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showInkAnnotation="0" updateLinks="always" codeName="ThisWorkbook"/>
  <bookViews>
    <workbookView xWindow="0" yWindow="0" windowWidth="15600" windowHeight="7755" tabRatio="759" activeTab="1"/>
  </bookViews>
  <sheets>
    <sheet name="Achat" sheetId="1" r:id="rId1"/>
    <sheet name="Vente" sheetId="2" r:id="rId2"/>
    <sheet name="Clients" sheetId="3" r:id="rId3"/>
    <sheet name="PA" sheetId="11" r:id="rId4"/>
    <sheet name="PV" sheetId="12" r:id="rId5"/>
  </sheets>
  <externalReferences>
    <externalReference r:id="rId6"/>
  </externalReferences>
  <definedNames>
    <definedName name="_xlnm._FilterDatabase" localSheetId="2" hidden="1">Clients!$A$1:$J$8</definedName>
    <definedName name="_xlnm._FilterDatabase" localSheetId="1" hidden="1">Vente!$A$1:$E$9</definedName>
    <definedName name="Achat_Distributeur">Achat!$A$8:$AR$8</definedName>
    <definedName name="Achat_Telecom">Achat!$AH$8:$AJ$8</definedName>
    <definedName name="Articles">[1]Recette!$D$2:$D$21</definedName>
    <definedName name="Bonus_Client">Vente!#REF!</definedName>
    <definedName name="Cartes_Orange">Vente!#REF!</definedName>
    <definedName name="Cartes_Télécom">Vente!#REF!</definedName>
    <definedName name="Cartes_Tunisiana">Vente!#REF!</definedName>
    <definedName name="Client">Vente!#REF!</definedName>
    <definedName name="Date_Vente">Vente!#REF!</definedName>
    <definedName name="Gains">Vente!#REF!</definedName>
    <definedName name="Gains_Client">Vente!#REF!</definedName>
    <definedName name="Gains_Clients">Vente!#REF!</definedName>
    <definedName name="Gains_Giga">Vente!#REF!</definedName>
    <definedName name="Light_Orange">Vente!#REF!</definedName>
    <definedName name="Light_Télécom">Vente!#REF!</definedName>
    <definedName name="Light_Tunisiana">Vente!#REF!</definedName>
    <definedName name="Liste_Client">Clients!$A$2:$A$8</definedName>
    <definedName name="Liste_Clients">Clients!$A$2:$J$1006</definedName>
    <definedName name="Payé_Vente">[1]Recette!$H$2:$H$21</definedName>
    <definedName name="Recettes">[1]Recette!$A$2:$AK$21</definedName>
    <definedName name="Reste">Vente!#REF!</definedName>
    <definedName name="Somme_Total_Payé">Vente!#REF!</definedName>
    <definedName name="somme_total_vendu">Vente!#REF!</definedName>
    <definedName name="Stock_Giga">[1]Stock!$A$4:$AZ$999</definedName>
    <definedName name="Tickets_Orange">Vente!#REF!</definedName>
    <definedName name="Tickets_Télécoms">Vente!#REF!</definedName>
    <definedName name="Tickets_Tunisiana">Vente!#REF!</definedName>
    <definedName name="Z_0DC3D895_29AB_4EEC_B9CB_F80B7F2D459C_.wvu.FilterData" localSheetId="1" hidden="1">Vente!$A$1:$W$9</definedName>
    <definedName name="Z_15B0EA5A_9449_421F_A401_4D23F02B814E_.wvu.FilterData" localSheetId="1" hidden="1">Vente!$A$1:$W$9</definedName>
    <definedName name="Z_25CD77BE_9096_411B_8837_D820D079D795_.wvu.FilterData" localSheetId="1" hidden="1">Vente!$A$1:$W$9</definedName>
    <definedName name="Z_2A80EAF0_49CF_4BCC_81C5_BF9A9C67FEBE_.wvu.Cols" localSheetId="0" hidden="1">Achat!$C:$C,Achat!$E:$E,Achat!$G:$H,Achat!$K:$K,Achat!$M:$M,Achat!$O:$P,Achat!$S:$S,Achat!$U:$U,Achat!$W:$X</definedName>
    <definedName name="Z_2A80EAF0_49CF_4BCC_81C5_BF9A9C67FEBE_.wvu.Cols" localSheetId="1" hidden="1">Vente!#REF!,Vente!#REF!,Vente!#REF!,Vente!#REF!,Vente!#REF!,Vente!$J:$J,Vente!#REF!,Vente!#REF!,Vente!#REF!</definedName>
    <definedName name="Z_2A80EAF0_49CF_4BCC_81C5_BF9A9C67FEBE_.wvu.FilterData" localSheetId="2" hidden="1">Clients!$A$1:$J$8</definedName>
    <definedName name="Z_2A80EAF0_49CF_4BCC_81C5_BF9A9C67FEBE_.wvu.FilterData" localSheetId="1" hidden="1">Vente!$A$1:$W$9</definedName>
    <definedName name="Z_2F42364B_DE0C_44F4_8DD6_DEE38D598840_.wvu.Cols" localSheetId="0" hidden="1">Achat!$C:$C,Achat!$E:$E,Achat!$G:$H,Achat!$K:$K,Achat!$M:$M,Achat!$O:$P,Achat!$S:$S,Achat!$U:$U,Achat!$W:$X</definedName>
    <definedName name="Z_2F42364B_DE0C_44F4_8DD6_DEE38D598840_.wvu.Cols" localSheetId="1" hidden="1">Vente!#REF!,Vente!#REF!,Vente!#REF!,Vente!#REF!,Vente!#REF!,Vente!$J:$J,Vente!#REF!,Vente!#REF!,Vente!#REF!</definedName>
    <definedName name="Z_2F42364B_DE0C_44F4_8DD6_DEE38D598840_.wvu.FilterData" localSheetId="2" hidden="1">Clients!$A$1:$J$8</definedName>
    <definedName name="Z_2F42364B_DE0C_44F4_8DD6_DEE38D598840_.wvu.FilterData" localSheetId="1" hidden="1">Vente!$A$1:$W$9</definedName>
    <definedName name="Z_4AB7038E_CEFD_4C3E_A1D3_AE35FD9459F4_.wvu.FilterData" localSheetId="1" hidden="1">Vente!$A$1:$W$9</definedName>
    <definedName name="Z_504167C3_8880_4740_9EF3_CE205E75D088_.wvu.FilterData" localSheetId="1" hidden="1">Vente!$A$1:$W$9</definedName>
    <definedName name="Z_7E0C23C8_FCC1_4B7C_B312_AAF7EFC04F1E_.wvu.FilterData" localSheetId="1" hidden="1">Vente!$A$1:$W$9</definedName>
    <definedName name="Z_9E5CF1C2_011A_49F3_9370_E9FEAA48A95E_.wvu.Cols" localSheetId="0" hidden="1">Achat!$C:$C,Achat!$E:$E,Achat!$G:$H,Achat!$K:$K,Achat!$M:$M,Achat!$O:$P,Achat!$S:$S,Achat!$U:$U,Achat!$W:$X</definedName>
    <definedName name="Z_9E5CF1C2_011A_49F3_9370_E9FEAA48A95E_.wvu.Cols" localSheetId="1" hidden="1">Vente!#REF!,Vente!#REF!,Vente!#REF!,Vente!#REF!,Vente!#REF!,Vente!#REF!,Vente!#REF!,Vente!#REF!,Vente!#REF!</definedName>
    <definedName name="Z_9E5CF1C2_011A_49F3_9370_E9FEAA48A95E_.wvu.FilterData" localSheetId="2" hidden="1">Clients!$A$1:$J$8</definedName>
    <definedName name="Z_9E5CF1C2_011A_49F3_9370_E9FEAA48A95E_.wvu.FilterData" localSheetId="1" hidden="1">Vente!$A$1:$W$9</definedName>
    <definedName name="Z_A7C8AA35_4F02_4056_8A95_C55F6AC1EE8D_.wvu.FilterData" localSheetId="1" hidden="1">Vente!$A$1:$W$9</definedName>
    <definedName name="Z_B0A95E0F_C2B5_496B_A7DD_718CFD082CF8_.wvu.FilterData" localSheetId="1" hidden="1">Vente!$A$1:$W$9</definedName>
    <definedName name="Z_B29E9FD2_61BF_4680_9B9B_146038C93226_.wvu.FilterData" localSheetId="1" hidden="1">Vente!$A$1:$W$9</definedName>
    <definedName name="Z_DF4C9DED_29DE_4110_8EF6_A275D4376AFE_.wvu.FilterData" localSheetId="1" hidden="1">Vente!$A$1:$W$9</definedName>
  </definedNames>
  <calcPr calcId="124519"/>
  <customWorkbookViews>
    <customWorkbookView name="Giga - Affichage personnalisé" guid="{2A80EAF0-49CF-4BCC-81C5-BF9A9C67FEBE}" mergeInterval="0" personalView="1" windowWidth="1920" windowHeight="1040" tabRatio="763" activeSheetId="2"/>
    <customWorkbookView name="Oussama - Affichage personnalisé" guid="{9E5CF1C2-011A-49F3-9370-E9FEAA48A95E}" mergeInterval="0" personalView="1" maximized="1" xWindow="-8" yWindow="-8" windowWidth="1382" windowHeight="744" tabRatio="763" activeSheetId="2"/>
    <customWorkbookView name="Dell - Affichage personnalisé" guid="{2F42364B-DE0C-44F4-8DD6-DEE38D598840}" autoUpdate="1" mergeInterval="5" personalView="1" windowWidth="1366" windowHeight="728" tabRatio="763" activeSheetId="2"/>
  </customWorkbookViews>
</workbook>
</file>

<file path=xl/calcChain.xml><?xml version="1.0" encoding="utf-8"?>
<calcChain xmlns="http://schemas.openxmlformats.org/spreadsheetml/2006/main">
  <c r="AF8" i="1"/>
  <c r="AF6"/>
  <c r="B4"/>
  <c r="D4"/>
  <c r="F4"/>
  <c r="J4"/>
  <c r="L4"/>
  <c r="N4"/>
  <c r="R4"/>
  <c r="T4"/>
  <c r="V4"/>
  <c r="AI4"/>
  <c r="AJ4"/>
  <c r="AB6"/>
  <c r="AD6"/>
  <c r="AN6"/>
  <c r="AP6"/>
  <c r="AR6"/>
  <c r="H8"/>
  <c r="P8"/>
  <c r="X8"/>
  <c r="X4"/>
  <c r="AK8"/>
  <c r="AL8" s="1"/>
  <c r="AL6" s="1"/>
  <c r="G4"/>
  <c r="M4"/>
  <c r="AV4"/>
  <c r="W4"/>
  <c r="AU5"/>
  <c r="O4"/>
  <c r="AV5"/>
  <c r="C4"/>
  <c r="AU3" s="1"/>
  <c r="K4"/>
  <c r="AV3" s="1"/>
  <c r="S4"/>
  <c r="AW3" s="1"/>
  <c r="E4"/>
  <c r="AU4"/>
  <c r="U4"/>
  <c r="AW4" s="1"/>
  <c r="AW5"/>
  <c r="P4"/>
  <c r="AK6"/>
  <c r="G4" i="3"/>
  <c r="G7"/>
  <c r="G6"/>
  <c r="G5"/>
  <c r="I6"/>
  <c r="G2"/>
  <c r="G17"/>
  <c r="G3"/>
  <c r="AO2" i="1"/>
  <c r="F6" i="3"/>
  <c r="H4"/>
  <c r="H7"/>
  <c r="H3"/>
  <c r="I4"/>
  <c r="F2"/>
  <c r="F17"/>
  <c r="F7"/>
  <c r="F4"/>
  <c r="F5"/>
  <c r="F3"/>
  <c r="I3"/>
  <c r="I7"/>
  <c r="I5"/>
  <c r="I2"/>
  <c r="H2"/>
  <c r="H6"/>
  <c r="H5"/>
  <c r="H17"/>
  <c r="I17"/>
  <c r="N4" i="2"/>
  <c r="P6"/>
  <c r="O6"/>
  <c r="U6"/>
  <c r="H4"/>
  <c r="P7"/>
  <c r="J4"/>
  <c r="W6"/>
  <c r="O7"/>
  <c r="G4"/>
  <c r="L4"/>
  <c r="M4"/>
  <c r="Q6"/>
  <c r="D4"/>
  <c r="I4"/>
  <c r="E4"/>
  <c r="Q7"/>
  <c r="U7"/>
  <c r="W7"/>
  <c r="C4"/>
  <c r="Z8" i="1" l="1"/>
  <c r="H4"/>
  <c r="J1" s="1"/>
  <c r="J3"/>
  <c r="R3"/>
  <c r="U1" i="2"/>
  <c r="F3" i="1"/>
  <c r="B3"/>
  <c r="D3"/>
  <c r="N3"/>
  <c r="V3"/>
  <c r="AI1"/>
  <c r="AF1"/>
  <c r="AS5"/>
  <c r="AD1"/>
  <c r="L3"/>
  <c r="T3"/>
  <c r="AA8" l="1"/>
  <c r="AA6" s="1"/>
  <c r="AA1" s="1"/>
  <c r="AC8"/>
  <c r="AC6" s="1"/>
  <c r="Z6"/>
  <c r="S1" i="2" s="1"/>
  <c r="O2"/>
  <c r="AI3" i="1"/>
  <c r="AJ3"/>
  <c r="Q2" i="2" l="1"/>
  <c r="AX1" i="1"/>
  <c r="B5" i="2"/>
  <c r="AL1" i="1" l="1"/>
  <c r="Y2" i="2" s="1"/>
  <c r="AS3" i="1" l="1"/>
  <c r="AQ1"/>
  <c r="AS1"/>
  <c r="X2" i="2"/>
  <c r="AO1" i="1"/>
  <c r="W2" i="2"/>
</calcChain>
</file>

<file path=xl/comments1.xml><?xml version="1.0" encoding="utf-8"?>
<comments xmlns="http://schemas.openxmlformats.org/spreadsheetml/2006/main">
  <authors>
    <author>Dell</author>
  </authors>
  <commentList>
    <comment ref="AN8" authorId="0">
      <text>
        <r>
          <rPr>
            <b/>
            <sz val="9"/>
            <color indexed="81"/>
            <rFont val="Tahoma"/>
            <family val="2"/>
          </rPr>
          <t xml:space="preserve">30 cartes TT achetés d'un revendeur en local
</t>
        </r>
      </text>
    </comment>
  </commentList>
</comments>
</file>

<file path=xl/sharedStrings.xml><?xml version="1.0" encoding="utf-8"?>
<sst xmlns="http://schemas.openxmlformats.org/spreadsheetml/2006/main" count="271" uniqueCount="170">
  <si>
    <t>Total acheté</t>
  </si>
  <si>
    <t>Départ</t>
  </si>
  <si>
    <t>Reste</t>
  </si>
  <si>
    <t>Achats Télécom</t>
  </si>
  <si>
    <t>Gains</t>
  </si>
  <si>
    <t>Caisse</t>
  </si>
  <si>
    <t>Date</t>
  </si>
  <si>
    <t>Total</t>
  </si>
  <si>
    <t>Télécom</t>
  </si>
  <si>
    <t>Tunisiana</t>
  </si>
  <si>
    <t>Orange</t>
  </si>
  <si>
    <t>Cartes</t>
  </si>
  <si>
    <t>Light</t>
  </si>
  <si>
    <t>Ticket</t>
  </si>
  <si>
    <t>Tickets</t>
  </si>
  <si>
    <t>Carte</t>
  </si>
  <si>
    <t>Achat Distributeur</t>
  </si>
  <si>
    <t>Achat Télécom</t>
  </si>
  <si>
    <t>Ooredoo</t>
  </si>
  <si>
    <t>Nom &amp; Prénom</t>
  </si>
  <si>
    <t>Observations</t>
  </si>
  <si>
    <t>Manque</t>
  </si>
  <si>
    <t>Bilan</t>
  </si>
  <si>
    <t>Tot. Acheté</t>
  </si>
  <si>
    <t>Gain Fictif Total</t>
  </si>
  <si>
    <t>Achat Distributeur + Telecom</t>
  </si>
  <si>
    <t>Payé</t>
  </si>
  <si>
    <t>Payé pour Distributeur</t>
  </si>
  <si>
    <t>Stock Restant</t>
  </si>
  <si>
    <t>Total Vendu</t>
  </si>
  <si>
    <t>Telecom</t>
  </si>
  <si>
    <t>Somme</t>
  </si>
  <si>
    <t>Autres Achats</t>
  </si>
  <si>
    <t>Dépenses Divers</t>
  </si>
  <si>
    <t>Ajouté à la caisse</t>
  </si>
  <si>
    <t>Retranché de la caisse</t>
  </si>
  <si>
    <t>Gains Total</t>
  </si>
  <si>
    <t>Ben Brahim Faouzi</t>
  </si>
  <si>
    <t>Reste a payer</t>
  </si>
  <si>
    <t>Payé par client</t>
  </si>
  <si>
    <t>Retour pour client</t>
  </si>
  <si>
    <t>Anwer ben Khlifa</t>
  </si>
  <si>
    <t>P.Achat</t>
  </si>
  <si>
    <t>Aouinet Ahmed</t>
  </si>
  <si>
    <t>Moy.</t>
  </si>
  <si>
    <t>Total Acheté</t>
  </si>
  <si>
    <t>Total Reste</t>
  </si>
  <si>
    <t>Total acheté par le client</t>
  </si>
  <si>
    <t>Total Gains Client</t>
  </si>
  <si>
    <t>Achats Distributeur    (Tel : 72 233 933   20 357 216)   compte Attijari amel : 04 031 117 0026984385 03</t>
  </si>
  <si>
    <t>Gain 1</t>
  </si>
  <si>
    <t>Gain 2</t>
  </si>
  <si>
    <t>Acheté</t>
  </si>
  <si>
    <t>Vendu</t>
  </si>
  <si>
    <t>Bilan 1</t>
  </si>
  <si>
    <t>Bilan 2</t>
  </si>
  <si>
    <t>Bilan 3</t>
  </si>
  <si>
    <t>Déficite 1</t>
  </si>
  <si>
    <t>Déficite 2</t>
  </si>
  <si>
    <t>Elite</t>
  </si>
  <si>
    <t>Gains Elite</t>
  </si>
  <si>
    <t>Gains Telecom</t>
  </si>
  <si>
    <t>Déficite</t>
  </si>
  <si>
    <t>Gains Giga</t>
  </si>
  <si>
    <t>Gains Client</t>
  </si>
  <si>
    <t>Total Gain Giga par client</t>
  </si>
  <si>
    <t>Gain Giga par opération</t>
  </si>
  <si>
    <t>Gain client par opération</t>
  </si>
  <si>
    <t>Noureddine</t>
  </si>
  <si>
    <t>anwer dormech</t>
  </si>
  <si>
    <t>Baccouche Adel</t>
  </si>
  <si>
    <t>Aouinet Mohamed</t>
  </si>
  <si>
    <t>Nom</t>
  </si>
  <si>
    <t>Tel</t>
  </si>
  <si>
    <t>Ben Arfi Abdelhamid</t>
  </si>
  <si>
    <t>25 rouleaux</t>
  </si>
  <si>
    <t>Lyca</t>
  </si>
  <si>
    <t>Elite Télécom</t>
  </si>
  <si>
    <t>Tunisie Télécom</t>
  </si>
  <si>
    <t>Belmelli</t>
  </si>
  <si>
    <t>Ben Mahmoud Moncef</t>
  </si>
  <si>
    <t>Ben Brahim Houssine</t>
  </si>
  <si>
    <t>Ben Brahim Najib</t>
  </si>
  <si>
    <t>Ben Brahim Nejib</t>
  </si>
  <si>
    <t>Ben Brahim Sihem</t>
  </si>
  <si>
    <t>Ben Brahim Slah</t>
  </si>
  <si>
    <t>Ben Brahime Houssine</t>
  </si>
  <si>
    <t>Ben Brahime Najib</t>
  </si>
  <si>
    <t>ben cheikh hamada</t>
  </si>
  <si>
    <t>Ben Fraj Sofiène</t>
  </si>
  <si>
    <t>Bouafif Mohamed</t>
  </si>
  <si>
    <t>Boubakker Ibrahim</t>
  </si>
  <si>
    <t>Chaima</t>
  </si>
  <si>
    <t xml:space="preserve">Chaima </t>
  </si>
  <si>
    <t>Cheikh Mohamed</t>
  </si>
  <si>
    <t>contrôle</t>
  </si>
  <si>
    <t>Dhaker essaafi</t>
  </si>
  <si>
    <t>Dormech</t>
  </si>
  <si>
    <t>elmajd</t>
  </si>
  <si>
    <t>essid Azmour</t>
  </si>
  <si>
    <t>frere moussa</t>
  </si>
  <si>
    <t>Giga Services</t>
  </si>
  <si>
    <t>Haithem</t>
  </si>
  <si>
    <t>Hajri Neji</t>
  </si>
  <si>
    <t>Hamada Ben Cheikh</t>
  </si>
  <si>
    <t>hamadi younes</t>
  </si>
  <si>
    <t>hammadi lingliz</t>
  </si>
  <si>
    <t>hbiba ben neji</t>
  </si>
  <si>
    <t>Hedi Ben Daoued</t>
  </si>
  <si>
    <t>Houssem Larnaout</t>
  </si>
  <si>
    <t>imed tanabene</t>
  </si>
  <si>
    <t>Jamel</t>
  </si>
  <si>
    <t>Jmaiel belkadhi</t>
  </si>
  <si>
    <t>Khiari Mohamed</t>
  </si>
  <si>
    <t>Korbosli Hamadi</t>
  </si>
  <si>
    <t>langliz hamadi</t>
  </si>
  <si>
    <t>langliz mahmoud</t>
  </si>
  <si>
    <t>langliz mohamed</t>
  </si>
  <si>
    <t>Larnaout Houssem</t>
  </si>
  <si>
    <t>Latifa</t>
  </si>
  <si>
    <t>Lazher Ben Abdallah</t>
  </si>
  <si>
    <t>Lemjid Mohamed</t>
  </si>
  <si>
    <t>lingliz hamadi</t>
  </si>
  <si>
    <t>Lotfi</t>
  </si>
  <si>
    <t>Mahrane Triki</t>
  </si>
  <si>
    <t>Malek</t>
  </si>
  <si>
    <t>Manoubi ben Salah</t>
  </si>
  <si>
    <t>Mohamed Aouinet</t>
  </si>
  <si>
    <t>Mohamed Ben Brahim</t>
  </si>
  <si>
    <t>Mohamed Ben Cheikh</t>
  </si>
  <si>
    <t>mohamed khiari</t>
  </si>
  <si>
    <t>Mohamed lemjid</t>
  </si>
  <si>
    <t>mouhamed bouafif</t>
  </si>
  <si>
    <t>mouhamed dormech</t>
  </si>
  <si>
    <t>Moussa</t>
  </si>
  <si>
    <t>najjar abdelaziz</t>
  </si>
  <si>
    <t>ouinet</t>
  </si>
  <si>
    <t>Parfumerie Sondes</t>
  </si>
  <si>
    <t>Petit géant</t>
  </si>
  <si>
    <t>Radhya Sghayer</t>
  </si>
  <si>
    <t>Rafik Ben Nasr</t>
  </si>
  <si>
    <t xml:space="preserve">rai </t>
  </si>
  <si>
    <t>Riadh</t>
  </si>
  <si>
    <t>Ridha Saoud</t>
  </si>
  <si>
    <t>ridha Sghayer</t>
  </si>
  <si>
    <t>Rihab Sghayer</t>
  </si>
  <si>
    <t>Saadani Azaiez</t>
  </si>
  <si>
    <t>Said Mongi</t>
  </si>
  <si>
    <t>Salhi Walid</t>
  </si>
  <si>
    <t>Samir</t>
  </si>
  <si>
    <t>Sardouk Moheddine</t>
  </si>
  <si>
    <t>Sghayer Radhia</t>
  </si>
  <si>
    <t>slah</t>
  </si>
  <si>
    <t>Slah derwiche</t>
  </si>
  <si>
    <t>sofien</t>
  </si>
  <si>
    <t xml:space="preserve">sondes </t>
  </si>
  <si>
    <t>Takouli Mohamed</t>
  </si>
  <si>
    <t>Wafa</t>
  </si>
  <si>
    <t>Wafa Jrid</t>
  </si>
  <si>
    <t>Wahiba elkadhi</t>
  </si>
  <si>
    <t>Walid Ben Marzouk</t>
  </si>
  <si>
    <t>walid marzouk</t>
  </si>
  <si>
    <t>x</t>
  </si>
  <si>
    <t>y</t>
  </si>
  <si>
    <t>z</t>
  </si>
  <si>
    <t>Raoudha Ridene</t>
  </si>
  <si>
    <t>Brahim</t>
  </si>
  <si>
    <t>Kamel Torki</t>
  </si>
  <si>
    <t>28/04/2016</t>
  </si>
  <si>
    <t>21,5</t>
  </si>
</sst>
</file>

<file path=xl/styles.xml><?xml version="1.0" encoding="utf-8"?>
<styleSheet xmlns="http://schemas.openxmlformats.org/spreadsheetml/2006/main">
  <numFmts count="4">
    <numFmt numFmtId="164" formatCode="[$-F800]dddd\,\ mmmm\ dd\,\ yyyy"/>
    <numFmt numFmtId="165" formatCode="0.000"/>
    <numFmt numFmtId="166" formatCode="#,##0.000"/>
    <numFmt numFmtId="167" formatCode="#,##0.000\ _€"/>
  </numFmts>
  <fonts count="35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16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4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6"/>
      <name val="Arial"/>
      <family val="2"/>
    </font>
    <font>
      <b/>
      <sz val="9"/>
      <color indexed="81"/>
      <name val="Tahoma"/>
      <family val="2"/>
    </font>
    <font>
      <sz val="6"/>
      <name val="Arial"/>
      <family val="2"/>
    </font>
    <font>
      <sz val="11"/>
      <color theme="1"/>
      <name val="Calibri"/>
      <family val="2"/>
      <scheme val="minor"/>
    </font>
    <font>
      <b/>
      <sz val="10"/>
      <color rgb="FFFF0000"/>
      <name val="Arial"/>
      <family val="2"/>
    </font>
    <font>
      <b/>
      <sz val="11"/>
      <color rgb="FFFF0000"/>
      <name val="Arial"/>
      <family val="2"/>
    </font>
    <font>
      <b/>
      <sz val="10"/>
      <color rgb="FF00B050"/>
      <name val="Arial"/>
      <family val="2"/>
    </font>
    <font>
      <b/>
      <sz val="9"/>
      <color rgb="FFFF0000"/>
      <name val="Arial"/>
      <family val="2"/>
    </font>
    <font>
      <sz val="10"/>
      <color theme="0"/>
      <name val="Arial"/>
      <family val="2"/>
    </font>
    <font>
      <b/>
      <sz val="12"/>
      <color rgb="FFFF0000"/>
      <name val="Arial"/>
      <family val="2"/>
    </font>
    <font>
      <sz val="22"/>
      <color theme="0" tint="-0.34998626667073579"/>
      <name val="Arial"/>
      <family val="2"/>
    </font>
    <font>
      <b/>
      <sz val="8"/>
      <color rgb="FF0070C0"/>
      <name val="Arial"/>
      <family val="2"/>
    </font>
    <font>
      <b/>
      <sz val="8"/>
      <color rgb="FFFF0000"/>
      <name val="Arial"/>
      <family val="2"/>
    </font>
    <font>
      <b/>
      <sz val="8"/>
      <color theme="0" tint="-0.249977111117893"/>
      <name val="Arial"/>
      <family val="2"/>
    </font>
    <font>
      <sz val="16"/>
      <color theme="0" tint="-0.34998626667073579"/>
      <name val="Arial"/>
      <family val="2"/>
    </font>
    <font>
      <sz val="10"/>
      <color rgb="FFFF0000"/>
      <name val="Arial"/>
      <family val="2"/>
    </font>
    <font>
      <b/>
      <sz val="10"/>
      <color rgb="FF0070C0"/>
      <name val="Arial"/>
      <family val="2"/>
    </font>
    <font>
      <b/>
      <sz val="9"/>
      <color rgb="FF00B050"/>
      <name val="Arial"/>
      <family val="2"/>
    </font>
    <font>
      <b/>
      <sz val="10"/>
      <color theme="0"/>
      <name val="Arial"/>
      <family val="2"/>
    </font>
    <font>
      <sz val="8"/>
      <color rgb="FFFF0000"/>
      <name val="Arial"/>
      <family val="2"/>
    </font>
    <font>
      <sz val="16"/>
      <color theme="0" tint="-0.499984740745262"/>
      <name val="Arial"/>
      <family val="2"/>
    </font>
    <font>
      <b/>
      <sz val="16"/>
      <color theme="0"/>
      <name val="Arial"/>
      <family val="2"/>
    </font>
    <font>
      <sz val="10"/>
      <color theme="0" tint="-0.34998626667073579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3EFB2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75DB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FE877A"/>
        <bgColor indexed="64"/>
      </patternFill>
    </fill>
    <fill>
      <patternFill patternType="solid">
        <fgColor rgb="FFF1C751"/>
        <bgColor indexed="64"/>
      </patternFill>
    </fill>
    <fill>
      <patternFill patternType="solid">
        <fgColor rgb="FFFF5959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92D05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B0F0"/>
      </left>
      <right style="thin">
        <color rgb="FF00B0F0"/>
      </right>
      <top style="thin">
        <color rgb="FF00B0F0"/>
      </top>
      <bottom style="thin">
        <color rgb="FF00B0F0"/>
      </bottom>
      <diagonal/>
    </border>
    <border>
      <left style="thin">
        <color rgb="FFFF0066"/>
      </left>
      <right style="thin">
        <color rgb="FFFF0066"/>
      </right>
      <top style="thin">
        <color rgb="FFFF0066"/>
      </top>
      <bottom style="thin">
        <color rgb="FFFF0066"/>
      </bottom>
      <diagonal/>
    </border>
    <border>
      <left style="thin">
        <color rgb="FFFFC000"/>
      </left>
      <right style="thin">
        <color rgb="FFFFC000"/>
      </right>
      <top style="thin">
        <color rgb="FFFFC000"/>
      </top>
      <bottom style="thin">
        <color rgb="FFFFC000"/>
      </bottom>
      <diagonal/>
    </border>
    <border>
      <left style="thin">
        <color rgb="FFFFC000"/>
      </left>
      <right/>
      <top style="thin">
        <color rgb="FFFFC000"/>
      </top>
      <bottom style="thin">
        <color rgb="FFFFC000"/>
      </bottom>
      <diagonal/>
    </border>
    <border>
      <left style="thin">
        <color rgb="FF00B050"/>
      </left>
      <right style="thin">
        <color rgb="FF00B050"/>
      </right>
      <top style="thin">
        <color rgb="FF00B050"/>
      </top>
      <bottom style="thin">
        <color rgb="FF00B050"/>
      </bottom>
      <diagonal/>
    </border>
    <border>
      <left style="thin">
        <color rgb="FF00B0F0"/>
      </left>
      <right/>
      <top style="thin">
        <color rgb="FF00B0F0"/>
      </top>
      <bottom style="thin">
        <color rgb="FF00B0F0"/>
      </bottom>
      <diagonal/>
    </border>
    <border>
      <left/>
      <right style="thin">
        <color rgb="FF00B0F0"/>
      </right>
      <top style="thin">
        <color rgb="FF00B0F0"/>
      </top>
      <bottom style="thin">
        <color rgb="FF00B0F0"/>
      </bottom>
      <diagonal/>
    </border>
  </borders>
  <cellStyleXfs count="3">
    <xf numFmtId="164" fontId="0" fillId="0" borderId="0"/>
    <xf numFmtId="164" fontId="2" fillId="0" borderId="0"/>
    <xf numFmtId="0" fontId="15" fillId="0" borderId="0"/>
  </cellStyleXfs>
  <cellXfs count="267">
    <xf numFmtId="164" fontId="0" fillId="0" borderId="0" xfId="0"/>
    <xf numFmtId="0" fontId="1" fillId="0" borderId="1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>
      <alignment vertical="center"/>
    </xf>
    <xf numFmtId="0" fontId="0" fillId="0" borderId="0" xfId="0" applyNumberFormat="1" applyAlignment="1">
      <alignment horizontal="center" vertical="center"/>
    </xf>
    <xf numFmtId="0" fontId="2" fillId="0" borderId="2" xfId="0" applyNumberFormat="1" applyFont="1" applyBorder="1"/>
    <xf numFmtId="0" fontId="16" fillId="0" borderId="2" xfId="0" applyNumberFormat="1" applyFont="1" applyBorder="1" applyAlignment="1">
      <alignment horizontal="center" vertical="center"/>
    </xf>
    <xf numFmtId="164" fontId="0" fillId="0" borderId="0" xfId="0" applyAlignment="1">
      <alignment vertical="center"/>
    </xf>
    <xf numFmtId="0" fontId="17" fillId="0" borderId="0" xfId="0" applyNumberFormat="1" applyFont="1" applyBorder="1" applyAlignment="1" applyProtection="1">
      <alignment vertical="center"/>
    </xf>
    <xf numFmtId="164" fontId="0" fillId="3" borderId="2" xfId="0" applyFill="1" applyBorder="1" applyAlignment="1">
      <alignment vertical="center"/>
    </xf>
    <xf numFmtId="0" fontId="0" fillId="0" borderId="0" xfId="0" applyNumberFormat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0" fillId="0" borderId="0" xfId="0" applyNumberFormat="1" applyAlignment="1" applyProtection="1">
      <alignment horizontal="center" vertical="center"/>
    </xf>
    <xf numFmtId="0" fontId="0" fillId="0" borderId="1" xfId="0" applyNumberFormat="1" applyBorder="1" applyAlignment="1" applyProtection="1">
      <alignment horizontal="center" vertical="center"/>
    </xf>
    <xf numFmtId="0" fontId="1" fillId="0" borderId="1" xfId="0" applyNumberFormat="1" applyFont="1" applyBorder="1" applyAlignment="1" applyProtection="1">
      <alignment horizontal="center" vertical="center"/>
    </xf>
    <xf numFmtId="165" fontId="0" fillId="0" borderId="2" xfId="0" applyNumberFormat="1" applyBorder="1" applyAlignment="1" applyProtection="1">
      <alignment horizontal="center" vertical="center"/>
    </xf>
    <xf numFmtId="165" fontId="18" fillId="0" borderId="1" xfId="0" applyNumberFormat="1" applyFont="1" applyFill="1" applyBorder="1" applyAlignment="1" applyProtection="1">
      <alignment horizontal="center" vertical="center"/>
    </xf>
    <xf numFmtId="165" fontId="18" fillId="0" borderId="2" xfId="0" applyNumberFormat="1" applyFont="1" applyBorder="1" applyAlignment="1" applyProtection="1">
      <alignment horizontal="center" vertical="center"/>
    </xf>
    <xf numFmtId="165" fontId="16" fillId="0" borderId="2" xfId="0" applyNumberFormat="1" applyFont="1" applyBorder="1" applyAlignment="1" applyProtection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164" fontId="0" fillId="0" borderId="0" xfId="0" applyAlignment="1">
      <alignment horizontal="center"/>
    </xf>
    <xf numFmtId="165" fontId="19" fillId="0" borderId="2" xfId="0" applyNumberFormat="1" applyFont="1" applyBorder="1" applyAlignment="1">
      <alignment horizontal="center" vertical="center"/>
    </xf>
    <xf numFmtId="165" fontId="1" fillId="0" borderId="3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8" fillId="0" borderId="2" xfId="0" applyNumberFormat="1" applyFont="1" applyFill="1" applyBorder="1" applyAlignment="1" applyProtection="1">
      <alignment horizontal="center" vertical="center"/>
    </xf>
    <xf numFmtId="165" fontId="8" fillId="0" borderId="2" xfId="0" applyNumberFormat="1" applyFont="1" applyFill="1" applyBorder="1" applyAlignment="1" applyProtection="1">
      <alignment horizontal="center" vertical="center"/>
    </xf>
    <xf numFmtId="165" fontId="0" fillId="0" borderId="0" xfId="0" applyNumberFormat="1" applyAlignment="1">
      <alignment horizontal="center" vertical="center"/>
    </xf>
    <xf numFmtId="165" fontId="8" fillId="0" borderId="0" xfId="0" applyNumberFormat="1" applyFont="1" applyFill="1" applyBorder="1" applyAlignment="1" applyProtection="1">
      <alignment horizontal="center" vertical="center"/>
    </xf>
    <xf numFmtId="0" fontId="2" fillId="6" borderId="4" xfId="0" applyNumberFormat="1" applyFont="1" applyFill="1" applyBorder="1" applyAlignment="1" applyProtection="1">
      <alignment vertical="center"/>
    </xf>
    <xf numFmtId="0" fontId="2" fillId="6" borderId="4" xfId="0" applyNumberFormat="1" applyFont="1" applyFill="1" applyBorder="1" applyAlignment="1" applyProtection="1">
      <alignment horizontal="center" vertical="center"/>
    </xf>
    <xf numFmtId="165" fontId="2" fillId="6" borderId="4" xfId="0" applyNumberFormat="1" applyFont="1" applyFill="1" applyBorder="1" applyAlignment="1" applyProtection="1">
      <alignment horizontal="center" vertical="center"/>
    </xf>
    <xf numFmtId="0" fontId="1" fillId="6" borderId="2" xfId="0" applyNumberFormat="1" applyFont="1" applyFill="1" applyBorder="1" applyAlignment="1" applyProtection="1">
      <alignment horizontal="center" vertical="center"/>
    </xf>
    <xf numFmtId="0" fontId="2" fillId="7" borderId="2" xfId="0" applyNumberFormat="1" applyFont="1" applyFill="1" applyBorder="1" applyAlignment="1">
      <alignment vertical="center"/>
    </xf>
    <xf numFmtId="165" fontId="2" fillId="7" borderId="2" xfId="0" applyNumberFormat="1" applyFont="1" applyFill="1" applyBorder="1" applyAlignment="1">
      <alignment horizontal="center" vertical="center"/>
    </xf>
    <xf numFmtId="164" fontId="2" fillId="7" borderId="2" xfId="0" applyFont="1" applyFill="1" applyBorder="1" applyAlignment="1">
      <alignment vertical="center"/>
    </xf>
    <xf numFmtId="0" fontId="2" fillId="8" borderId="2" xfId="0" applyNumberFormat="1" applyFont="1" applyFill="1" applyBorder="1" applyAlignment="1">
      <alignment vertical="center"/>
    </xf>
    <xf numFmtId="165" fontId="2" fillId="8" borderId="2" xfId="0" applyNumberFormat="1" applyFont="1" applyFill="1" applyBorder="1" applyAlignment="1">
      <alignment horizontal="center" vertical="center"/>
    </xf>
    <xf numFmtId="0" fontId="2" fillId="9" borderId="2" xfId="0" applyNumberFormat="1" applyFont="1" applyFill="1" applyBorder="1" applyAlignment="1">
      <alignment vertical="center"/>
    </xf>
    <xf numFmtId="165" fontId="2" fillId="9" borderId="2" xfId="0" applyNumberFormat="1" applyFont="1" applyFill="1" applyBorder="1" applyAlignment="1">
      <alignment horizontal="center" vertical="center"/>
    </xf>
    <xf numFmtId="165" fontId="2" fillId="0" borderId="0" xfId="0" applyNumberFormat="1" applyFont="1" applyFill="1" applyAlignment="1">
      <alignment horizontal="center" vertical="center"/>
    </xf>
    <xf numFmtId="3" fontId="20" fillId="4" borderId="2" xfId="0" applyNumberFormat="1" applyFont="1" applyFill="1" applyBorder="1" applyAlignment="1">
      <alignment horizontal="center" vertical="center"/>
    </xf>
    <xf numFmtId="3" fontId="2" fillId="2" borderId="2" xfId="0" applyNumberFormat="1" applyFont="1" applyFill="1" applyBorder="1" applyAlignment="1">
      <alignment vertical="center"/>
    </xf>
    <xf numFmtId="3" fontId="2" fillId="5" borderId="2" xfId="0" applyNumberFormat="1" applyFont="1" applyFill="1" applyBorder="1" applyAlignment="1">
      <alignment horizontal="center" vertical="center"/>
    </xf>
    <xf numFmtId="165" fontId="0" fillId="0" borderId="2" xfId="0" applyNumberFormat="1" applyBorder="1" applyAlignment="1" applyProtection="1">
      <alignment horizontal="center" vertical="center"/>
      <protection locked="0"/>
    </xf>
    <xf numFmtId="14" fontId="0" fillId="0" borderId="2" xfId="0" applyNumberFormat="1" applyBorder="1" applyAlignment="1" applyProtection="1">
      <alignment horizontal="center" vertical="center"/>
      <protection locked="0"/>
    </xf>
    <xf numFmtId="165" fontId="1" fillId="0" borderId="0" xfId="0" applyNumberFormat="1" applyFont="1" applyFill="1" applyBorder="1" applyAlignment="1" applyProtection="1">
      <alignment horizontal="center" vertical="center"/>
    </xf>
    <xf numFmtId="0" fontId="7" fillId="0" borderId="5" xfId="0" applyNumberFormat="1" applyFont="1" applyFill="1" applyBorder="1" applyAlignment="1" applyProtection="1">
      <alignment horizontal="center" vertical="center"/>
    </xf>
    <xf numFmtId="0" fontId="7" fillId="0" borderId="6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3" fillId="0" borderId="6" xfId="0" applyNumberFormat="1" applyFont="1" applyFill="1" applyBorder="1" applyAlignment="1" applyProtection="1">
      <alignment horizontal="center" vertical="center"/>
    </xf>
    <xf numFmtId="165" fontId="18" fillId="0" borderId="0" xfId="0" applyNumberFormat="1" applyFont="1" applyFill="1" applyBorder="1" applyAlignment="1" applyProtection="1">
      <alignment horizontal="center" vertical="center"/>
    </xf>
    <xf numFmtId="165" fontId="20" fillId="4" borderId="2" xfId="0" applyNumberFormat="1" applyFont="1" applyFill="1" applyBorder="1" applyAlignment="1" applyProtection="1">
      <alignment horizontal="center" vertical="center"/>
      <protection locked="0"/>
    </xf>
    <xf numFmtId="0" fontId="20" fillId="4" borderId="2" xfId="0" applyNumberFormat="1" applyFont="1" applyFill="1" applyBorder="1" applyAlignment="1" applyProtection="1">
      <alignment horizontal="center" vertical="center"/>
      <protection locked="0"/>
    </xf>
    <xf numFmtId="0" fontId="0" fillId="5" borderId="2" xfId="0" applyNumberFormat="1" applyFill="1" applyBorder="1" applyAlignment="1" applyProtection="1">
      <alignment horizontal="center" vertical="center"/>
      <protection locked="0"/>
    </xf>
    <xf numFmtId="165" fontId="0" fillId="5" borderId="2" xfId="0" applyNumberFormat="1" applyFill="1" applyBorder="1" applyAlignment="1" applyProtection="1">
      <alignment horizontal="center" vertical="center"/>
      <protection locked="0"/>
    </xf>
    <xf numFmtId="0" fontId="0" fillId="2" borderId="2" xfId="0" applyNumberFormat="1" applyFill="1" applyBorder="1" applyAlignment="1" applyProtection="1">
      <alignment horizontal="center" vertical="center"/>
      <protection locked="0"/>
    </xf>
    <xf numFmtId="165" fontId="18" fillId="0" borderId="2" xfId="0" applyNumberFormat="1" applyFont="1" applyBorder="1" applyAlignment="1" applyProtection="1">
      <alignment horizontal="center" vertical="center"/>
      <protection locked="0"/>
    </xf>
    <xf numFmtId="165" fontId="2" fillId="0" borderId="2" xfId="0" applyNumberFormat="1" applyFont="1" applyBorder="1" applyAlignment="1" applyProtection="1">
      <alignment horizontal="left" vertical="center"/>
      <protection locked="0"/>
    </xf>
    <xf numFmtId="14" fontId="0" fillId="0" borderId="2" xfId="0" applyNumberFormat="1" applyBorder="1" applyAlignment="1">
      <alignment horizontal="center" vertical="center"/>
    </xf>
    <xf numFmtId="0" fontId="8" fillId="10" borderId="2" xfId="0" applyNumberFormat="1" applyFont="1" applyFill="1" applyBorder="1" applyAlignment="1" applyProtection="1">
      <alignment horizontal="center" vertical="center"/>
    </xf>
    <xf numFmtId="0" fontId="21" fillId="6" borderId="4" xfId="0" applyNumberFormat="1" applyFont="1" applyFill="1" applyBorder="1" applyAlignment="1" applyProtection="1">
      <alignment horizontal="center" vertical="center"/>
    </xf>
    <xf numFmtId="0" fontId="17" fillId="6" borderId="2" xfId="0" applyNumberFormat="1" applyFont="1" applyFill="1" applyBorder="1" applyAlignment="1" applyProtection="1">
      <alignment horizontal="center" vertical="center"/>
    </xf>
    <xf numFmtId="0" fontId="21" fillId="6" borderId="2" xfId="0" applyNumberFormat="1" applyFont="1" applyFill="1" applyBorder="1" applyAlignment="1" applyProtection="1">
      <alignment horizontal="center" vertical="center"/>
    </xf>
    <xf numFmtId="0" fontId="0" fillId="0" borderId="8" xfId="0" applyNumberFormat="1" applyBorder="1" applyAlignment="1">
      <alignment horizontal="center" vertical="center"/>
    </xf>
    <xf numFmtId="165" fontId="6" fillId="0" borderId="0" xfId="0" applyNumberFormat="1" applyFont="1" applyBorder="1" applyAlignment="1">
      <alignment horizontal="center" vertical="center"/>
    </xf>
    <xf numFmtId="165" fontId="0" fillId="0" borderId="3" xfId="0" applyNumberFormat="1" applyBorder="1" applyAlignment="1">
      <alignment horizontal="center" vertical="center"/>
    </xf>
    <xf numFmtId="165" fontId="0" fillId="2" borderId="2" xfId="0" applyNumberFormat="1" applyFill="1" applyBorder="1" applyAlignment="1" applyProtection="1">
      <alignment horizontal="center" vertical="center"/>
      <protection locked="0"/>
    </xf>
    <xf numFmtId="0" fontId="19" fillId="6" borderId="4" xfId="0" applyNumberFormat="1" applyFont="1" applyFill="1" applyBorder="1" applyAlignment="1" applyProtection="1">
      <alignment horizontal="center" vertical="center"/>
    </xf>
    <xf numFmtId="165" fontId="0" fillId="0" borderId="2" xfId="0" applyNumberFormat="1" applyBorder="1" applyAlignment="1" applyProtection="1">
      <alignment horizontal="center"/>
      <protection hidden="1"/>
    </xf>
    <xf numFmtId="164" fontId="2" fillId="0" borderId="2" xfId="0" applyFont="1" applyBorder="1" applyAlignment="1" applyProtection="1">
      <alignment horizontal="left"/>
      <protection locked="0"/>
    </xf>
    <xf numFmtId="3" fontId="0" fillId="2" borderId="2" xfId="0" applyNumberFormat="1" applyFill="1" applyBorder="1" applyAlignment="1" applyProtection="1">
      <alignment horizontal="center"/>
      <protection locked="0"/>
    </xf>
    <xf numFmtId="3" fontId="20" fillId="4" borderId="2" xfId="0" applyNumberFormat="1" applyFont="1" applyFill="1" applyBorder="1" applyAlignment="1" applyProtection="1">
      <alignment horizontal="center"/>
      <protection locked="0"/>
    </xf>
    <xf numFmtId="3" fontId="0" fillId="5" borderId="2" xfId="0" applyNumberFormat="1" applyFill="1" applyBorder="1" applyAlignment="1" applyProtection="1">
      <alignment horizontal="center"/>
      <protection locked="0"/>
    </xf>
    <xf numFmtId="3" fontId="0" fillId="0" borderId="2" xfId="0" applyNumberFormat="1" applyBorder="1" applyAlignment="1" applyProtection="1">
      <alignment horizontal="center"/>
      <protection locked="0"/>
    </xf>
    <xf numFmtId="164" fontId="16" fillId="12" borderId="2" xfId="0" applyFont="1" applyFill="1" applyBorder="1" applyAlignment="1" applyProtection="1">
      <alignment horizontal="center" vertical="center" wrapText="1"/>
      <protection locked="0"/>
    </xf>
    <xf numFmtId="0" fontId="16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12" fillId="0" borderId="0" xfId="0" applyNumberFormat="1" applyFont="1" applyBorder="1" applyAlignment="1">
      <alignment horizontal="center" vertical="center"/>
    </xf>
    <xf numFmtId="1" fontId="17" fillId="6" borderId="4" xfId="0" applyNumberFormat="1" applyFont="1" applyFill="1" applyBorder="1" applyAlignment="1" applyProtection="1">
      <alignment horizontal="center" vertical="center"/>
    </xf>
    <xf numFmtId="166" fontId="0" fillId="0" borderId="0" xfId="0" applyNumberFormat="1" applyAlignment="1">
      <alignment horizontal="center" vertical="center"/>
    </xf>
    <xf numFmtId="165" fontId="17" fillId="6" borderId="4" xfId="0" applyNumberFormat="1" applyFont="1" applyFill="1" applyBorder="1" applyAlignment="1" applyProtection="1">
      <alignment horizontal="center" vertical="center"/>
    </xf>
    <xf numFmtId="0" fontId="22" fillId="0" borderId="0" xfId="0" applyNumberFormat="1" applyFont="1" applyFill="1" applyBorder="1" applyAlignment="1">
      <alignment vertical="center"/>
    </xf>
    <xf numFmtId="0" fontId="10" fillId="0" borderId="0" xfId="0" applyNumberFormat="1" applyFont="1" applyAlignment="1">
      <alignment horizontal="center" vertical="center"/>
    </xf>
    <xf numFmtId="0" fontId="11" fillId="0" borderId="0" xfId="0" applyNumberFormat="1" applyFont="1" applyAlignment="1">
      <alignment horizontal="center" vertical="center"/>
    </xf>
    <xf numFmtId="165" fontId="11" fillId="0" borderId="0" xfId="0" applyNumberFormat="1" applyFont="1" applyFill="1" applyAlignment="1">
      <alignment horizontal="center" vertical="center"/>
    </xf>
    <xf numFmtId="164" fontId="0" fillId="0" borderId="2" xfId="0" applyBorder="1" applyAlignment="1">
      <alignment horizontal="center" vertical="center"/>
    </xf>
    <xf numFmtId="167" fontId="0" fillId="0" borderId="2" xfId="0" applyNumberFormat="1" applyBorder="1" applyAlignment="1">
      <alignment vertical="center"/>
    </xf>
    <xf numFmtId="0" fontId="1" fillId="15" borderId="15" xfId="0" applyNumberFormat="1" applyFont="1" applyFill="1" applyBorder="1" applyAlignment="1">
      <alignment horizontal="center" vertical="center"/>
    </xf>
    <xf numFmtId="1" fontId="1" fillId="15" borderId="15" xfId="0" applyNumberFormat="1" applyFont="1" applyFill="1" applyBorder="1" applyAlignment="1">
      <alignment horizontal="center" vertical="center"/>
    </xf>
    <xf numFmtId="0" fontId="0" fillId="0" borderId="15" xfId="0" applyNumberFormat="1" applyBorder="1" applyAlignment="1">
      <alignment horizontal="center" vertical="center"/>
    </xf>
    <xf numFmtId="165" fontId="0" fillId="0" borderId="15" xfId="0" applyNumberFormat="1" applyBorder="1" applyAlignment="1">
      <alignment horizontal="center" vertical="center"/>
    </xf>
    <xf numFmtId="0" fontId="1" fillId="18" borderId="16" xfId="0" applyNumberFormat="1" applyFont="1" applyFill="1" applyBorder="1" applyAlignment="1">
      <alignment horizontal="center" vertical="center"/>
    </xf>
    <xf numFmtId="165" fontId="1" fillId="18" borderId="16" xfId="0" applyNumberFormat="1" applyFont="1" applyFill="1" applyBorder="1" applyAlignment="1">
      <alignment horizontal="center" vertical="center"/>
    </xf>
    <xf numFmtId="165" fontId="25" fillId="18" borderId="16" xfId="0" applyNumberFormat="1" applyFont="1" applyFill="1" applyBorder="1" applyAlignment="1">
      <alignment horizontal="center" vertical="center"/>
    </xf>
    <xf numFmtId="165" fontId="26" fillId="18" borderId="16" xfId="0" applyNumberFormat="1" applyFont="1" applyFill="1" applyBorder="1" applyAlignment="1">
      <alignment vertical="center"/>
    </xf>
    <xf numFmtId="0" fontId="1" fillId="19" borderId="17" xfId="0" applyNumberFormat="1" applyFont="1" applyFill="1" applyBorder="1" applyAlignment="1">
      <alignment horizontal="center" vertical="center"/>
    </xf>
    <xf numFmtId="0" fontId="1" fillId="19" borderId="18" xfId="0" applyNumberFormat="1" applyFont="1" applyFill="1" applyBorder="1" applyAlignment="1">
      <alignment horizontal="center" vertical="center"/>
    </xf>
    <xf numFmtId="0" fontId="1" fillId="11" borderId="19" xfId="0" applyNumberFormat="1" applyFont="1" applyFill="1" applyBorder="1" applyAlignment="1">
      <alignment horizontal="center" vertical="center"/>
    </xf>
    <xf numFmtId="166" fontId="1" fillId="2" borderId="19" xfId="0" applyNumberFormat="1" applyFont="1" applyFill="1" applyBorder="1" applyAlignment="1">
      <alignment horizontal="center" vertical="center"/>
    </xf>
    <xf numFmtId="166" fontId="14" fillId="2" borderId="19" xfId="0" applyNumberFormat="1" applyFont="1" applyFill="1" applyBorder="1" applyAlignment="1">
      <alignment horizontal="center" vertical="center"/>
    </xf>
    <xf numFmtId="0" fontId="2" fillId="20" borderId="19" xfId="0" applyNumberFormat="1" applyFont="1" applyFill="1" applyBorder="1" applyAlignment="1">
      <alignment horizontal="center" vertical="center"/>
    </xf>
    <xf numFmtId="166" fontId="10" fillId="20" borderId="19" xfId="0" applyNumberFormat="1" applyFont="1" applyFill="1" applyBorder="1" applyAlignment="1">
      <alignment horizontal="center" vertical="center"/>
    </xf>
    <xf numFmtId="166" fontId="2" fillId="20" borderId="19" xfId="0" applyNumberFormat="1" applyFont="1" applyFill="1" applyBorder="1" applyAlignment="1">
      <alignment horizontal="center" vertical="center"/>
    </xf>
    <xf numFmtId="0" fontId="2" fillId="21" borderId="19" xfId="0" applyNumberFormat="1" applyFont="1" applyFill="1" applyBorder="1" applyAlignment="1">
      <alignment horizontal="center" vertical="center"/>
    </xf>
    <xf numFmtId="0" fontId="2" fillId="22" borderId="19" xfId="0" applyNumberFormat="1" applyFont="1" applyFill="1" applyBorder="1" applyAlignment="1">
      <alignment horizontal="center" vertical="center"/>
    </xf>
    <xf numFmtId="0" fontId="27" fillId="23" borderId="19" xfId="0" applyNumberFormat="1" applyFont="1" applyFill="1" applyBorder="1" applyAlignment="1">
      <alignment horizontal="center" vertical="center"/>
    </xf>
    <xf numFmtId="165" fontId="27" fillId="14" borderId="19" xfId="0" applyNumberFormat="1" applyFont="1" applyFill="1" applyBorder="1" applyAlignment="1">
      <alignment horizontal="center" vertical="center"/>
    </xf>
    <xf numFmtId="0" fontId="27" fillId="14" borderId="19" xfId="0" applyNumberFormat="1" applyFont="1" applyFill="1" applyBorder="1" applyAlignment="1">
      <alignment horizontal="center" vertical="center"/>
    </xf>
    <xf numFmtId="0" fontId="34" fillId="0" borderId="0" xfId="0" applyNumberFormat="1" applyFont="1" applyFill="1" applyBorder="1" applyAlignment="1" applyProtection="1">
      <alignment horizontal="center" vertical="center"/>
    </xf>
    <xf numFmtId="166" fontId="10" fillId="13" borderId="19" xfId="0" applyNumberFormat="1" applyFont="1" applyFill="1" applyBorder="1" applyAlignment="1">
      <alignment horizontal="center" vertical="center"/>
    </xf>
    <xf numFmtId="0" fontId="11" fillId="0" borderId="19" xfId="0" applyNumberFormat="1" applyFont="1" applyFill="1" applyBorder="1" applyAlignment="1" applyProtection="1">
      <alignment horizontal="center" vertical="center" wrapText="1"/>
      <protection locked="0"/>
    </xf>
    <xf numFmtId="0" fontId="10" fillId="13" borderId="19" xfId="0" applyNumberFormat="1" applyFont="1" applyFill="1" applyBorder="1" applyAlignment="1">
      <alignment horizontal="center" vertical="center" wrapText="1"/>
    </xf>
    <xf numFmtId="0" fontId="24" fillId="17" borderId="17" xfId="0" applyNumberFormat="1" applyFont="1" applyFill="1" applyBorder="1" applyAlignment="1">
      <alignment horizontal="center" vertical="center"/>
    </xf>
    <xf numFmtId="0" fontId="11" fillId="14" borderId="18" xfId="0" applyNumberFormat="1" applyFont="1" applyFill="1" applyBorder="1" applyAlignment="1">
      <alignment horizontal="center" vertical="center"/>
    </xf>
    <xf numFmtId="0" fontId="23" fillId="16" borderId="17" xfId="0" applyNumberFormat="1" applyFont="1" applyFill="1" applyBorder="1" applyAlignment="1">
      <alignment horizontal="center" vertical="center"/>
    </xf>
    <xf numFmtId="0" fontId="23" fillId="16" borderId="16" xfId="0" applyNumberFormat="1" applyFont="1" applyFill="1" applyBorder="1" applyAlignment="1">
      <alignment horizontal="center" vertical="center"/>
    </xf>
    <xf numFmtId="0" fontId="23" fillId="16" borderId="15" xfId="0" applyNumberFormat="1" applyFont="1" applyFill="1" applyBorder="1" applyAlignment="1">
      <alignment horizontal="center" vertical="center"/>
    </xf>
    <xf numFmtId="0" fontId="11" fillId="14" borderId="16" xfId="0" applyNumberFormat="1" applyFont="1" applyFill="1" applyBorder="1" applyAlignment="1">
      <alignment horizontal="center" vertical="center"/>
    </xf>
    <xf numFmtId="0" fontId="11" fillId="14" borderId="15" xfId="0" applyNumberFormat="1" applyFont="1" applyFill="1" applyBorder="1" applyAlignment="1">
      <alignment horizontal="center" vertical="center"/>
    </xf>
    <xf numFmtId="0" fontId="24" fillId="17" borderId="16" xfId="0" applyNumberFormat="1" applyFont="1" applyFill="1" applyBorder="1" applyAlignment="1">
      <alignment horizontal="center" vertical="center"/>
    </xf>
    <xf numFmtId="0" fontId="10" fillId="0" borderId="15" xfId="0" applyNumberFormat="1" applyFont="1" applyBorder="1" applyAlignment="1">
      <alignment horizontal="center" vertical="center"/>
    </xf>
    <xf numFmtId="0" fontId="10" fillId="0" borderId="15" xfId="0" applyNumberFormat="1" applyFont="1" applyBorder="1" applyAlignment="1">
      <alignment horizontal="center" vertical="center" wrapText="1"/>
    </xf>
    <xf numFmtId="0" fontId="24" fillId="17" borderId="15" xfId="0" applyNumberFormat="1" applyFont="1" applyFill="1" applyBorder="1" applyAlignment="1">
      <alignment horizontal="center" vertical="center"/>
    </xf>
    <xf numFmtId="166" fontId="14" fillId="0" borderId="19" xfId="0" applyNumberFormat="1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65" fontId="11" fillId="13" borderId="19" xfId="0" applyNumberFormat="1" applyFont="1" applyFill="1" applyBorder="1" applyAlignment="1">
      <alignment horizontal="center" vertical="center"/>
    </xf>
    <xf numFmtId="0" fontId="11" fillId="13" borderId="19" xfId="0" applyNumberFormat="1" applyFont="1" applyFill="1" applyBorder="1" applyAlignment="1">
      <alignment horizontal="center" vertical="center" wrapText="1"/>
    </xf>
    <xf numFmtId="165" fontId="11" fillId="13" borderId="19" xfId="0" applyNumberFormat="1" applyFont="1" applyFill="1" applyBorder="1" applyAlignment="1">
      <alignment horizontal="center" vertical="center"/>
    </xf>
    <xf numFmtId="0" fontId="11" fillId="13" borderId="19" xfId="0" applyNumberFormat="1" applyFont="1" applyFill="1" applyBorder="1" applyAlignment="1">
      <alignment horizontal="center" vertical="center" wrapText="1"/>
    </xf>
    <xf numFmtId="0" fontId="10" fillId="13" borderId="19" xfId="0" applyNumberFormat="1" applyFont="1" applyFill="1" applyBorder="1" applyAlignment="1">
      <alignment horizontal="center" vertical="center" wrapText="1"/>
    </xf>
    <xf numFmtId="166" fontId="10" fillId="13" borderId="19" xfId="0" applyNumberFormat="1" applyFont="1" applyFill="1" applyBorder="1" applyAlignment="1">
      <alignment horizontal="center" vertical="center"/>
    </xf>
    <xf numFmtId="166" fontId="14" fillId="0" borderId="19" xfId="0" applyNumberFormat="1" applyFont="1" applyBorder="1" applyAlignment="1">
      <alignment horizontal="center" vertical="center"/>
    </xf>
    <xf numFmtId="0" fontId="23" fillId="16" borderId="16" xfId="0" applyNumberFormat="1" applyFont="1" applyFill="1" applyBorder="1" applyAlignment="1">
      <alignment horizontal="center" vertical="center"/>
    </xf>
    <xf numFmtId="0" fontId="23" fillId="16" borderId="15" xfId="0" applyNumberFormat="1" applyFont="1" applyFill="1" applyBorder="1" applyAlignment="1">
      <alignment horizontal="center" vertical="center"/>
    </xf>
    <xf numFmtId="0" fontId="11" fillId="14" borderId="16" xfId="0" applyNumberFormat="1" applyFont="1" applyFill="1" applyBorder="1" applyAlignment="1">
      <alignment horizontal="center" vertical="center"/>
    </xf>
    <xf numFmtId="0" fontId="11" fillId="14" borderId="15" xfId="0" applyNumberFormat="1" applyFont="1" applyFill="1" applyBorder="1" applyAlignment="1">
      <alignment horizontal="center" vertical="center"/>
    </xf>
    <xf numFmtId="0" fontId="24" fillId="17" borderId="16" xfId="0" applyNumberFormat="1" applyFont="1" applyFill="1" applyBorder="1" applyAlignment="1">
      <alignment horizontal="center" vertical="center"/>
    </xf>
    <xf numFmtId="0" fontId="10" fillId="0" borderId="15" xfId="0" applyNumberFormat="1" applyFont="1" applyBorder="1" applyAlignment="1">
      <alignment horizontal="center" vertical="center"/>
    </xf>
    <xf numFmtId="0" fontId="10" fillId="0" borderId="15" xfId="0" applyNumberFormat="1" applyFont="1" applyBorder="1" applyAlignment="1">
      <alignment horizontal="center" vertical="center" wrapText="1"/>
    </xf>
    <xf numFmtId="0" fontId="24" fillId="17" borderId="15" xfId="0" applyNumberFormat="1" applyFont="1" applyFill="1" applyBorder="1" applyAlignment="1">
      <alignment horizontal="center" vertical="center"/>
    </xf>
    <xf numFmtId="0" fontId="11" fillId="0" borderId="19" xfId="0" applyNumberFormat="1" applyFont="1" applyFill="1" applyBorder="1" applyAlignment="1" applyProtection="1">
      <alignment horizontal="center" vertical="center" wrapText="1"/>
      <protection locked="0"/>
    </xf>
    <xf numFmtId="0" fontId="24" fillId="17" borderId="17" xfId="0" applyNumberFormat="1" applyFont="1" applyFill="1" applyBorder="1" applyAlignment="1">
      <alignment horizontal="center" vertical="center"/>
    </xf>
    <xf numFmtId="0" fontId="11" fillId="14" borderId="18" xfId="0" applyNumberFormat="1" applyFont="1" applyFill="1" applyBorder="1" applyAlignment="1">
      <alignment horizontal="center" vertical="center"/>
    </xf>
    <xf numFmtId="0" fontId="23" fillId="16" borderId="17" xfId="0" applyNumberFormat="1" applyFont="1" applyFill="1" applyBorder="1" applyAlignment="1">
      <alignment horizontal="center" vertical="center"/>
    </xf>
    <xf numFmtId="0" fontId="1" fillId="15" borderId="15" xfId="0" applyNumberFormat="1" applyFont="1" applyFill="1" applyBorder="1" applyAlignment="1" applyProtection="1">
      <alignment horizontal="center" vertical="center"/>
    </xf>
    <xf numFmtId="0" fontId="1" fillId="18" borderId="16" xfId="0" applyNumberFormat="1" applyFont="1" applyFill="1" applyBorder="1" applyAlignment="1" applyProtection="1">
      <alignment horizontal="center" vertical="center"/>
    </xf>
    <xf numFmtId="0" fontId="1" fillId="19" borderId="17" xfId="0" applyNumberFormat="1" applyFont="1" applyFill="1" applyBorder="1" applyAlignment="1" applyProtection="1">
      <alignment horizontal="center" vertical="center"/>
    </xf>
    <xf numFmtId="0" fontId="2" fillId="7" borderId="7" xfId="0" applyNumberFormat="1" applyFont="1" applyFill="1" applyBorder="1" applyAlignment="1">
      <alignment horizontal="center" vertical="center"/>
    </xf>
    <xf numFmtId="0" fontId="2" fillId="7" borderId="10" xfId="0" applyNumberFormat="1" applyFont="1" applyFill="1" applyBorder="1" applyAlignment="1">
      <alignment horizontal="center" vertical="center"/>
    </xf>
    <xf numFmtId="0" fontId="2" fillId="7" borderId="11" xfId="0" applyNumberFormat="1" applyFont="1" applyFill="1" applyBorder="1" applyAlignment="1">
      <alignment horizontal="center" vertical="center"/>
    </xf>
    <xf numFmtId="165" fontId="8" fillId="0" borderId="2" xfId="0" applyNumberFormat="1" applyFont="1" applyFill="1" applyBorder="1" applyAlignment="1" applyProtection="1">
      <alignment horizontal="center" vertical="center"/>
    </xf>
    <xf numFmtId="0" fontId="6" fillId="0" borderId="8" xfId="0" applyNumberFormat="1" applyFont="1" applyBorder="1" applyAlignment="1">
      <alignment horizontal="center" vertical="center"/>
    </xf>
    <xf numFmtId="165" fontId="6" fillId="0" borderId="8" xfId="0" applyNumberFormat="1" applyFont="1" applyBorder="1" applyAlignment="1">
      <alignment horizontal="center" vertical="center"/>
    </xf>
    <xf numFmtId="0" fontId="2" fillId="0" borderId="8" xfId="0" applyNumberFormat="1" applyFont="1" applyBorder="1" applyAlignment="1">
      <alignment horizontal="center" vertical="center"/>
    </xf>
    <xf numFmtId="0" fontId="0" fillId="0" borderId="8" xfId="0" applyNumberFormat="1" applyBorder="1" applyAlignment="1">
      <alignment horizontal="center" vertical="center"/>
    </xf>
    <xf numFmtId="165" fontId="0" fillId="0" borderId="8" xfId="0" applyNumberFormat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center" vertical="center"/>
    </xf>
    <xf numFmtId="0" fontId="6" fillId="6" borderId="2" xfId="0" applyNumberFormat="1" applyFont="1" applyFill="1" applyBorder="1" applyAlignment="1" applyProtection="1">
      <alignment horizontal="center" vertical="center"/>
    </xf>
    <xf numFmtId="0" fontId="10" fillId="0" borderId="8" xfId="0" applyNumberFormat="1" applyFont="1" applyFill="1" applyBorder="1" applyAlignment="1">
      <alignment horizontal="center" vertical="center"/>
    </xf>
    <xf numFmtId="0" fontId="10" fillId="0" borderId="4" xfId="0" applyNumberFormat="1" applyFont="1" applyFill="1" applyBorder="1" applyAlignment="1">
      <alignment horizontal="center" vertical="center"/>
    </xf>
    <xf numFmtId="0" fontId="16" fillId="0" borderId="2" xfId="0" applyNumberFormat="1" applyFont="1" applyFill="1" applyBorder="1" applyAlignment="1">
      <alignment horizontal="center" vertical="center"/>
    </xf>
    <xf numFmtId="165" fontId="1" fillId="0" borderId="2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2" borderId="7" xfId="0" applyNumberFormat="1" applyFont="1" applyFill="1" applyBorder="1" applyAlignment="1" applyProtection="1">
      <alignment horizontal="center" vertical="center"/>
    </xf>
    <xf numFmtId="0" fontId="1" fillId="2" borderId="10" xfId="0" applyNumberFormat="1" applyFont="1" applyFill="1" applyBorder="1" applyAlignment="1" applyProtection="1">
      <alignment horizontal="center" vertical="center"/>
    </xf>
    <xf numFmtId="0" fontId="1" fillId="2" borderId="11" xfId="0" applyNumberFormat="1" applyFont="1" applyFill="1" applyBorder="1" applyAlignment="1" applyProtection="1">
      <alignment horizontal="center" vertical="center"/>
    </xf>
    <xf numFmtId="0" fontId="29" fillId="0" borderId="2" xfId="0" applyNumberFormat="1" applyFont="1" applyFill="1" applyBorder="1" applyAlignment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28" fillId="0" borderId="2" xfId="0" applyNumberFormat="1" applyFont="1" applyFill="1" applyBorder="1" applyAlignment="1">
      <alignment horizontal="center" vertical="center"/>
    </xf>
    <xf numFmtId="0" fontId="5" fillId="6" borderId="2" xfId="0" applyNumberFormat="1" applyFont="1" applyFill="1" applyBorder="1" applyAlignment="1" applyProtection="1">
      <alignment horizontal="center" vertical="center"/>
    </xf>
    <xf numFmtId="0" fontId="1" fillId="6" borderId="4" xfId="0" applyNumberFormat="1" applyFont="1" applyFill="1" applyBorder="1" applyAlignment="1" applyProtection="1">
      <alignment horizontal="center" vertical="center" wrapText="1"/>
    </xf>
    <xf numFmtId="0" fontId="1" fillId="6" borderId="2" xfId="0" applyNumberFormat="1" applyFont="1" applyFill="1" applyBorder="1" applyAlignment="1" applyProtection="1">
      <alignment horizontal="center" vertical="center" wrapText="1"/>
    </xf>
    <xf numFmtId="0" fontId="1" fillId="6" borderId="8" xfId="0" applyNumberFormat="1" applyFont="1" applyFill="1" applyBorder="1" applyAlignment="1" applyProtection="1">
      <alignment horizontal="center" vertical="center" wrapText="1"/>
    </xf>
    <xf numFmtId="0" fontId="1" fillId="6" borderId="1" xfId="0" applyNumberFormat="1" applyFont="1" applyFill="1" applyBorder="1" applyAlignment="1" applyProtection="1">
      <alignment horizontal="center" vertical="center" wrapText="1"/>
    </xf>
    <xf numFmtId="0" fontId="1" fillId="6" borderId="4" xfId="0" applyNumberFormat="1" applyFont="1" applyFill="1" applyBorder="1" applyAlignment="1" applyProtection="1">
      <alignment horizontal="center" vertical="center"/>
    </xf>
    <xf numFmtId="0" fontId="1" fillId="6" borderId="2" xfId="0" applyNumberFormat="1" applyFont="1" applyFill="1" applyBorder="1" applyAlignment="1" applyProtection="1">
      <alignment horizontal="center" vertical="center"/>
    </xf>
    <xf numFmtId="0" fontId="1" fillId="11" borderId="4" xfId="0" applyNumberFormat="1" applyFont="1" applyFill="1" applyBorder="1" applyAlignment="1" applyProtection="1">
      <alignment horizontal="center" vertical="center"/>
    </xf>
    <xf numFmtId="0" fontId="1" fillId="11" borderId="2" xfId="0" applyNumberFormat="1" applyFont="1" applyFill="1" applyBorder="1" applyAlignment="1" applyProtection="1">
      <alignment horizontal="center" vertical="center"/>
    </xf>
    <xf numFmtId="164" fontId="2" fillId="7" borderId="2" xfId="0" applyFont="1" applyFill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165" fontId="1" fillId="0" borderId="7" xfId="0" applyNumberFormat="1" applyFont="1" applyFill="1" applyBorder="1" applyAlignment="1">
      <alignment horizontal="center" vertical="center"/>
    </xf>
    <xf numFmtId="165" fontId="1" fillId="0" borderId="11" xfId="0" applyNumberFormat="1" applyFont="1" applyFill="1" applyBorder="1" applyAlignment="1">
      <alignment horizontal="center" vertical="center"/>
    </xf>
    <xf numFmtId="165" fontId="1" fillId="6" borderId="2" xfId="0" applyNumberFormat="1" applyFont="1" applyFill="1" applyBorder="1" applyAlignment="1" applyProtection="1">
      <alignment horizontal="center" vertical="center"/>
    </xf>
    <xf numFmtId="0" fontId="29" fillId="0" borderId="8" xfId="0" applyNumberFormat="1" applyFont="1" applyFill="1" applyBorder="1" applyAlignment="1">
      <alignment horizontal="center" vertical="center"/>
    </xf>
    <xf numFmtId="0" fontId="29" fillId="0" borderId="1" xfId="0" applyNumberFormat="1" applyFont="1" applyFill="1" applyBorder="1" applyAlignment="1">
      <alignment horizontal="center" vertical="center"/>
    </xf>
    <xf numFmtId="0" fontId="29" fillId="0" borderId="4" xfId="0" applyNumberFormat="1" applyFont="1" applyFill="1" applyBorder="1" applyAlignment="1">
      <alignment horizontal="center" vertical="center"/>
    </xf>
    <xf numFmtId="0" fontId="3" fillId="11" borderId="12" xfId="0" applyNumberFormat="1" applyFont="1" applyFill="1" applyBorder="1" applyAlignment="1" applyProtection="1">
      <alignment horizontal="center" vertical="center"/>
    </xf>
    <xf numFmtId="0" fontId="3" fillId="11" borderId="6" xfId="0" applyNumberFormat="1" applyFont="1" applyFill="1" applyBorder="1" applyAlignment="1" applyProtection="1">
      <alignment horizontal="center" vertical="center"/>
    </xf>
    <xf numFmtId="0" fontId="3" fillId="11" borderId="13" xfId="0" applyNumberFormat="1" applyFont="1" applyFill="1" applyBorder="1" applyAlignment="1" applyProtection="1">
      <alignment horizontal="center" vertical="center"/>
    </xf>
    <xf numFmtId="0" fontId="1" fillId="2" borderId="2" xfId="0" applyNumberFormat="1" applyFont="1" applyFill="1" applyBorder="1" applyAlignment="1" applyProtection="1">
      <alignment horizontal="center" vertical="center"/>
    </xf>
    <xf numFmtId="0" fontId="30" fillId="4" borderId="2" xfId="0" applyNumberFormat="1" applyFont="1" applyFill="1" applyBorder="1" applyAlignment="1" applyProtection="1">
      <alignment horizontal="center" vertical="center"/>
    </xf>
    <xf numFmtId="0" fontId="1" fillId="5" borderId="2" xfId="0" applyNumberFormat="1" applyFont="1" applyFill="1" applyBorder="1" applyAlignment="1" applyProtection="1">
      <alignment horizontal="center" vertical="center"/>
    </xf>
    <xf numFmtId="0" fontId="1" fillId="6" borderId="14" xfId="0" applyNumberFormat="1" applyFont="1" applyFill="1" applyBorder="1" applyAlignment="1" applyProtection="1">
      <alignment horizontal="center" vertical="center"/>
    </xf>
    <xf numFmtId="0" fontId="1" fillId="6" borderId="3" xfId="0" applyNumberFormat="1" applyFont="1" applyFill="1" applyBorder="1" applyAlignment="1" applyProtection="1">
      <alignment horizontal="center" vertical="center"/>
    </xf>
    <xf numFmtId="0" fontId="1" fillId="6" borderId="5" xfId="0" applyNumberFormat="1" applyFont="1" applyFill="1" applyBorder="1" applyAlignment="1" applyProtection="1">
      <alignment horizontal="center" vertical="center"/>
    </xf>
    <xf numFmtId="165" fontId="8" fillId="10" borderId="7" xfId="0" applyNumberFormat="1" applyFont="1" applyFill="1" applyBorder="1" applyAlignment="1" applyProtection="1">
      <alignment horizontal="center" vertical="center"/>
    </xf>
    <xf numFmtId="165" fontId="8" fillId="10" borderId="11" xfId="0" applyNumberFormat="1" applyFont="1" applyFill="1" applyBorder="1" applyAlignment="1" applyProtection="1">
      <alignment horizontal="center" vertical="center"/>
    </xf>
    <xf numFmtId="165" fontId="1" fillId="6" borderId="8" xfId="0" applyNumberFormat="1" applyFont="1" applyFill="1" applyBorder="1" applyAlignment="1" applyProtection="1">
      <alignment horizontal="center" vertical="center"/>
    </xf>
    <xf numFmtId="165" fontId="1" fillId="6" borderId="4" xfId="0" applyNumberFormat="1" applyFont="1" applyFill="1" applyBorder="1" applyAlignment="1" applyProtection="1">
      <alignment horizontal="center" vertical="center"/>
    </xf>
    <xf numFmtId="0" fontId="28" fillId="0" borderId="8" xfId="0" applyNumberFormat="1" applyFont="1" applyFill="1" applyBorder="1" applyAlignment="1">
      <alignment horizontal="center" vertical="center"/>
    </xf>
    <xf numFmtId="0" fontId="28" fillId="0" borderId="1" xfId="0" applyNumberFormat="1" applyFont="1" applyFill="1" applyBorder="1" applyAlignment="1">
      <alignment horizontal="center" vertical="center"/>
    </xf>
    <xf numFmtId="0" fontId="28" fillId="0" borderId="4" xfId="0" applyNumberFormat="1" applyFont="1" applyFill="1" applyBorder="1" applyAlignment="1">
      <alignment horizontal="center" vertical="center"/>
    </xf>
    <xf numFmtId="0" fontId="1" fillId="6" borderId="3" xfId="0" applyNumberFormat="1" applyFont="1" applyFill="1" applyBorder="1" applyAlignment="1" applyProtection="1">
      <alignment horizontal="center" vertical="center" wrapText="1"/>
    </xf>
    <xf numFmtId="0" fontId="1" fillId="6" borderId="6" xfId="0" applyNumberFormat="1" applyFont="1" applyFill="1" applyBorder="1" applyAlignment="1" applyProtection="1">
      <alignment horizontal="center" vertical="center" wrapText="1"/>
    </xf>
    <xf numFmtId="0" fontId="1" fillId="6" borderId="5" xfId="0" applyNumberFormat="1" applyFont="1" applyFill="1" applyBorder="1" applyAlignment="1" applyProtection="1">
      <alignment horizontal="center" vertical="center" wrapText="1"/>
    </xf>
    <xf numFmtId="0" fontId="1" fillId="6" borderId="13" xfId="0" applyNumberFormat="1" applyFont="1" applyFill="1" applyBorder="1" applyAlignment="1" applyProtection="1">
      <alignment horizontal="center" vertical="center" wrapText="1"/>
    </xf>
    <xf numFmtId="165" fontId="1" fillId="6" borderId="3" xfId="0" applyNumberFormat="1" applyFont="1" applyFill="1" applyBorder="1" applyAlignment="1" applyProtection="1">
      <alignment horizontal="center" vertical="center" wrapText="1"/>
    </xf>
    <xf numFmtId="165" fontId="1" fillId="6" borderId="0" xfId="0" applyNumberFormat="1" applyFont="1" applyFill="1" applyBorder="1" applyAlignment="1" applyProtection="1">
      <alignment horizontal="center" vertical="center" wrapText="1"/>
    </xf>
    <xf numFmtId="165" fontId="1" fillId="6" borderId="6" xfId="0" applyNumberFormat="1" applyFont="1" applyFill="1" applyBorder="1" applyAlignment="1" applyProtection="1">
      <alignment horizontal="center" vertical="center" wrapText="1"/>
    </xf>
    <xf numFmtId="165" fontId="1" fillId="6" borderId="5" xfId="0" applyNumberFormat="1" applyFont="1" applyFill="1" applyBorder="1" applyAlignment="1" applyProtection="1">
      <alignment horizontal="center" vertical="center" wrapText="1"/>
    </xf>
    <xf numFmtId="165" fontId="1" fillId="6" borderId="9" xfId="0" applyNumberFormat="1" applyFont="1" applyFill="1" applyBorder="1" applyAlignment="1" applyProtection="1">
      <alignment horizontal="center" vertical="center" wrapText="1"/>
    </xf>
    <xf numFmtId="165" fontId="1" fillId="6" borderId="13" xfId="0" applyNumberFormat="1" applyFont="1" applyFill="1" applyBorder="1" applyAlignment="1" applyProtection="1">
      <alignment horizontal="center" vertical="center" wrapText="1"/>
    </xf>
    <xf numFmtId="165" fontId="32" fillId="15" borderId="15" xfId="0" applyNumberFormat="1" applyFont="1" applyFill="1" applyBorder="1" applyAlignment="1">
      <alignment horizontal="center" vertical="center"/>
    </xf>
    <xf numFmtId="166" fontId="31" fillId="23" borderId="19" xfId="0" applyNumberFormat="1" applyFont="1" applyFill="1" applyBorder="1" applyAlignment="1">
      <alignment horizontal="center" vertical="center"/>
    </xf>
    <xf numFmtId="165" fontId="31" fillId="24" borderId="19" xfId="0" applyNumberFormat="1" applyFont="1" applyFill="1" applyBorder="1" applyAlignment="1">
      <alignment horizontal="center" vertical="center"/>
    </xf>
    <xf numFmtId="0" fontId="31" fillId="24" borderId="19" xfId="0" applyNumberFormat="1" applyFont="1" applyFill="1" applyBorder="1" applyAlignment="1">
      <alignment horizontal="center" vertical="center"/>
    </xf>
    <xf numFmtId="166" fontId="10" fillId="13" borderId="19" xfId="0" applyNumberFormat="1" applyFont="1" applyFill="1" applyBorder="1" applyAlignment="1">
      <alignment horizontal="center" vertical="center"/>
    </xf>
    <xf numFmtId="0" fontId="11" fillId="0" borderId="19" xfId="0" applyNumberFormat="1" applyFont="1" applyFill="1" applyBorder="1" applyAlignment="1" applyProtection="1">
      <alignment horizontal="center" vertical="center" wrapText="1"/>
      <protection locked="0"/>
    </xf>
    <xf numFmtId="166" fontId="10" fillId="22" borderId="19" xfId="0" applyNumberFormat="1" applyFont="1" applyFill="1" applyBorder="1" applyAlignment="1">
      <alignment horizontal="center" vertical="center"/>
    </xf>
    <xf numFmtId="0" fontId="10" fillId="13" borderId="19" xfId="0" applyNumberFormat="1" applyFont="1" applyFill="1" applyBorder="1" applyAlignment="1">
      <alignment horizontal="center" vertical="center" wrapText="1"/>
    </xf>
    <xf numFmtId="0" fontId="24" fillId="17" borderId="17" xfId="0" applyNumberFormat="1" applyFont="1" applyFill="1" applyBorder="1" applyAlignment="1">
      <alignment horizontal="center" vertical="center"/>
    </xf>
    <xf numFmtId="0" fontId="11" fillId="14" borderId="18" xfId="0" applyNumberFormat="1" applyFont="1" applyFill="1" applyBorder="1" applyAlignment="1">
      <alignment horizontal="center" vertical="center"/>
    </xf>
    <xf numFmtId="0" fontId="23" fillId="16" borderId="17" xfId="0" applyNumberFormat="1" applyFont="1" applyFill="1" applyBorder="1" applyAlignment="1">
      <alignment horizontal="center" vertical="center"/>
    </xf>
    <xf numFmtId="165" fontId="32" fillId="19" borderId="17" xfId="0" applyNumberFormat="1" applyFont="1" applyFill="1" applyBorder="1" applyAlignment="1">
      <alignment horizontal="center" vertical="center"/>
    </xf>
    <xf numFmtId="165" fontId="32" fillId="19" borderId="18" xfId="0" applyNumberFormat="1" applyFont="1" applyFill="1" applyBorder="1" applyAlignment="1">
      <alignment horizontal="center" vertical="center"/>
    </xf>
    <xf numFmtId="0" fontId="12" fillId="19" borderId="17" xfId="0" applyNumberFormat="1" applyFont="1" applyFill="1" applyBorder="1" applyAlignment="1">
      <alignment horizontal="center" vertical="center"/>
    </xf>
    <xf numFmtId="0" fontId="12" fillId="19" borderId="18" xfId="0" applyNumberFormat="1" applyFont="1" applyFill="1" applyBorder="1" applyAlignment="1">
      <alignment horizontal="center" vertical="center"/>
    </xf>
    <xf numFmtId="0" fontId="16" fillId="0" borderId="20" xfId="0" applyNumberFormat="1" applyFont="1" applyBorder="1" applyAlignment="1">
      <alignment horizontal="right" vertical="center"/>
    </xf>
    <xf numFmtId="0" fontId="16" fillId="0" borderId="21" xfId="0" applyNumberFormat="1" applyFont="1" applyBorder="1" applyAlignment="1">
      <alignment horizontal="right" vertical="center"/>
    </xf>
    <xf numFmtId="0" fontId="23" fillId="16" borderId="16" xfId="0" applyNumberFormat="1" applyFont="1" applyFill="1" applyBorder="1" applyAlignment="1">
      <alignment horizontal="center" vertical="center"/>
    </xf>
    <xf numFmtId="0" fontId="23" fillId="16" borderId="15" xfId="0" applyNumberFormat="1" applyFont="1" applyFill="1" applyBorder="1" applyAlignment="1">
      <alignment horizontal="center" vertical="center"/>
    </xf>
    <xf numFmtId="0" fontId="7" fillId="0" borderId="15" xfId="0" applyNumberFormat="1" applyFont="1" applyBorder="1" applyAlignment="1">
      <alignment horizontal="center" vertical="center"/>
    </xf>
    <xf numFmtId="0" fontId="12" fillId="15" borderId="15" xfId="0" applyNumberFormat="1" applyFont="1" applyFill="1" applyBorder="1" applyAlignment="1">
      <alignment horizontal="center" vertical="center"/>
    </xf>
    <xf numFmtId="0" fontId="33" fillId="18" borderId="16" xfId="0" applyNumberFormat="1" applyFont="1" applyFill="1" applyBorder="1" applyAlignment="1">
      <alignment horizontal="center" vertical="center"/>
    </xf>
    <xf numFmtId="0" fontId="11" fillId="14" borderId="16" xfId="0" applyNumberFormat="1" applyFont="1" applyFill="1" applyBorder="1" applyAlignment="1">
      <alignment horizontal="center" vertical="center"/>
    </xf>
    <xf numFmtId="0" fontId="11" fillId="14" borderId="15" xfId="0" applyNumberFormat="1" applyFont="1" applyFill="1" applyBorder="1" applyAlignment="1">
      <alignment horizontal="center" vertical="center"/>
    </xf>
    <xf numFmtId="0" fontId="24" fillId="17" borderId="16" xfId="0" applyNumberFormat="1" applyFont="1" applyFill="1" applyBorder="1" applyAlignment="1">
      <alignment horizontal="center" vertical="center"/>
    </xf>
    <xf numFmtId="0" fontId="6" fillId="3" borderId="15" xfId="0" applyNumberFormat="1" applyFont="1" applyFill="1" applyBorder="1" applyAlignment="1">
      <alignment horizontal="center" vertical="center"/>
    </xf>
    <xf numFmtId="165" fontId="32" fillId="18" borderId="16" xfId="0" applyNumberFormat="1" applyFont="1" applyFill="1" applyBorder="1" applyAlignment="1">
      <alignment horizontal="center" vertical="center"/>
    </xf>
    <xf numFmtId="165" fontId="9" fillId="3" borderId="15" xfId="0" applyNumberFormat="1" applyFont="1" applyFill="1" applyBorder="1" applyAlignment="1">
      <alignment horizontal="center" vertical="center"/>
    </xf>
    <xf numFmtId="0" fontId="10" fillId="0" borderId="15" xfId="0" applyNumberFormat="1" applyFont="1" applyBorder="1" applyAlignment="1">
      <alignment horizontal="center" vertical="center"/>
    </xf>
    <xf numFmtId="0" fontId="10" fillId="0" borderId="15" xfId="0" applyNumberFormat="1" applyFont="1" applyBorder="1" applyAlignment="1">
      <alignment horizontal="center" vertical="center" wrapText="1"/>
    </xf>
    <xf numFmtId="0" fontId="24" fillId="17" borderId="15" xfId="0" applyNumberFormat="1" applyFont="1" applyFill="1" applyBorder="1" applyAlignment="1">
      <alignment horizontal="center" vertical="center"/>
    </xf>
    <xf numFmtId="165" fontId="9" fillId="25" borderId="19" xfId="0" applyNumberFormat="1" applyFont="1" applyFill="1" applyBorder="1" applyAlignment="1">
      <alignment horizontal="center" vertical="center"/>
    </xf>
    <xf numFmtId="165" fontId="4" fillId="25" borderId="19" xfId="0" applyNumberFormat="1" applyFont="1" applyFill="1" applyBorder="1" applyAlignment="1">
      <alignment horizontal="center" vertical="center"/>
    </xf>
    <xf numFmtId="165" fontId="2" fillId="11" borderId="19" xfId="0" applyNumberFormat="1" applyFont="1" applyFill="1" applyBorder="1" applyAlignment="1">
      <alignment horizontal="center" vertical="center"/>
    </xf>
    <xf numFmtId="166" fontId="1" fillId="13" borderId="19" xfId="0" applyNumberFormat="1" applyFont="1" applyFill="1" applyBorder="1" applyAlignment="1">
      <alignment horizontal="center" vertical="center"/>
    </xf>
    <xf numFmtId="165" fontId="10" fillId="21" borderId="19" xfId="0" applyNumberFormat="1" applyFont="1" applyFill="1" applyBorder="1" applyAlignment="1">
      <alignment horizontal="center" vertical="center"/>
    </xf>
    <xf numFmtId="0" fontId="10" fillId="21" borderId="19" xfId="0" applyNumberFormat="1" applyFont="1" applyFill="1" applyBorder="1" applyAlignment="1">
      <alignment horizontal="center" vertical="center"/>
    </xf>
    <xf numFmtId="0" fontId="11" fillId="13" borderId="19" xfId="0" applyNumberFormat="1" applyFont="1" applyFill="1" applyBorder="1" applyAlignment="1">
      <alignment horizontal="center" vertical="center"/>
    </xf>
    <xf numFmtId="166" fontId="11" fillId="13" borderId="19" xfId="0" applyNumberFormat="1" applyFont="1" applyFill="1" applyBorder="1" applyAlignment="1">
      <alignment horizontal="center" vertical="center" wrapText="1"/>
    </xf>
    <xf numFmtId="0" fontId="10" fillId="24" borderId="19" xfId="0" applyNumberFormat="1" applyFont="1" applyFill="1" applyBorder="1" applyAlignment="1">
      <alignment horizontal="center" vertical="center"/>
    </xf>
    <xf numFmtId="0" fontId="10" fillId="14" borderId="19" xfId="0" applyNumberFormat="1" applyFont="1" applyFill="1" applyBorder="1" applyAlignment="1">
      <alignment horizontal="center" vertical="center"/>
    </xf>
    <xf numFmtId="166" fontId="1" fillId="0" borderId="19" xfId="0" applyNumberFormat="1" applyFont="1" applyBorder="1" applyAlignment="1">
      <alignment horizontal="center" vertical="center"/>
    </xf>
    <xf numFmtId="165" fontId="27" fillId="14" borderId="19" xfId="0" applyNumberFormat="1" applyFont="1" applyFill="1" applyBorder="1" applyAlignment="1">
      <alignment horizontal="center" vertical="center"/>
    </xf>
    <xf numFmtId="0" fontId="27" fillId="14" borderId="19" xfId="0" applyNumberFormat="1" applyFont="1" applyFill="1" applyBorder="1" applyAlignment="1">
      <alignment horizontal="center" vertical="center"/>
    </xf>
    <xf numFmtId="166" fontId="14" fillId="0" borderId="19" xfId="0" applyNumberFormat="1" applyFont="1" applyBorder="1" applyAlignment="1">
      <alignment horizontal="center" vertical="center"/>
    </xf>
    <xf numFmtId="165" fontId="11" fillId="13" borderId="19" xfId="0" applyNumberFormat="1" applyFont="1" applyFill="1" applyBorder="1" applyAlignment="1">
      <alignment horizontal="center" vertical="center"/>
    </xf>
    <xf numFmtId="0" fontId="11" fillId="13" borderId="19" xfId="0" applyNumberFormat="1" applyFont="1" applyFill="1" applyBorder="1" applyAlignment="1">
      <alignment horizontal="center" vertical="center" wrapText="1"/>
    </xf>
    <xf numFmtId="164" fontId="0" fillId="0" borderId="2" xfId="0" applyBorder="1" applyAlignment="1">
      <alignment horizontal="center" vertical="center"/>
    </xf>
    <xf numFmtId="164" fontId="0" fillId="0" borderId="8" xfId="0" applyBorder="1" applyAlignment="1">
      <alignment horizontal="center" vertical="center"/>
    </xf>
    <xf numFmtId="164" fontId="0" fillId="0" borderId="4" xfId="0" applyBorder="1" applyAlignment="1">
      <alignment horizontal="center" vertical="center"/>
    </xf>
  </cellXfs>
  <cellStyles count="3">
    <cellStyle name="Normal" xfId="0" builtinId="0"/>
    <cellStyle name="Normal 2" xfId="1"/>
    <cellStyle name="Normal 8" xfId="2"/>
  </cellStyles>
  <dxfs count="10"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17318</xdr:colOff>
      <xdr:row>0</xdr:row>
      <xdr:rowOff>8659</xdr:rowOff>
    </xdr:from>
    <xdr:to>
      <xdr:col>1</xdr:col>
      <xdr:colOff>1316182</xdr:colOff>
      <xdr:row>2</xdr:row>
      <xdr:rowOff>86591</xdr:rowOff>
    </xdr:to>
    <xdr:sp macro="[0]!Ouvrir_Vente_Gros" textlink="">
      <xdr:nvSpPr>
        <xdr:cNvPr id="2" name="Rectangle à coins arrondis 1"/>
        <xdr:cNvSpPr/>
      </xdr:nvSpPr>
      <xdr:spPr>
        <a:xfrm>
          <a:off x="17318" y="8659"/>
          <a:ext cx="2078182" cy="493568"/>
        </a:xfrm>
        <a:prstGeom prst="roundRect">
          <a:avLst/>
        </a:prstGeom>
        <a:solidFill>
          <a:schemeClr val="bg2">
            <a:lumMod val="75000"/>
          </a:schemeClr>
        </a:solidFill>
        <a:ln w="22225">
          <a:solidFill>
            <a:srgbClr val="FF0000"/>
          </a:solidFill>
        </a:ln>
        <a:effectLst>
          <a:innerShdw blurRad="63500" dist="50800">
            <a:prstClr val="black">
              <a:alpha val="50000"/>
            </a:prstClr>
          </a:innerShdw>
        </a:effectLst>
        <a:scene3d>
          <a:camera prst="orthographicFront"/>
          <a:lightRig rig="threePt" dir="t"/>
        </a:scene3d>
        <a:sp3d prstMaterial="matte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/>
            <a:t>Nouvelle Vente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Moncef\Desktop\Boutique_2016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ilan"/>
      <sheetName val="Light 2"/>
      <sheetName val="LIGHT"/>
      <sheetName val="Ticket"/>
      <sheetName val="Cartes"/>
      <sheetName val="Recette"/>
      <sheetName val="Stock"/>
      <sheetName val="BD"/>
      <sheetName val="Facture BS"/>
      <sheetName val="Facture Gnet"/>
      <sheetName val="Facture Giga"/>
    </sheetNames>
    <sheetDataSet>
      <sheetData sheetId="0" refreshError="1"/>
      <sheetData sheetId="1" refreshError="1"/>
      <sheetData sheetId="2"/>
      <sheetData sheetId="3"/>
      <sheetData sheetId="4"/>
      <sheetData sheetId="5">
        <row r="2">
          <cell r="B2" t="str">
            <v>Vente</v>
          </cell>
          <cell r="O2" t="str">
            <v>Globalnet</v>
          </cell>
          <cell r="AC2" t="str">
            <v>Sorties</v>
          </cell>
        </row>
        <row r="3">
          <cell r="H3">
            <v>306.25</v>
          </cell>
          <cell r="I3">
            <v>0</v>
          </cell>
          <cell r="N3">
            <v>0</v>
          </cell>
          <cell r="Q3" t="str">
            <v>Caisse ADSL</v>
          </cell>
          <cell r="S3">
            <v>0</v>
          </cell>
          <cell r="U3">
            <v>0</v>
          </cell>
          <cell r="V3">
            <v>0</v>
          </cell>
          <cell r="W3" t="str">
            <v>Bilan Gnet</v>
          </cell>
          <cell r="Y3">
            <v>818.93600000000004</v>
          </cell>
          <cell r="AA3">
            <v>0</v>
          </cell>
          <cell r="AB3">
            <v>0</v>
          </cell>
          <cell r="AC3">
            <v>0</v>
          </cell>
          <cell r="AE3">
            <v>10</v>
          </cell>
          <cell r="AF3">
            <v>140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</row>
        <row r="4">
          <cell r="A4" t="str">
            <v>Date</v>
          </cell>
          <cell r="B4" t="str">
            <v>Nom / Désignations</v>
          </cell>
          <cell r="C4" t="str">
            <v>Code Vente</v>
          </cell>
          <cell r="D4" t="str">
            <v>Articles</v>
          </cell>
          <cell r="E4" t="str">
            <v>N</v>
          </cell>
          <cell r="G4" t="str">
            <v>Remise</v>
          </cell>
          <cell r="H4" t="str">
            <v>Vente</v>
          </cell>
          <cell r="I4" t="str">
            <v>Div.</v>
          </cell>
          <cell r="J4" t="str">
            <v>P.A.</v>
          </cell>
          <cell r="K4" t="str">
            <v>P.V.</v>
          </cell>
          <cell r="L4" t="str">
            <v>R.</v>
          </cell>
          <cell r="M4" t="str">
            <v>A.</v>
          </cell>
          <cell r="N4" t="str">
            <v>Bur.</v>
          </cell>
          <cell r="O4" t="str">
            <v>F</v>
          </cell>
          <cell r="P4" t="str">
            <v>Date</v>
          </cell>
          <cell r="Q4" t="str">
            <v>N°</v>
          </cell>
          <cell r="R4" t="str">
            <v>Client ADSL</v>
          </cell>
          <cell r="S4" t="str">
            <v>Réf.</v>
          </cell>
          <cell r="T4" t="str">
            <v>Abonnement</v>
          </cell>
          <cell r="U4" t="str">
            <v>R.ADSL</v>
          </cell>
          <cell r="V4" t="str">
            <v>F.ADSL</v>
          </cell>
          <cell r="W4" t="str">
            <v>Num. Fact.</v>
          </cell>
          <cell r="X4" t="str">
            <v>Mois</v>
          </cell>
          <cell r="Y4" t="str">
            <v>Début</v>
          </cell>
          <cell r="Z4" t="str">
            <v>Fin</v>
          </cell>
          <cell r="AA4" t="str">
            <v>E.C. ADSL</v>
          </cell>
          <cell r="AB4" t="str">
            <v>S.C.ADSL</v>
          </cell>
          <cell r="AC4" t="str">
            <v>S. Div.</v>
          </cell>
          <cell r="AD4" t="str">
            <v>Désignations</v>
          </cell>
          <cell r="AE4" t="str">
            <v>Moncef</v>
          </cell>
          <cell r="AF4" t="str">
            <v>Achats</v>
          </cell>
          <cell r="AG4" t="str">
            <v>Imene</v>
          </cell>
          <cell r="AH4" t="str">
            <v>Dhouha</v>
          </cell>
          <cell r="AI4" t="str">
            <v>Nabiha</v>
          </cell>
          <cell r="AJ4" t="str">
            <v>STEG</v>
          </cell>
          <cell r="AK4" t="str">
            <v>PTT</v>
          </cell>
        </row>
        <row r="5">
          <cell r="A5">
            <v>42223</v>
          </cell>
          <cell r="C5">
            <v>6927865368196</v>
          </cell>
          <cell r="D5" t="str">
            <v>CD vierge YDD</v>
          </cell>
          <cell r="F5">
            <v>1</v>
          </cell>
          <cell r="H5">
            <v>0.5</v>
          </cell>
          <cell r="J5">
            <v>0.23</v>
          </cell>
          <cell r="K5">
            <v>0.5</v>
          </cell>
          <cell r="L5">
            <v>112</v>
          </cell>
          <cell r="M5">
            <v>114</v>
          </cell>
          <cell r="P5">
            <v>42223</v>
          </cell>
          <cell r="Q5">
            <v>201500001</v>
          </cell>
          <cell r="AE5">
            <v>10</v>
          </cell>
          <cell r="AF5">
            <v>140</v>
          </cell>
        </row>
        <row r="6">
          <cell r="A6">
            <v>42223</v>
          </cell>
          <cell r="C6">
            <v>6927865368196</v>
          </cell>
          <cell r="D6" t="str">
            <v>CD vierge YDD</v>
          </cell>
          <cell r="F6">
            <v>1</v>
          </cell>
          <cell r="G6">
            <v>-0.25</v>
          </cell>
          <cell r="H6">
            <v>0.75</v>
          </cell>
          <cell r="J6">
            <v>0.23</v>
          </cell>
          <cell r="K6">
            <v>0.5</v>
          </cell>
          <cell r="L6">
            <v>112</v>
          </cell>
          <cell r="M6">
            <v>114</v>
          </cell>
          <cell r="P6">
            <v>42223</v>
          </cell>
          <cell r="Q6">
            <v>201500002</v>
          </cell>
        </row>
        <row r="7">
          <cell r="A7">
            <v>42223</v>
          </cell>
          <cell r="B7" t="str">
            <v>Fateh Wael</v>
          </cell>
          <cell r="C7">
            <v>2015198000270</v>
          </cell>
          <cell r="D7" t="str">
            <v>Activation Sport mensuel</v>
          </cell>
          <cell r="F7">
            <v>1</v>
          </cell>
          <cell r="H7">
            <v>33</v>
          </cell>
          <cell r="J7">
            <v>27.9</v>
          </cell>
          <cell r="K7">
            <v>33</v>
          </cell>
          <cell r="L7">
            <v>26</v>
          </cell>
          <cell r="M7">
            <v>30</v>
          </cell>
          <cell r="P7">
            <v>42223</v>
          </cell>
          <cell r="Q7">
            <v>201500003</v>
          </cell>
        </row>
        <row r="8">
          <cell r="A8">
            <v>42224</v>
          </cell>
          <cell r="C8">
            <v>2015198000323</v>
          </cell>
          <cell r="D8" t="str">
            <v>Kit galaxy Note3/S4/S5</v>
          </cell>
          <cell r="F8">
            <v>1</v>
          </cell>
          <cell r="H8">
            <v>10</v>
          </cell>
          <cell r="J8">
            <v>3</v>
          </cell>
          <cell r="K8">
            <v>10</v>
          </cell>
          <cell r="L8">
            <v>4</v>
          </cell>
          <cell r="M8">
            <v>5</v>
          </cell>
          <cell r="P8">
            <v>42224</v>
          </cell>
          <cell r="Q8">
            <v>201500004</v>
          </cell>
        </row>
        <row r="9">
          <cell r="A9">
            <v>42224</v>
          </cell>
          <cell r="C9">
            <v>2015198000282</v>
          </cell>
          <cell r="D9" t="str">
            <v>Flash Disk 4GB SanDisk</v>
          </cell>
          <cell r="F9">
            <v>1</v>
          </cell>
          <cell r="H9">
            <v>12</v>
          </cell>
          <cell r="J9">
            <v>6.8</v>
          </cell>
          <cell r="K9">
            <v>12</v>
          </cell>
          <cell r="L9">
            <v>6</v>
          </cell>
          <cell r="M9">
            <v>7</v>
          </cell>
          <cell r="P9">
            <v>42224</v>
          </cell>
          <cell r="Q9">
            <v>201500005</v>
          </cell>
        </row>
        <row r="10">
          <cell r="A10">
            <v>42224</v>
          </cell>
          <cell r="B10" t="str">
            <v>Kordoghli Ferid</v>
          </cell>
          <cell r="C10">
            <v>2015198000270</v>
          </cell>
          <cell r="D10" t="str">
            <v>Activation Sport mensuel</v>
          </cell>
          <cell r="F10">
            <v>1</v>
          </cell>
          <cell r="H10">
            <v>33</v>
          </cell>
          <cell r="J10">
            <v>27.9</v>
          </cell>
          <cell r="K10">
            <v>33</v>
          </cell>
          <cell r="L10">
            <v>26</v>
          </cell>
          <cell r="M10">
            <v>30</v>
          </cell>
          <cell r="P10">
            <v>42224</v>
          </cell>
          <cell r="Q10">
            <v>201500006</v>
          </cell>
        </row>
        <row r="11">
          <cell r="A11">
            <v>42224</v>
          </cell>
          <cell r="B11" t="str">
            <v>Karim ben mohamed</v>
          </cell>
          <cell r="C11">
            <v>2015198000270</v>
          </cell>
          <cell r="D11" t="str">
            <v>Activation Sport mensuel</v>
          </cell>
          <cell r="F11">
            <v>1</v>
          </cell>
          <cell r="G11">
            <v>3</v>
          </cell>
          <cell r="H11">
            <v>30</v>
          </cell>
          <cell r="J11">
            <v>27.9</v>
          </cell>
          <cell r="K11">
            <v>33</v>
          </cell>
          <cell r="L11">
            <v>26</v>
          </cell>
          <cell r="M11">
            <v>30</v>
          </cell>
          <cell r="P11">
            <v>42224</v>
          </cell>
          <cell r="Q11">
            <v>201500007</v>
          </cell>
        </row>
        <row r="12">
          <cell r="A12">
            <v>42224</v>
          </cell>
          <cell r="B12" t="str">
            <v>khemais med bensliman</v>
          </cell>
          <cell r="C12">
            <v>2015198000253</v>
          </cell>
          <cell r="D12" t="str">
            <v>Activation BS Global 1 mois 39 DT</v>
          </cell>
          <cell r="F12">
            <v>1</v>
          </cell>
          <cell r="H12">
            <v>39</v>
          </cell>
          <cell r="J12">
            <v>33.375</v>
          </cell>
          <cell r="K12">
            <v>39</v>
          </cell>
          <cell r="L12">
            <v>2</v>
          </cell>
          <cell r="M12">
            <v>5</v>
          </cell>
          <cell r="P12">
            <v>42224</v>
          </cell>
          <cell r="Q12">
            <v>201500008</v>
          </cell>
        </row>
        <row r="13">
          <cell r="A13">
            <v>42224</v>
          </cell>
          <cell r="B13" t="str">
            <v>chokri mtar</v>
          </cell>
          <cell r="C13">
            <v>2015198000270</v>
          </cell>
          <cell r="D13" t="str">
            <v>Activation Sport mensuel</v>
          </cell>
          <cell r="F13">
            <v>1</v>
          </cell>
          <cell r="H13">
            <v>33</v>
          </cell>
          <cell r="J13">
            <v>27.9</v>
          </cell>
          <cell r="K13">
            <v>33</v>
          </cell>
          <cell r="L13">
            <v>26</v>
          </cell>
          <cell r="M13">
            <v>30</v>
          </cell>
          <cell r="P13">
            <v>42224</v>
          </cell>
          <cell r="Q13">
            <v>201500009</v>
          </cell>
        </row>
        <row r="14">
          <cell r="A14">
            <v>42224</v>
          </cell>
          <cell r="B14" t="str">
            <v>Charchari Mounir</v>
          </cell>
          <cell r="C14">
            <v>2015198000253</v>
          </cell>
          <cell r="D14" t="str">
            <v>Activation BS Global 1 mois 39 DT</v>
          </cell>
          <cell r="E14">
            <v>2</v>
          </cell>
          <cell r="F14">
            <v>2</v>
          </cell>
          <cell r="H14">
            <v>78</v>
          </cell>
          <cell r="J14">
            <v>66.75</v>
          </cell>
          <cell r="K14">
            <v>39</v>
          </cell>
          <cell r="L14">
            <v>2</v>
          </cell>
          <cell r="M14">
            <v>5</v>
          </cell>
          <cell r="P14">
            <v>42224</v>
          </cell>
          <cell r="Q14">
            <v>201500010</v>
          </cell>
        </row>
        <row r="15">
          <cell r="A15">
            <v>42224</v>
          </cell>
          <cell r="C15">
            <v>2014002</v>
          </cell>
          <cell r="D15" t="str">
            <v>Carte mémoire Micro SD 8 GB</v>
          </cell>
          <cell r="F15">
            <v>1</v>
          </cell>
          <cell r="G15">
            <v>2</v>
          </cell>
          <cell r="H15">
            <v>14</v>
          </cell>
          <cell r="J15">
            <v>6.2579365079365088</v>
          </cell>
          <cell r="K15">
            <v>16</v>
          </cell>
          <cell r="L15">
            <v>11</v>
          </cell>
          <cell r="M15">
            <v>12</v>
          </cell>
          <cell r="P15">
            <v>42224</v>
          </cell>
          <cell r="Q15">
            <v>201500011</v>
          </cell>
        </row>
        <row r="16">
          <cell r="A16">
            <v>42224</v>
          </cell>
          <cell r="C16">
            <v>2013010271</v>
          </cell>
          <cell r="D16" t="str">
            <v>Carte mémoire HC 16 GB</v>
          </cell>
          <cell r="F16">
            <v>1</v>
          </cell>
          <cell r="G16">
            <v>4</v>
          </cell>
          <cell r="H16">
            <v>23</v>
          </cell>
          <cell r="J16">
            <v>16.399999999999999</v>
          </cell>
          <cell r="K16">
            <v>27</v>
          </cell>
          <cell r="L16">
            <v>1</v>
          </cell>
          <cell r="M16">
            <v>2</v>
          </cell>
          <cell r="P16">
            <v>42224</v>
          </cell>
          <cell r="Q16">
            <v>201500012</v>
          </cell>
        </row>
        <row r="17">
          <cell r="D17" t="str">
            <v/>
          </cell>
          <cell r="F17">
            <v>1</v>
          </cell>
          <cell r="H17" t="str">
            <v>0</v>
          </cell>
          <cell r="J17" t="str">
            <v>0</v>
          </cell>
          <cell r="K17" t="str">
            <v/>
          </cell>
          <cell r="L17" t="str">
            <v/>
          </cell>
          <cell r="M17" t="str">
            <v/>
          </cell>
          <cell r="P17">
            <v>0</v>
          </cell>
          <cell r="Q17">
            <v>201500013</v>
          </cell>
        </row>
        <row r="18">
          <cell r="D18" t="str">
            <v/>
          </cell>
          <cell r="F18">
            <v>1</v>
          </cell>
          <cell r="H18" t="str">
            <v>0</v>
          </cell>
          <cell r="J18" t="str">
            <v>0</v>
          </cell>
          <cell r="K18" t="str">
            <v/>
          </cell>
          <cell r="L18" t="str">
            <v/>
          </cell>
          <cell r="M18" t="str">
            <v/>
          </cell>
          <cell r="P18">
            <v>0</v>
          </cell>
          <cell r="Q18">
            <v>201500014</v>
          </cell>
        </row>
        <row r="19">
          <cell r="D19" t="str">
            <v/>
          </cell>
          <cell r="F19">
            <v>1</v>
          </cell>
          <cell r="H19" t="str">
            <v>0</v>
          </cell>
          <cell r="J19" t="str">
            <v>0</v>
          </cell>
          <cell r="K19" t="str">
            <v/>
          </cell>
          <cell r="L19" t="str">
            <v/>
          </cell>
          <cell r="M19" t="str">
            <v/>
          </cell>
          <cell r="P19">
            <v>0</v>
          </cell>
          <cell r="Q19">
            <v>201500015</v>
          </cell>
        </row>
        <row r="20">
          <cell r="D20" t="str">
            <v/>
          </cell>
          <cell r="F20">
            <v>1</v>
          </cell>
          <cell r="H20" t="str">
            <v>0</v>
          </cell>
          <cell r="J20" t="str">
            <v>0</v>
          </cell>
          <cell r="K20" t="str">
            <v/>
          </cell>
          <cell r="L20" t="str">
            <v/>
          </cell>
          <cell r="M20" t="str">
            <v/>
          </cell>
          <cell r="P20">
            <v>0</v>
          </cell>
          <cell r="Q20">
            <v>201500016</v>
          </cell>
        </row>
        <row r="21">
          <cell r="D21" t="str">
            <v/>
          </cell>
          <cell r="F21">
            <v>1</v>
          </cell>
          <cell r="H21" t="str">
            <v>0</v>
          </cell>
          <cell r="J21" t="str">
            <v>0</v>
          </cell>
          <cell r="K21" t="str">
            <v/>
          </cell>
          <cell r="L21" t="str">
            <v/>
          </cell>
          <cell r="M21" t="str">
            <v/>
          </cell>
          <cell r="P21">
            <v>0</v>
          </cell>
          <cell r="Q21">
            <v>201500017</v>
          </cell>
        </row>
      </sheetData>
      <sheetData sheetId="6">
        <row r="4">
          <cell r="A4">
            <v>4976680851200</v>
          </cell>
          <cell r="B4" t="str">
            <v>2 Pile R14</v>
          </cell>
          <cell r="C4" t="str">
            <v/>
          </cell>
          <cell r="D4" t="str">
            <v/>
          </cell>
          <cell r="E4">
            <v>5</v>
          </cell>
          <cell r="F4">
            <v>0</v>
          </cell>
          <cell r="G4">
            <v>5</v>
          </cell>
          <cell r="H4">
            <v>6.25</v>
          </cell>
          <cell r="I4">
            <v>0</v>
          </cell>
          <cell r="J4">
            <v>6.25</v>
          </cell>
          <cell r="K4">
            <v>1.25</v>
          </cell>
          <cell r="L4">
            <v>4</v>
          </cell>
          <cell r="M4" t="str">
            <v>Inv.2014</v>
          </cell>
          <cell r="N4">
            <v>5</v>
          </cell>
          <cell r="O4">
            <v>1.25</v>
          </cell>
          <cell r="P4" t="str">
            <v>??</v>
          </cell>
        </row>
        <row r="5">
          <cell r="A5">
            <v>2013010292</v>
          </cell>
          <cell r="B5" t="str">
            <v>2 Piles 1,5V AA Flycat</v>
          </cell>
          <cell r="C5" t="str">
            <v/>
          </cell>
          <cell r="D5" t="str">
            <v/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1</v>
          </cell>
          <cell r="M5" t="str">
            <v>Inv.2014</v>
          </cell>
          <cell r="N5">
            <v>0</v>
          </cell>
          <cell r="O5">
            <v>0.20899999999999999</v>
          </cell>
          <cell r="P5" t="str">
            <v>??</v>
          </cell>
        </row>
        <row r="6">
          <cell r="A6">
            <v>2013010291</v>
          </cell>
          <cell r="B6" t="str">
            <v>2 Piles 1,5V AAA Flycat</v>
          </cell>
          <cell r="C6" t="str">
            <v/>
          </cell>
          <cell r="D6" t="str">
            <v/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1</v>
          </cell>
          <cell r="N6">
            <v>0</v>
          </cell>
          <cell r="O6">
            <v>0.20899999999999999</v>
          </cell>
        </row>
        <row r="7">
          <cell r="A7">
            <v>2014174</v>
          </cell>
          <cell r="B7" t="str">
            <v>Abonnement BS 1 mois A</v>
          </cell>
          <cell r="C7" t="str">
            <v/>
          </cell>
          <cell r="D7" t="str">
            <v/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90</v>
          </cell>
          <cell r="N7">
            <v>0</v>
          </cell>
          <cell r="O7">
            <v>82</v>
          </cell>
        </row>
        <row r="8">
          <cell r="A8">
            <v>2014175</v>
          </cell>
          <cell r="B8" t="str">
            <v>Abonnement BS 1 mois B</v>
          </cell>
          <cell r="C8" t="str">
            <v/>
          </cell>
          <cell r="D8" t="str">
            <v/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21</v>
          </cell>
          <cell r="N8">
            <v>0</v>
          </cell>
          <cell r="O8">
            <v>18</v>
          </cell>
        </row>
        <row r="9">
          <cell r="A9">
            <v>2014176</v>
          </cell>
          <cell r="B9" t="str">
            <v>Abonnement BS 1 mois C</v>
          </cell>
          <cell r="C9" t="str">
            <v/>
          </cell>
          <cell r="D9" t="str">
            <v/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100</v>
          </cell>
          <cell r="N9">
            <v>0</v>
          </cell>
          <cell r="O9">
            <v>92</v>
          </cell>
        </row>
        <row r="10">
          <cell r="A10">
            <v>2014177</v>
          </cell>
          <cell r="B10" t="str">
            <v>Abonnement BS 1 mois D</v>
          </cell>
          <cell r="C10" t="str">
            <v/>
          </cell>
          <cell r="D10" t="str">
            <v/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20</v>
          </cell>
          <cell r="N10">
            <v>0</v>
          </cell>
          <cell r="O10">
            <v>18</v>
          </cell>
        </row>
        <row r="11">
          <cell r="A11">
            <v>2014198000075</v>
          </cell>
          <cell r="B11" t="str">
            <v>Abonnement BS 1 mois E</v>
          </cell>
          <cell r="C11" t="str">
            <v/>
          </cell>
          <cell r="D11" t="str">
            <v/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23</v>
          </cell>
          <cell r="M11" t="str">
            <v>Inv.2014</v>
          </cell>
          <cell r="N11">
            <v>0</v>
          </cell>
          <cell r="O11">
            <v>19.417999999999999</v>
          </cell>
          <cell r="P11" t="str">
            <v>??</v>
          </cell>
        </row>
        <row r="12">
          <cell r="A12">
            <v>2014198000150</v>
          </cell>
          <cell r="B12" t="str">
            <v>Abonnement BS 1 mois F</v>
          </cell>
          <cell r="C12" t="str">
            <v/>
          </cell>
          <cell r="D12" t="str">
            <v/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27</v>
          </cell>
          <cell r="N12">
            <v>0</v>
          </cell>
          <cell r="O12">
            <v>22.4</v>
          </cell>
        </row>
        <row r="13">
          <cell r="A13">
            <v>2014203</v>
          </cell>
          <cell r="B13" t="str">
            <v>Abonnement BS Annuel</v>
          </cell>
          <cell r="C13" t="str">
            <v/>
          </cell>
          <cell r="D13" t="str">
            <v/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240</v>
          </cell>
          <cell r="N13">
            <v>0</v>
          </cell>
          <cell r="O13">
            <v>203</v>
          </cell>
        </row>
        <row r="14">
          <cell r="A14">
            <v>2014198000046</v>
          </cell>
          <cell r="B14" t="str">
            <v>Abonnement BS Annuel</v>
          </cell>
          <cell r="C14" t="str">
            <v/>
          </cell>
          <cell r="D14" t="str">
            <v>Doublon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250</v>
          </cell>
          <cell r="N14">
            <v>0</v>
          </cell>
          <cell r="O14">
            <v>213.6</v>
          </cell>
        </row>
        <row r="15">
          <cell r="A15">
            <v>2014198000045</v>
          </cell>
          <cell r="B15" t="str">
            <v>Abonnement BS Annuel 2</v>
          </cell>
          <cell r="C15" t="str">
            <v/>
          </cell>
          <cell r="D15" t="str">
            <v/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240</v>
          </cell>
          <cell r="N15">
            <v>0</v>
          </cell>
          <cell r="O15">
            <v>213.5</v>
          </cell>
        </row>
        <row r="16">
          <cell r="A16">
            <v>2014139</v>
          </cell>
          <cell r="B16" t="str">
            <v>Abonnement BS Annuel EM</v>
          </cell>
          <cell r="C16" t="str">
            <v/>
          </cell>
          <cell r="D16" t="str">
            <v/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400</v>
          </cell>
          <cell r="N16">
            <v>0</v>
          </cell>
          <cell r="O16">
            <v>380</v>
          </cell>
        </row>
        <row r="17">
          <cell r="A17">
            <v>2014137</v>
          </cell>
          <cell r="B17" t="str">
            <v>Abonnement BS Annuel EM 10%</v>
          </cell>
          <cell r="C17" t="str">
            <v/>
          </cell>
          <cell r="D17" t="str">
            <v/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370</v>
          </cell>
          <cell r="N17">
            <v>0</v>
          </cell>
          <cell r="O17">
            <v>350</v>
          </cell>
        </row>
        <row r="18">
          <cell r="A18">
            <v>2014138</v>
          </cell>
          <cell r="B18" t="str">
            <v>Abonnement BS Annuel EM 20%</v>
          </cell>
          <cell r="C18" t="str">
            <v/>
          </cell>
          <cell r="D18" t="str">
            <v/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319</v>
          </cell>
          <cell r="N18">
            <v>0</v>
          </cell>
          <cell r="O18">
            <v>310</v>
          </cell>
        </row>
        <row r="19">
          <cell r="A19">
            <v>2014142</v>
          </cell>
          <cell r="B19" t="str">
            <v>Abonnement BS Annuel NUM</v>
          </cell>
          <cell r="C19" t="str">
            <v/>
          </cell>
          <cell r="D19" t="str">
            <v/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375</v>
          </cell>
          <cell r="N19">
            <v>0</v>
          </cell>
          <cell r="O19">
            <v>338.2</v>
          </cell>
        </row>
        <row r="20">
          <cell r="A20">
            <v>2014140</v>
          </cell>
          <cell r="B20" t="str">
            <v>Abonnement BS Facilité EM</v>
          </cell>
          <cell r="C20" t="str">
            <v/>
          </cell>
          <cell r="D20" t="str">
            <v/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100</v>
          </cell>
          <cell r="N20">
            <v>0</v>
          </cell>
          <cell r="O20">
            <v>95</v>
          </cell>
        </row>
        <row r="21">
          <cell r="A21">
            <v>2014143</v>
          </cell>
          <cell r="B21" t="str">
            <v>Abonnement BS Facilité NUM</v>
          </cell>
          <cell r="C21" t="str">
            <v/>
          </cell>
          <cell r="D21" t="str">
            <v/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85</v>
          </cell>
          <cell r="N21">
            <v>0</v>
          </cell>
          <cell r="O21">
            <v>72.199999999999989</v>
          </cell>
        </row>
        <row r="22">
          <cell r="A22">
            <v>2014170</v>
          </cell>
          <cell r="B22" t="str">
            <v>Abonnement BS Facilité NUM 2</v>
          </cell>
          <cell r="C22" t="str">
            <v/>
          </cell>
          <cell r="D22" t="str">
            <v/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154</v>
          </cell>
          <cell r="N22">
            <v>0</v>
          </cell>
          <cell r="O22">
            <v>136.80000000000001</v>
          </cell>
        </row>
        <row r="23">
          <cell r="A23">
            <v>2015198000269</v>
          </cell>
          <cell r="B23" t="str">
            <v>Abonnement Global Sports Comptant</v>
          </cell>
          <cell r="C23" t="str">
            <v/>
          </cell>
          <cell r="D23" t="str">
            <v/>
          </cell>
          <cell r="E23">
            <v>1</v>
          </cell>
          <cell r="F23">
            <v>0</v>
          </cell>
          <cell r="G23">
            <v>1</v>
          </cell>
          <cell r="H23">
            <v>445</v>
          </cell>
          <cell r="I23">
            <v>0</v>
          </cell>
          <cell r="J23">
            <v>445</v>
          </cell>
          <cell r="K23">
            <v>445</v>
          </cell>
          <cell r="L23">
            <v>500</v>
          </cell>
          <cell r="M23" t="str">
            <v>?</v>
          </cell>
          <cell r="N23">
            <v>1</v>
          </cell>
          <cell r="O23">
            <v>445</v>
          </cell>
          <cell r="P23" t="str">
            <v>numeris</v>
          </cell>
        </row>
        <row r="24">
          <cell r="A24">
            <v>2015198000274</v>
          </cell>
          <cell r="B24" t="str">
            <v>Abonnement Global Sports Comptant 22/6/15</v>
          </cell>
          <cell r="C24" t="str">
            <v/>
          </cell>
          <cell r="D24" t="str">
            <v/>
          </cell>
          <cell r="E24">
            <v>1</v>
          </cell>
          <cell r="F24">
            <v>0</v>
          </cell>
          <cell r="G24">
            <v>1</v>
          </cell>
          <cell r="H24">
            <v>430.375</v>
          </cell>
          <cell r="I24">
            <v>0</v>
          </cell>
          <cell r="J24">
            <v>430.375</v>
          </cell>
          <cell r="K24">
            <v>430.375</v>
          </cell>
          <cell r="L24">
            <v>484</v>
          </cell>
          <cell r="M24" t="str">
            <v>?</v>
          </cell>
          <cell r="N24">
            <v>1</v>
          </cell>
          <cell r="O24">
            <v>430.375</v>
          </cell>
          <cell r="P24" t="str">
            <v>Nsat</v>
          </cell>
        </row>
        <row r="25">
          <cell r="A25">
            <v>2015198000319</v>
          </cell>
          <cell r="B25" t="str">
            <v>Abonnement IPTV</v>
          </cell>
          <cell r="C25" t="str">
            <v/>
          </cell>
          <cell r="D25" t="str">
            <v/>
          </cell>
          <cell r="E25">
            <v>1</v>
          </cell>
          <cell r="F25">
            <v>0</v>
          </cell>
          <cell r="G25">
            <v>1</v>
          </cell>
          <cell r="H25">
            <v>150</v>
          </cell>
          <cell r="I25">
            <v>0</v>
          </cell>
          <cell r="J25">
            <v>150</v>
          </cell>
          <cell r="K25">
            <v>150</v>
          </cell>
          <cell r="L25">
            <v>240</v>
          </cell>
          <cell r="Q25">
            <v>42206</v>
          </cell>
          <cell r="R25">
            <v>1</v>
          </cell>
          <cell r="S25">
            <v>150</v>
          </cell>
          <cell r="T25" t="str">
            <v>Taher</v>
          </cell>
        </row>
        <row r="26">
          <cell r="A26">
            <v>2015198000320</v>
          </cell>
          <cell r="B26" t="str">
            <v>Abonnement Sharing</v>
          </cell>
          <cell r="C26" t="str">
            <v/>
          </cell>
          <cell r="D26" t="str">
            <v/>
          </cell>
          <cell r="E26">
            <v>1</v>
          </cell>
          <cell r="F26">
            <v>0</v>
          </cell>
          <cell r="G26">
            <v>1</v>
          </cell>
          <cell r="H26">
            <v>30</v>
          </cell>
          <cell r="I26">
            <v>0</v>
          </cell>
          <cell r="J26">
            <v>30</v>
          </cell>
          <cell r="K26">
            <v>30</v>
          </cell>
          <cell r="L26">
            <v>80</v>
          </cell>
          <cell r="Q26">
            <v>42206</v>
          </cell>
          <cell r="R26">
            <v>1</v>
          </cell>
          <cell r="S26">
            <v>30</v>
          </cell>
          <cell r="T26" t="str">
            <v>Taher</v>
          </cell>
        </row>
        <row r="27">
          <cell r="A27">
            <v>2014198000077</v>
          </cell>
          <cell r="B27" t="str">
            <v>Abonnement Sports comptant</v>
          </cell>
          <cell r="C27" t="str">
            <v/>
          </cell>
          <cell r="D27" t="str">
            <v/>
          </cell>
          <cell r="E27">
            <v>2</v>
          </cell>
          <cell r="F27">
            <v>0</v>
          </cell>
          <cell r="G27">
            <v>2</v>
          </cell>
          <cell r="H27">
            <v>744</v>
          </cell>
          <cell r="I27">
            <v>0</v>
          </cell>
          <cell r="J27">
            <v>744</v>
          </cell>
          <cell r="K27">
            <v>372</v>
          </cell>
          <cell r="L27">
            <v>400</v>
          </cell>
          <cell r="N27">
            <v>0</v>
          </cell>
          <cell r="O27">
            <v>372</v>
          </cell>
          <cell r="Q27" t="str">
            <v>?</v>
          </cell>
          <cell r="R27">
            <v>2</v>
          </cell>
          <cell r="S27">
            <v>372</v>
          </cell>
          <cell r="T27" t="str">
            <v>numeris</v>
          </cell>
        </row>
        <row r="28">
          <cell r="A28">
            <v>2014198000157</v>
          </cell>
          <cell r="B28" t="str">
            <v>Abonnement Sports comptant</v>
          </cell>
          <cell r="C28" t="str">
            <v/>
          </cell>
          <cell r="D28" t="str">
            <v>Doublon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348</v>
          </cell>
          <cell r="N28">
            <v>0</v>
          </cell>
          <cell r="O28">
            <v>308.48099999999999</v>
          </cell>
        </row>
        <row r="29">
          <cell r="A29">
            <v>2015198000268</v>
          </cell>
          <cell r="B29" t="str">
            <v>Abonnement Sports Comptant</v>
          </cell>
          <cell r="C29" t="str">
            <v/>
          </cell>
          <cell r="D29" t="str">
            <v>Doublon</v>
          </cell>
          <cell r="E29">
            <v>1</v>
          </cell>
          <cell r="F29">
            <v>0</v>
          </cell>
          <cell r="G29">
            <v>1</v>
          </cell>
          <cell r="H29">
            <v>372</v>
          </cell>
          <cell r="I29">
            <v>0</v>
          </cell>
          <cell r="J29">
            <v>372</v>
          </cell>
          <cell r="K29">
            <v>372</v>
          </cell>
          <cell r="L29">
            <v>400</v>
          </cell>
          <cell r="M29" t="str">
            <v>?</v>
          </cell>
          <cell r="N29">
            <v>1</v>
          </cell>
          <cell r="O29">
            <v>372</v>
          </cell>
          <cell r="P29" t="str">
            <v>numeris</v>
          </cell>
        </row>
        <row r="30">
          <cell r="A30">
            <v>2015198000272</v>
          </cell>
          <cell r="B30" t="str">
            <v>Abonnement Sports Comptant 15/6/15</v>
          </cell>
          <cell r="C30" t="str">
            <v/>
          </cell>
          <cell r="D30" t="str">
            <v/>
          </cell>
          <cell r="E30">
            <v>1</v>
          </cell>
          <cell r="F30">
            <v>0</v>
          </cell>
          <cell r="G30">
            <v>1</v>
          </cell>
          <cell r="H30">
            <v>366.9</v>
          </cell>
          <cell r="I30">
            <v>0</v>
          </cell>
          <cell r="J30">
            <v>366.9</v>
          </cell>
          <cell r="K30">
            <v>366.9</v>
          </cell>
          <cell r="L30">
            <v>381</v>
          </cell>
          <cell r="M30" t="str">
            <v>??</v>
          </cell>
          <cell r="N30">
            <v>1</v>
          </cell>
          <cell r="O30">
            <v>366.9</v>
          </cell>
        </row>
        <row r="31">
          <cell r="A31">
            <v>2015198000273</v>
          </cell>
          <cell r="B31" t="str">
            <v>Abonnement Sports Comptant 20/6/15</v>
          </cell>
          <cell r="C31" t="str">
            <v/>
          </cell>
          <cell r="D31" t="str">
            <v/>
          </cell>
          <cell r="E31">
            <v>2</v>
          </cell>
          <cell r="F31">
            <v>0</v>
          </cell>
          <cell r="G31">
            <v>2</v>
          </cell>
          <cell r="H31">
            <v>723.6</v>
          </cell>
          <cell r="I31">
            <v>0</v>
          </cell>
          <cell r="J31">
            <v>723.6</v>
          </cell>
          <cell r="K31">
            <v>361.8</v>
          </cell>
          <cell r="L31">
            <v>390</v>
          </cell>
          <cell r="M31" t="str">
            <v>?</v>
          </cell>
          <cell r="N31">
            <v>2</v>
          </cell>
          <cell r="O31">
            <v>361.8</v>
          </cell>
          <cell r="P31" t="str">
            <v>Num</v>
          </cell>
        </row>
        <row r="32">
          <cell r="A32">
            <v>2014198000076</v>
          </cell>
          <cell r="B32" t="str">
            <v>Abonnement Sports facilité</v>
          </cell>
          <cell r="C32" t="str">
            <v/>
          </cell>
          <cell r="D32" t="str">
            <v/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101</v>
          </cell>
          <cell r="N32">
            <v>0</v>
          </cell>
          <cell r="O32">
            <v>83.699999999999989</v>
          </cell>
        </row>
        <row r="33">
          <cell r="A33">
            <v>2014198000158</v>
          </cell>
          <cell r="B33" t="str">
            <v>Abonnement Sports facilité</v>
          </cell>
          <cell r="C33" t="str">
            <v/>
          </cell>
          <cell r="D33" t="str">
            <v>Doublon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101</v>
          </cell>
          <cell r="N33">
            <v>0</v>
          </cell>
          <cell r="O33">
            <v>89.558999999999997</v>
          </cell>
        </row>
        <row r="34">
          <cell r="A34">
            <v>2014198000079</v>
          </cell>
          <cell r="B34" t="str">
            <v>Abonnement Sports Global comptant</v>
          </cell>
          <cell r="C34" t="str">
            <v/>
          </cell>
          <cell r="D34" t="str">
            <v/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416</v>
          </cell>
          <cell r="N34">
            <v>0</v>
          </cell>
          <cell r="O34">
            <v>0</v>
          </cell>
        </row>
        <row r="35">
          <cell r="A35">
            <v>2014198000159</v>
          </cell>
          <cell r="B35" t="str">
            <v>Abonnement Sports Global comptant</v>
          </cell>
          <cell r="C35" t="str">
            <v/>
          </cell>
          <cell r="D35" t="str">
            <v>Doublon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416</v>
          </cell>
          <cell r="M35" t="str">
            <v>Inv.2014</v>
          </cell>
          <cell r="N35">
            <v>0</v>
          </cell>
          <cell r="O35">
            <v>371.39700000000005</v>
          </cell>
          <cell r="P35" t="str">
            <v>??</v>
          </cell>
        </row>
        <row r="36">
          <cell r="A36">
            <v>2014198000078</v>
          </cell>
          <cell r="B36" t="str">
            <v>Abonnement Sports Global facilité</v>
          </cell>
          <cell r="C36" t="str">
            <v/>
          </cell>
          <cell r="D36" t="str">
            <v/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101</v>
          </cell>
          <cell r="N36">
            <v>0</v>
          </cell>
          <cell r="O36">
            <v>0</v>
          </cell>
        </row>
        <row r="37">
          <cell r="A37">
            <v>2014198000160</v>
          </cell>
          <cell r="B37" t="str">
            <v>Abonnement Sports Global facilité</v>
          </cell>
          <cell r="C37" t="str">
            <v/>
          </cell>
          <cell r="D37" t="str">
            <v>Doublon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101</v>
          </cell>
          <cell r="M37" t="str">
            <v>Inv.2014</v>
          </cell>
          <cell r="N37">
            <v>0</v>
          </cell>
          <cell r="O37">
            <v>89.558999999999997</v>
          </cell>
          <cell r="P37" t="str">
            <v>??</v>
          </cell>
        </row>
        <row r="38">
          <cell r="A38">
            <v>2014198000188</v>
          </cell>
          <cell r="B38" t="str">
            <v>Activation BS 1 mois 26 DT</v>
          </cell>
          <cell r="C38" t="str">
            <v/>
          </cell>
          <cell r="D38" t="str">
            <v/>
          </cell>
          <cell r="E38">
            <v>153</v>
          </cell>
          <cell r="F38">
            <v>0</v>
          </cell>
          <cell r="G38">
            <v>153</v>
          </cell>
          <cell r="H38">
            <v>3713.6925000000001</v>
          </cell>
          <cell r="I38">
            <v>0</v>
          </cell>
          <cell r="J38">
            <v>3713.6925000000001</v>
          </cell>
          <cell r="K38">
            <v>24.272500000000001</v>
          </cell>
          <cell r="L38">
            <v>26</v>
          </cell>
          <cell r="M38">
            <v>42369</v>
          </cell>
          <cell r="N38">
            <v>49</v>
          </cell>
          <cell r="O38">
            <v>24.272500000000001</v>
          </cell>
          <cell r="P38" t="str">
            <v>numeris</v>
          </cell>
          <cell r="Q38" t="str">
            <v>?</v>
          </cell>
          <cell r="R38">
            <v>104</v>
          </cell>
          <cell r="S38">
            <v>24.272500000000001</v>
          </cell>
          <cell r="T38" t="str">
            <v>numeris</v>
          </cell>
        </row>
        <row r="39">
          <cell r="A39">
            <v>2014198000189</v>
          </cell>
          <cell r="B39" t="str">
            <v>Activation BS 1 mois 30 DT</v>
          </cell>
          <cell r="C39" t="str">
            <v/>
          </cell>
          <cell r="D39" t="str">
            <v/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30</v>
          </cell>
          <cell r="M39">
            <v>42369</v>
          </cell>
          <cell r="O39">
            <v>26.337599999999998</v>
          </cell>
          <cell r="P39" t="str">
            <v>numeris</v>
          </cell>
        </row>
        <row r="40">
          <cell r="A40">
            <v>2015198000252</v>
          </cell>
          <cell r="B40" t="str">
            <v>Activation BS 1 mois 33 DT</v>
          </cell>
          <cell r="C40" t="str">
            <v/>
          </cell>
          <cell r="D40" t="str">
            <v/>
          </cell>
          <cell r="E40">
            <v>32</v>
          </cell>
          <cell r="F40">
            <v>0</v>
          </cell>
          <cell r="G40">
            <v>32</v>
          </cell>
          <cell r="H40">
            <v>892.8</v>
          </cell>
          <cell r="I40">
            <v>0</v>
          </cell>
          <cell r="J40">
            <v>892.8</v>
          </cell>
          <cell r="K40">
            <v>27.9</v>
          </cell>
          <cell r="L40">
            <v>33</v>
          </cell>
          <cell r="Q40" t="str">
            <v>?</v>
          </cell>
          <cell r="R40">
            <v>32</v>
          </cell>
          <cell r="S40">
            <v>27.9</v>
          </cell>
          <cell r="T40" t="str">
            <v>numeris</v>
          </cell>
        </row>
        <row r="41">
          <cell r="A41">
            <v>2014198000190</v>
          </cell>
          <cell r="B41" t="str">
            <v>Activation BS 1 mois 36 DT</v>
          </cell>
          <cell r="C41" t="str">
            <v/>
          </cell>
          <cell r="D41" t="str">
            <v/>
          </cell>
          <cell r="E41">
            <v>5</v>
          </cell>
          <cell r="F41">
            <v>0</v>
          </cell>
          <cell r="G41">
            <v>5</v>
          </cell>
          <cell r="H41">
            <v>157.52999999999997</v>
          </cell>
          <cell r="I41">
            <v>0</v>
          </cell>
          <cell r="J41">
            <v>157.52999999999997</v>
          </cell>
          <cell r="K41">
            <v>31.505999999999993</v>
          </cell>
          <cell r="L41">
            <v>36</v>
          </cell>
          <cell r="M41">
            <v>42369</v>
          </cell>
          <cell r="N41">
            <v>5</v>
          </cell>
          <cell r="O41">
            <v>31.505999999999997</v>
          </cell>
          <cell r="P41" t="str">
            <v>numeris</v>
          </cell>
        </row>
        <row r="42">
          <cell r="A42">
            <v>2015198000267</v>
          </cell>
          <cell r="B42" t="str">
            <v>Activation BS 1 mois 39 DT</v>
          </cell>
          <cell r="C42" t="str">
            <v/>
          </cell>
          <cell r="D42" t="str">
            <v/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39</v>
          </cell>
          <cell r="M42" t="str">
            <v>Numeris</v>
          </cell>
          <cell r="N42">
            <v>0</v>
          </cell>
          <cell r="O42">
            <v>33.375</v>
          </cell>
          <cell r="P42" t="str">
            <v>??</v>
          </cell>
        </row>
        <row r="43">
          <cell r="A43">
            <v>2014198000154</v>
          </cell>
          <cell r="B43" t="str">
            <v>Activation BS 1 mois version 1</v>
          </cell>
          <cell r="C43" t="str">
            <v/>
          </cell>
          <cell r="D43" t="str">
            <v/>
          </cell>
          <cell r="E43">
            <v>5</v>
          </cell>
          <cell r="F43">
            <v>0</v>
          </cell>
          <cell r="G43">
            <v>5</v>
          </cell>
          <cell r="H43">
            <v>103.88630000000001</v>
          </cell>
          <cell r="I43">
            <v>0</v>
          </cell>
          <cell r="J43">
            <v>103.88630000000001</v>
          </cell>
          <cell r="K43">
            <v>20.777260000000002</v>
          </cell>
          <cell r="L43">
            <v>21</v>
          </cell>
          <cell r="M43" t="str">
            <v>Inv.2014</v>
          </cell>
          <cell r="N43">
            <v>5</v>
          </cell>
          <cell r="O43">
            <v>20.777260000000002</v>
          </cell>
          <cell r="P43" t="str">
            <v>??</v>
          </cell>
        </row>
        <row r="44">
          <cell r="A44">
            <v>2015198000253</v>
          </cell>
          <cell r="B44" t="str">
            <v>Activation BS Global 1 mois 39 DT</v>
          </cell>
          <cell r="C44" t="str">
            <v/>
          </cell>
          <cell r="D44" t="str">
            <v/>
          </cell>
          <cell r="E44">
            <v>5</v>
          </cell>
          <cell r="F44">
            <v>3</v>
          </cell>
          <cell r="G44">
            <v>2</v>
          </cell>
          <cell r="H44">
            <v>166.875</v>
          </cell>
          <cell r="I44">
            <v>100.125</v>
          </cell>
          <cell r="J44">
            <v>66.75</v>
          </cell>
          <cell r="K44">
            <v>33.375</v>
          </cell>
          <cell r="L44">
            <v>39</v>
          </cell>
          <cell r="Q44" t="str">
            <v>?</v>
          </cell>
          <cell r="R44">
            <v>5</v>
          </cell>
          <cell r="S44">
            <v>33.375</v>
          </cell>
          <cell r="T44" t="str">
            <v>numeris</v>
          </cell>
        </row>
        <row r="45">
          <cell r="A45">
            <v>2015198000271</v>
          </cell>
          <cell r="B45" t="str">
            <v>Activation Global Sport mensuel</v>
          </cell>
          <cell r="C45" t="str">
            <v/>
          </cell>
          <cell r="D45" t="str">
            <v/>
          </cell>
          <cell r="E45">
            <v>10</v>
          </cell>
          <cell r="F45">
            <v>0</v>
          </cell>
          <cell r="G45">
            <v>10</v>
          </cell>
          <cell r="H45">
            <v>333.75</v>
          </cell>
          <cell r="I45">
            <v>0</v>
          </cell>
          <cell r="J45">
            <v>333.75</v>
          </cell>
          <cell r="K45">
            <v>33.375</v>
          </cell>
          <cell r="L45">
            <v>39</v>
          </cell>
          <cell r="M45" t="str">
            <v>??</v>
          </cell>
          <cell r="N45">
            <v>10</v>
          </cell>
          <cell r="O45">
            <v>33.375</v>
          </cell>
          <cell r="P45" t="str">
            <v>numeris</v>
          </cell>
        </row>
        <row r="46">
          <cell r="A46">
            <v>2015198000227</v>
          </cell>
          <cell r="B46" t="str">
            <v>Activation Package Global Sport</v>
          </cell>
          <cell r="C46" t="str">
            <v/>
          </cell>
          <cell r="D46" t="str">
            <v/>
          </cell>
          <cell r="E46">
            <v>1</v>
          </cell>
          <cell r="F46">
            <v>0</v>
          </cell>
          <cell r="G46">
            <v>1</v>
          </cell>
          <cell r="H46">
            <v>31.505999999999997</v>
          </cell>
          <cell r="I46">
            <v>0</v>
          </cell>
          <cell r="J46">
            <v>31.505999999999997</v>
          </cell>
          <cell r="K46">
            <v>31.505999999999997</v>
          </cell>
          <cell r="L46">
            <v>37</v>
          </cell>
          <cell r="M46" t="str">
            <v>?</v>
          </cell>
          <cell r="N46">
            <v>1</v>
          </cell>
          <cell r="O46">
            <v>31.505999999999997</v>
          </cell>
          <cell r="P46" t="str">
            <v>numeris</v>
          </cell>
        </row>
        <row r="47">
          <cell r="A47">
            <v>2015198000226</v>
          </cell>
          <cell r="B47" t="str">
            <v>Activation Package Sport</v>
          </cell>
          <cell r="C47" t="str">
            <v/>
          </cell>
          <cell r="D47" t="str">
            <v/>
          </cell>
          <cell r="E47">
            <v>1</v>
          </cell>
          <cell r="F47">
            <v>0</v>
          </cell>
          <cell r="G47">
            <v>1</v>
          </cell>
          <cell r="H47">
            <v>26.337599999999998</v>
          </cell>
          <cell r="I47">
            <v>0</v>
          </cell>
          <cell r="J47">
            <v>26.337599999999998</v>
          </cell>
          <cell r="K47">
            <v>26.337599999999998</v>
          </cell>
          <cell r="L47">
            <v>31</v>
          </cell>
          <cell r="M47" t="str">
            <v>?</v>
          </cell>
          <cell r="N47">
            <v>1</v>
          </cell>
          <cell r="O47">
            <v>26.337599999999998</v>
          </cell>
          <cell r="P47" t="str">
            <v>numeris</v>
          </cell>
        </row>
        <row r="48">
          <cell r="A48">
            <v>2015198000270</v>
          </cell>
          <cell r="B48" t="str">
            <v>Activation Sport mensuel</v>
          </cell>
          <cell r="C48" t="str">
            <v/>
          </cell>
          <cell r="D48" t="str">
            <v/>
          </cell>
          <cell r="E48">
            <v>30</v>
          </cell>
          <cell r="F48">
            <v>4</v>
          </cell>
          <cell r="G48">
            <v>26</v>
          </cell>
          <cell r="H48">
            <v>837</v>
          </cell>
          <cell r="I48">
            <v>111.6</v>
          </cell>
          <cell r="J48">
            <v>725.4</v>
          </cell>
          <cell r="K48">
            <v>27.9</v>
          </cell>
          <cell r="L48">
            <v>33</v>
          </cell>
          <cell r="M48" t="str">
            <v>??</v>
          </cell>
          <cell r="N48">
            <v>30</v>
          </cell>
          <cell r="O48">
            <v>27.9</v>
          </cell>
          <cell r="P48" t="str">
            <v>numeris</v>
          </cell>
        </row>
        <row r="49">
          <cell r="A49">
            <v>2014198000080</v>
          </cell>
          <cell r="B49" t="str">
            <v>Activation Sports 1 mois</v>
          </cell>
          <cell r="C49" t="str">
            <v/>
          </cell>
          <cell r="D49" t="str">
            <v/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27</v>
          </cell>
          <cell r="N49">
            <v>0</v>
          </cell>
          <cell r="O49">
            <v>22.32</v>
          </cell>
        </row>
        <row r="50">
          <cell r="A50">
            <v>2014198000155</v>
          </cell>
          <cell r="B50" t="str">
            <v>Activation Sports 1 mois</v>
          </cell>
          <cell r="C50" t="str">
            <v/>
          </cell>
          <cell r="D50" t="str">
            <v>Doublon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27</v>
          </cell>
          <cell r="M50" t="str">
            <v>Inv.2014</v>
          </cell>
          <cell r="N50">
            <v>0</v>
          </cell>
          <cell r="O50">
            <v>23.882400000000001</v>
          </cell>
          <cell r="P50" t="str">
            <v>??</v>
          </cell>
        </row>
        <row r="51">
          <cell r="A51">
            <v>2014198000081</v>
          </cell>
          <cell r="B51" t="str">
            <v>Activation Sports Global 1 mois</v>
          </cell>
          <cell r="C51" t="str">
            <v/>
          </cell>
          <cell r="D51" t="str">
            <v/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33</v>
          </cell>
          <cell r="N51">
            <v>0</v>
          </cell>
          <cell r="O51">
            <v>0</v>
          </cell>
        </row>
        <row r="52">
          <cell r="A52">
            <v>2014198000156</v>
          </cell>
          <cell r="B52" t="str">
            <v>Activation Sports Global 1 mois</v>
          </cell>
          <cell r="C52" t="str">
            <v/>
          </cell>
          <cell r="D52" t="str">
            <v>Doublon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33</v>
          </cell>
          <cell r="M52" t="str">
            <v>Inv.2014</v>
          </cell>
          <cell r="N52">
            <v>0</v>
          </cell>
          <cell r="O52">
            <v>28.89</v>
          </cell>
          <cell r="P52" t="str">
            <v>??</v>
          </cell>
        </row>
        <row r="53">
          <cell r="A53">
            <v>2014071</v>
          </cell>
          <cell r="B53" t="str">
            <v>Adaptateur USB/MicroUSB</v>
          </cell>
          <cell r="C53" t="str">
            <v/>
          </cell>
          <cell r="D53" t="str">
            <v/>
          </cell>
          <cell r="E53">
            <v>4</v>
          </cell>
          <cell r="F53">
            <v>0</v>
          </cell>
          <cell r="G53">
            <v>4</v>
          </cell>
          <cell r="H53">
            <v>16</v>
          </cell>
          <cell r="I53">
            <v>0</v>
          </cell>
          <cell r="J53">
            <v>16</v>
          </cell>
          <cell r="K53">
            <v>4</v>
          </cell>
          <cell r="L53">
            <v>8</v>
          </cell>
          <cell r="M53" t="str">
            <v>Inv.2014</v>
          </cell>
          <cell r="N53">
            <v>4</v>
          </cell>
          <cell r="O53">
            <v>4</v>
          </cell>
          <cell r="P53" t="str">
            <v>??</v>
          </cell>
        </row>
        <row r="54">
          <cell r="A54">
            <v>2014198000152</v>
          </cell>
          <cell r="B54" t="str">
            <v>Amoi F12</v>
          </cell>
          <cell r="C54" t="str">
            <v/>
          </cell>
          <cell r="D54" t="str">
            <v/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43</v>
          </cell>
          <cell r="N54">
            <v>0</v>
          </cell>
          <cell r="O54">
            <v>38</v>
          </cell>
        </row>
        <row r="55">
          <cell r="A55">
            <v>2014064</v>
          </cell>
          <cell r="B55" t="str">
            <v>Amoi F15</v>
          </cell>
          <cell r="C55" t="str">
            <v/>
          </cell>
          <cell r="D55" t="str">
            <v/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45</v>
          </cell>
          <cell r="N55">
            <v>0</v>
          </cell>
          <cell r="O55">
            <v>36.363999999999997</v>
          </cell>
        </row>
        <row r="56">
          <cell r="A56">
            <v>2014146</v>
          </cell>
          <cell r="B56" t="str">
            <v>Amoi F15</v>
          </cell>
          <cell r="C56" t="str">
            <v/>
          </cell>
          <cell r="D56" t="str">
            <v>Doublon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40</v>
          </cell>
          <cell r="N56">
            <v>0</v>
          </cell>
          <cell r="O56">
            <v>36.363999999999997</v>
          </cell>
        </row>
        <row r="57">
          <cell r="A57">
            <v>2014036</v>
          </cell>
          <cell r="B57" t="str">
            <v>Amoi F16</v>
          </cell>
          <cell r="C57" t="str">
            <v/>
          </cell>
          <cell r="D57" t="str">
            <v/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42</v>
          </cell>
          <cell r="N57">
            <v>0</v>
          </cell>
          <cell r="O57">
            <v>33.809666666666672</v>
          </cell>
        </row>
        <row r="58">
          <cell r="A58">
            <v>2014198000034</v>
          </cell>
          <cell r="B58" t="str">
            <v>Amoi F25</v>
          </cell>
          <cell r="C58" t="str">
            <v/>
          </cell>
          <cell r="D58" t="str">
            <v/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49</v>
          </cell>
          <cell r="N58">
            <v>0</v>
          </cell>
          <cell r="O58">
            <v>43.5</v>
          </cell>
        </row>
        <row r="59">
          <cell r="A59">
            <v>2014135</v>
          </cell>
          <cell r="B59" t="str">
            <v>Amoi FLAY-1</v>
          </cell>
          <cell r="C59" t="str">
            <v/>
          </cell>
          <cell r="D59" t="str">
            <v/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129</v>
          </cell>
          <cell r="N59">
            <v>0</v>
          </cell>
          <cell r="O59">
            <v>97.3</v>
          </cell>
        </row>
        <row r="60">
          <cell r="A60">
            <v>2014147</v>
          </cell>
          <cell r="B60" t="str">
            <v>Amoi S1</v>
          </cell>
          <cell r="C60" t="str">
            <v/>
          </cell>
          <cell r="D60" t="str">
            <v/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40</v>
          </cell>
          <cell r="N60">
            <v>0</v>
          </cell>
          <cell r="O60">
            <v>40</v>
          </cell>
        </row>
        <row r="61">
          <cell r="A61">
            <v>2013010320</v>
          </cell>
          <cell r="B61" t="str">
            <v>Amoi S1</v>
          </cell>
          <cell r="C61" t="str">
            <v/>
          </cell>
          <cell r="D61" t="str">
            <v>Doublon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47</v>
          </cell>
          <cell r="N61">
            <v>0</v>
          </cell>
          <cell r="O61">
            <v>40</v>
          </cell>
        </row>
        <row r="62">
          <cell r="A62">
            <v>2014088</v>
          </cell>
          <cell r="B62" t="str">
            <v>Anti Chock iphone 4</v>
          </cell>
          <cell r="C62" t="str">
            <v/>
          </cell>
          <cell r="D62" t="str">
            <v/>
          </cell>
          <cell r="E62">
            <v>2</v>
          </cell>
          <cell r="F62">
            <v>0</v>
          </cell>
          <cell r="G62">
            <v>2</v>
          </cell>
          <cell r="H62">
            <v>12</v>
          </cell>
          <cell r="I62">
            <v>0</v>
          </cell>
          <cell r="J62">
            <v>12</v>
          </cell>
          <cell r="K62">
            <v>6</v>
          </cell>
          <cell r="L62">
            <v>10</v>
          </cell>
          <cell r="M62" t="str">
            <v>Inv.2014</v>
          </cell>
          <cell r="N62">
            <v>2</v>
          </cell>
          <cell r="O62">
            <v>6</v>
          </cell>
          <cell r="P62" t="str">
            <v>??</v>
          </cell>
        </row>
        <row r="63">
          <cell r="A63">
            <v>2014091</v>
          </cell>
          <cell r="B63" t="str">
            <v>Anti Chock iphone 5</v>
          </cell>
          <cell r="C63" t="str">
            <v/>
          </cell>
          <cell r="D63" t="str">
            <v/>
          </cell>
          <cell r="E63">
            <v>2</v>
          </cell>
          <cell r="F63">
            <v>0</v>
          </cell>
          <cell r="G63">
            <v>2</v>
          </cell>
          <cell r="H63">
            <v>12</v>
          </cell>
          <cell r="I63">
            <v>0</v>
          </cell>
          <cell r="J63">
            <v>12</v>
          </cell>
          <cell r="K63">
            <v>6</v>
          </cell>
          <cell r="L63">
            <v>10</v>
          </cell>
          <cell r="M63" t="str">
            <v>Inv.2014</v>
          </cell>
          <cell r="N63">
            <v>2</v>
          </cell>
          <cell r="O63">
            <v>6</v>
          </cell>
          <cell r="P63" t="str">
            <v>??</v>
          </cell>
        </row>
        <row r="64">
          <cell r="A64">
            <v>2014092</v>
          </cell>
          <cell r="B64" t="str">
            <v>Anti Chock LG G2</v>
          </cell>
          <cell r="C64" t="str">
            <v/>
          </cell>
          <cell r="D64" t="str">
            <v/>
          </cell>
          <cell r="E64">
            <v>2</v>
          </cell>
          <cell r="F64">
            <v>0</v>
          </cell>
          <cell r="G64">
            <v>2</v>
          </cell>
          <cell r="H64">
            <v>12</v>
          </cell>
          <cell r="I64">
            <v>0</v>
          </cell>
          <cell r="J64">
            <v>12</v>
          </cell>
          <cell r="K64">
            <v>6</v>
          </cell>
          <cell r="L64">
            <v>10</v>
          </cell>
          <cell r="M64" t="str">
            <v>Inv.2014</v>
          </cell>
          <cell r="N64">
            <v>2</v>
          </cell>
          <cell r="O64">
            <v>6</v>
          </cell>
          <cell r="P64" t="str">
            <v>??</v>
          </cell>
        </row>
        <row r="65">
          <cell r="A65">
            <v>2014089</v>
          </cell>
          <cell r="B65" t="str">
            <v>Anti Chock SA i8262</v>
          </cell>
          <cell r="C65" t="str">
            <v/>
          </cell>
          <cell r="D65" t="str">
            <v/>
          </cell>
          <cell r="E65">
            <v>1</v>
          </cell>
          <cell r="F65">
            <v>0</v>
          </cell>
          <cell r="G65">
            <v>1</v>
          </cell>
          <cell r="H65">
            <v>6</v>
          </cell>
          <cell r="I65">
            <v>0</v>
          </cell>
          <cell r="J65">
            <v>6</v>
          </cell>
          <cell r="K65">
            <v>6</v>
          </cell>
          <cell r="L65">
            <v>10</v>
          </cell>
          <cell r="M65" t="str">
            <v>Inv.2014</v>
          </cell>
          <cell r="N65">
            <v>1</v>
          </cell>
          <cell r="O65">
            <v>6</v>
          </cell>
          <cell r="P65" t="str">
            <v>??</v>
          </cell>
        </row>
        <row r="66">
          <cell r="A66">
            <v>2014093</v>
          </cell>
          <cell r="B66" t="str">
            <v>Anti Chock SA S3</v>
          </cell>
          <cell r="C66" t="str">
            <v/>
          </cell>
          <cell r="D66" t="str">
            <v/>
          </cell>
          <cell r="E66">
            <v>2</v>
          </cell>
          <cell r="F66">
            <v>0</v>
          </cell>
          <cell r="G66">
            <v>2</v>
          </cell>
          <cell r="H66">
            <v>12</v>
          </cell>
          <cell r="I66">
            <v>0</v>
          </cell>
          <cell r="J66">
            <v>12</v>
          </cell>
          <cell r="K66">
            <v>6</v>
          </cell>
          <cell r="L66">
            <v>10</v>
          </cell>
          <cell r="M66" t="str">
            <v>Inv.2014</v>
          </cell>
          <cell r="N66">
            <v>2</v>
          </cell>
          <cell r="O66">
            <v>6</v>
          </cell>
          <cell r="P66" t="str">
            <v>??</v>
          </cell>
        </row>
        <row r="67">
          <cell r="A67">
            <v>2014090</v>
          </cell>
          <cell r="B67" t="str">
            <v>Anti Chock SA S4 Mini</v>
          </cell>
          <cell r="C67" t="str">
            <v/>
          </cell>
          <cell r="D67" t="str">
            <v/>
          </cell>
          <cell r="E67">
            <v>2</v>
          </cell>
          <cell r="F67">
            <v>0</v>
          </cell>
          <cell r="G67">
            <v>2</v>
          </cell>
          <cell r="H67">
            <v>12</v>
          </cell>
          <cell r="I67">
            <v>0</v>
          </cell>
          <cell r="J67">
            <v>12</v>
          </cell>
          <cell r="K67">
            <v>6</v>
          </cell>
          <cell r="L67">
            <v>10</v>
          </cell>
          <cell r="M67" t="str">
            <v>Inv.2014</v>
          </cell>
          <cell r="N67">
            <v>2</v>
          </cell>
          <cell r="O67">
            <v>6</v>
          </cell>
          <cell r="P67" t="str">
            <v>??</v>
          </cell>
        </row>
        <row r="68">
          <cell r="A68">
            <v>2014094</v>
          </cell>
          <cell r="B68" t="str">
            <v>Anti Chock SA S5762</v>
          </cell>
          <cell r="C68" t="str">
            <v/>
          </cell>
          <cell r="D68" t="str">
            <v/>
          </cell>
          <cell r="E68">
            <v>1</v>
          </cell>
          <cell r="F68">
            <v>0</v>
          </cell>
          <cell r="G68">
            <v>1</v>
          </cell>
          <cell r="H68">
            <v>6</v>
          </cell>
          <cell r="I68">
            <v>0</v>
          </cell>
          <cell r="J68">
            <v>6</v>
          </cell>
          <cell r="K68">
            <v>6</v>
          </cell>
          <cell r="L68">
            <v>10</v>
          </cell>
          <cell r="M68" t="str">
            <v>Inv.2014</v>
          </cell>
          <cell r="N68">
            <v>1</v>
          </cell>
          <cell r="O68">
            <v>6</v>
          </cell>
          <cell r="P68" t="str">
            <v>??</v>
          </cell>
        </row>
        <row r="69">
          <cell r="A69">
            <v>2013010311</v>
          </cell>
          <cell r="B69" t="str">
            <v>Antichoc Blackberry Z10</v>
          </cell>
          <cell r="C69" t="str">
            <v/>
          </cell>
          <cell r="D69" t="str">
            <v/>
          </cell>
          <cell r="E69">
            <v>1</v>
          </cell>
          <cell r="F69">
            <v>0</v>
          </cell>
          <cell r="G69">
            <v>1</v>
          </cell>
          <cell r="H69">
            <v>2.5</v>
          </cell>
          <cell r="I69">
            <v>0</v>
          </cell>
          <cell r="J69">
            <v>2.5</v>
          </cell>
          <cell r="K69">
            <v>2.5</v>
          </cell>
          <cell r="L69">
            <v>8</v>
          </cell>
          <cell r="M69" t="str">
            <v>Inv.2014</v>
          </cell>
          <cell r="N69">
            <v>1</v>
          </cell>
          <cell r="O69">
            <v>2.5</v>
          </cell>
          <cell r="P69" t="str">
            <v>??</v>
          </cell>
        </row>
        <row r="70">
          <cell r="A70">
            <v>2013010310</v>
          </cell>
          <cell r="B70" t="str">
            <v>Antichoc iphne 3</v>
          </cell>
          <cell r="C70" t="str">
            <v/>
          </cell>
          <cell r="D70" t="str">
            <v/>
          </cell>
          <cell r="E70">
            <v>1</v>
          </cell>
          <cell r="F70">
            <v>0</v>
          </cell>
          <cell r="G70">
            <v>1</v>
          </cell>
          <cell r="H70">
            <v>2.5</v>
          </cell>
          <cell r="I70">
            <v>0</v>
          </cell>
          <cell r="J70">
            <v>2.5</v>
          </cell>
          <cell r="K70">
            <v>2.5</v>
          </cell>
          <cell r="L70">
            <v>7</v>
          </cell>
          <cell r="M70" t="str">
            <v>Inv.2014</v>
          </cell>
          <cell r="N70">
            <v>1</v>
          </cell>
          <cell r="O70">
            <v>2.5</v>
          </cell>
          <cell r="P70" t="str">
            <v>??</v>
          </cell>
        </row>
        <row r="71">
          <cell r="A71">
            <v>2013010309</v>
          </cell>
          <cell r="B71" t="str">
            <v>Antichoc iphne 4</v>
          </cell>
          <cell r="C71" t="str">
            <v/>
          </cell>
          <cell r="D71" t="str">
            <v/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7</v>
          </cell>
          <cell r="N71">
            <v>0</v>
          </cell>
          <cell r="O71">
            <v>2.5</v>
          </cell>
        </row>
        <row r="72">
          <cell r="A72">
            <v>2013010313</v>
          </cell>
          <cell r="B72" t="str">
            <v>Antichoc iphne 5</v>
          </cell>
          <cell r="C72" t="str">
            <v/>
          </cell>
          <cell r="D72" t="str">
            <v/>
          </cell>
          <cell r="E72">
            <v>1</v>
          </cell>
          <cell r="F72">
            <v>0</v>
          </cell>
          <cell r="G72">
            <v>1</v>
          </cell>
          <cell r="H72">
            <v>2.5</v>
          </cell>
          <cell r="I72">
            <v>0</v>
          </cell>
          <cell r="J72">
            <v>2.5</v>
          </cell>
          <cell r="K72">
            <v>2.5</v>
          </cell>
          <cell r="L72">
            <v>8</v>
          </cell>
          <cell r="M72" t="str">
            <v>Inv.2014</v>
          </cell>
          <cell r="N72">
            <v>1</v>
          </cell>
          <cell r="O72">
            <v>2.5</v>
          </cell>
          <cell r="P72" t="str">
            <v>??</v>
          </cell>
        </row>
        <row r="73">
          <cell r="A73">
            <v>2013010312</v>
          </cell>
          <cell r="B73" t="str">
            <v>Antichoc LG</v>
          </cell>
          <cell r="C73" t="str">
            <v/>
          </cell>
          <cell r="D73" t="str">
            <v/>
          </cell>
          <cell r="E73">
            <v>1</v>
          </cell>
          <cell r="F73">
            <v>0</v>
          </cell>
          <cell r="G73">
            <v>1</v>
          </cell>
          <cell r="H73">
            <v>2.5</v>
          </cell>
          <cell r="I73">
            <v>0</v>
          </cell>
          <cell r="J73">
            <v>2.5</v>
          </cell>
          <cell r="K73">
            <v>2.5</v>
          </cell>
          <cell r="L73">
            <v>8</v>
          </cell>
          <cell r="M73" t="str">
            <v>Inv.2014</v>
          </cell>
          <cell r="N73">
            <v>1</v>
          </cell>
          <cell r="O73">
            <v>2.5</v>
          </cell>
          <cell r="P73" t="str">
            <v>??</v>
          </cell>
        </row>
        <row r="74">
          <cell r="A74">
            <v>2013010315</v>
          </cell>
          <cell r="B74" t="str">
            <v>Antichoc Samsung I 9100</v>
          </cell>
          <cell r="C74" t="str">
            <v/>
          </cell>
          <cell r="D74" t="str">
            <v/>
          </cell>
          <cell r="E74">
            <v>1</v>
          </cell>
          <cell r="F74">
            <v>0</v>
          </cell>
          <cell r="G74">
            <v>1</v>
          </cell>
          <cell r="H74">
            <v>2.5</v>
          </cell>
          <cell r="I74">
            <v>0</v>
          </cell>
          <cell r="J74">
            <v>2.5</v>
          </cell>
          <cell r="K74">
            <v>2.5</v>
          </cell>
          <cell r="L74">
            <v>8</v>
          </cell>
          <cell r="M74" t="str">
            <v>Inv.2014</v>
          </cell>
          <cell r="N74">
            <v>1</v>
          </cell>
          <cell r="O74">
            <v>2.5</v>
          </cell>
          <cell r="P74" t="str">
            <v>??</v>
          </cell>
        </row>
        <row r="75">
          <cell r="A75">
            <v>2013010314</v>
          </cell>
          <cell r="B75" t="str">
            <v>Antichoc Samsung I 9300</v>
          </cell>
          <cell r="C75" t="str">
            <v/>
          </cell>
          <cell r="D75" t="str">
            <v/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8</v>
          </cell>
          <cell r="N75">
            <v>0</v>
          </cell>
          <cell r="O75">
            <v>2.5</v>
          </cell>
        </row>
        <row r="76">
          <cell r="A76">
            <v>2014068</v>
          </cell>
          <cell r="B76" t="str">
            <v>Attache portable</v>
          </cell>
          <cell r="C76" t="str">
            <v/>
          </cell>
          <cell r="D76" t="str">
            <v/>
          </cell>
          <cell r="E76">
            <v>7</v>
          </cell>
          <cell r="F76">
            <v>0</v>
          </cell>
          <cell r="G76">
            <v>7</v>
          </cell>
          <cell r="H76">
            <v>5.6000000000000005</v>
          </cell>
          <cell r="I76">
            <v>0</v>
          </cell>
          <cell r="J76">
            <v>5.6000000000000005</v>
          </cell>
          <cell r="K76">
            <v>0.8</v>
          </cell>
          <cell r="L76">
            <v>2</v>
          </cell>
          <cell r="M76" t="str">
            <v>Inv.2014</v>
          </cell>
          <cell r="N76">
            <v>7</v>
          </cell>
          <cell r="O76">
            <v>0.8</v>
          </cell>
          <cell r="P76" t="str">
            <v>??</v>
          </cell>
        </row>
        <row r="77">
          <cell r="A77">
            <v>2014198000124</v>
          </cell>
          <cell r="B77" t="str">
            <v>Baffle Relax R-SP73</v>
          </cell>
          <cell r="C77" t="str">
            <v/>
          </cell>
          <cell r="D77" t="str">
            <v/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18</v>
          </cell>
          <cell r="N77">
            <v>0</v>
          </cell>
          <cell r="O77">
            <v>9</v>
          </cell>
        </row>
        <row r="78">
          <cell r="A78">
            <v>2014198000123</v>
          </cell>
          <cell r="B78" t="str">
            <v>Baffle Relax R-SP93</v>
          </cell>
          <cell r="C78" t="str">
            <v/>
          </cell>
          <cell r="D78" t="str">
            <v/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18</v>
          </cell>
          <cell r="N78">
            <v>0</v>
          </cell>
          <cell r="O78">
            <v>9</v>
          </cell>
        </row>
        <row r="79">
          <cell r="A79">
            <v>2013010009</v>
          </cell>
          <cell r="B79" t="str">
            <v>Batterie</v>
          </cell>
          <cell r="C79" t="str">
            <v/>
          </cell>
          <cell r="D79" t="str">
            <v/>
          </cell>
          <cell r="E79">
            <v>5</v>
          </cell>
          <cell r="F79">
            <v>0</v>
          </cell>
          <cell r="G79">
            <v>5</v>
          </cell>
          <cell r="H79">
            <v>16.021461275436451</v>
          </cell>
          <cell r="I79">
            <v>0</v>
          </cell>
          <cell r="J79">
            <v>16.021461275436451</v>
          </cell>
          <cell r="K79">
            <v>3.2042922550872901</v>
          </cell>
          <cell r="L79">
            <v>8</v>
          </cell>
          <cell r="M79" t="str">
            <v>Inv.2014</v>
          </cell>
          <cell r="N79">
            <v>5</v>
          </cell>
          <cell r="O79">
            <v>3.2042922550872901</v>
          </cell>
          <cell r="P79" t="str">
            <v>??</v>
          </cell>
        </row>
        <row r="80">
          <cell r="A80">
            <v>2014065</v>
          </cell>
          <cell r="B80" t="str">
            <v>Batterie BL-4C</v>
          </cell>
          <cell r="C80" t="str">
            <v/>
          </cell>
          <cell r="D80" t="str">
            <v/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10</v>
          </cell>
          <cell r="N80">
            <v>0</v>
          </cell>
          <cell r="O80">
            <v>3.5</v>
          </cell>
        </row>
        <row r="81">
          <cell r="A81">
            <v>2013010257</v>
          </cell>
          <cell r="B81" t="str">
            <v>Batterie BL-4C</v>
          </cell>
          <cell r="C81" t="str">
            <v/>
          </cell>
          <cell r="D81" t="str">
            <v>Doublon</v>
          </cell>
          <cell r="E81">
            <v>5</v>
          </cell>
          <cell r="F81">
            <v>0</v>
          </cell>
          <cell r="G81">
            <v>5</v>
          </cell>
          <cell r="H81">
            <v>17.5</v>
          </cell>
          <cell r="I81">
            <v>0</v>
          </cell>
          <cell r="J81">
            <v>17.5</v>
          </cell>
          <cell r="K81">
            <v>3.5</v>
          </cell>
          <cell r="L81">
            <v>12</v>
          </cell>
          <cell r="N81">
            <v>0</v>
          </cell>
          <cell r="O81">
            <v>3.5816326530612241</v>
          </cell>
          <cell r="Q81">
            <v>42217</v>
          </cell>
          <cell r="R81">
            <v>5</v>
          </cell>
          <cell r="S81">
            <v>3.5</v>
          </cell>
          <cell r="T81" t="str">
            <v>Atef</v>
          </cell>
        </row>
        <row r="82">
          <cell r="A82">
            <v>2015198000210</v>
          </cell>
          <cell r="B82" t="str">
            <v>Batterie BL-4C</v>
          </cell>
          <cell r="C82" t="str">
            <v/>
          </cell>
          <cell r="D82" t="str">
            <v>Doublon</v>
          </cell>
          <cell r="E82">
            <v>5</v>
          </cell>
          <cell r="F82">
            <v>0</v>
          </cell>
          <cell r="G82">
            <v>5</v>
          </cell>
          <cell r="H82">
            <v>17.5</v>
          </cell>
          <cell r="I82">
            <v>0</v>
          </cell>
          <cell r="J82">
            <v>17.5</v>
          </cell>
          <cell r="K82">
            <v>3.5</v>
          </cell>
          <cell r="L82">
            <v>12</v>
          </cell>
          <cell r="Q82">
            <v>42021</v>
          </cell>
          <cell r="R82">
            <v>5</v>
          </cell>
          <cell r="S82">
            <v>3.5</v>
          </cell>
          <cell r="T82" t="str">
            <v>Atef</v>
          </cell>
        </row>
        <row r="83">
          <cell r="A83">
            <v>2013010340</v>
          </cell>
          <cell r="B83" t="str">
            <v>Batterie BL-4C shark</v>
          </cell>
          <cell r="C83" t="str">
            <v/>
          </cell>
          <cell r="D83" t="str">
            <v/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7</v>
          </cell>
          <cell r="N83">
            <v>0</v>
          </cell>
          <cell r="O83">
            <v>2.5</v>
          </cell>
        </row>
        <row r="84">
          <cell r="A84">
            <v>2014066</v>
          </cell>
          <cell r="B84" t="str">
            <v>Batterie BL-5C</v>
          </cell>
          <cell r="C84" t="str">
            <v/>
          </cell>
          <cell r="D84" t="str">
            <v/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10</v>
          </cell>
          <cell r="N84">
            <v>0</v>
          </cell>
          <cell r="O84">
            <v>3.5</v>
          </cell>
        </row>
        <row r="85">
          <cell r="A85">
            <v>2013010256</v>
          </cell>
          <cell r="B85" t="str">
            <v>Batterie BL-5C</v>
          </cell>
          <cell r="C85" t="str">
            <v/>
          </cell>
          <cell r="D85" t="str">
            <v>Doublon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10</v>
          </cell>
          <cell r="N85">
            <v>0</v>
          </cell>
          <cell r="O85">
            <v>3.7727272727272729</v>
          </cell>
        </row>
        <row r="86">
          <cell r="A86">
            <v>2014198000019</v>
          </cell>
          <cell r="B86" t="str">
            <v>Batterie BL-5C</v>
          </cell>
          <cell r="C86" t="str">
            <v/>
          </cell>
          <cell r="D86" t="str">
            <v>Doublon</v>
          </cell>
          <cell r="E86">
            <v>6</v>
          </cell>
          <cell r="F86">
            <v>0</v>
          </cell>
          <cell r="G86">
            <v>6</v>
          </cell>
          <cell r="H86">
            <v>20.5</v>
          </cell>
          <cell r="I86">
            <v>0</v>
          </cell>
          <cell r="J86">
            <v>20.5</v>
          </cell>
          <cell r="K86">
            <v>3.4166666666666665</v>
          </cell>
          <cell r="L86">
            <v>10</v>
          </cell>
          <cell r="M86" t="str">
            <v>Inv.2014</v>
          </cell>
          <cell r="N86">
            <v>1</v>
          </cell>
          <cell r="O86">
            <v>3</v>
          </cell>
          <cell r="P86" t="str">
            <v>??</v>
          </cell>
          <cell r="Q86">
            <v>42021</v>
          </cell>
          <cell r="R86">
            <v>5</v>
          </cell>
          <cell r="S86">
            <v>3.5</v>
          </cell>
          <cell r="T86" t="str">
            <v>Atef</v>
          </cell>
        </row>
        <row r="87">
          <cell r="A87">
            <v>2013010341</v>
          </cell>
          <cell r="B87" t="str">
            <v>Batterie BL-5C shark</v>
          </cell>
          <cell r="C87" t="str">
            <v/>
          </cell>
          <cell r="D87" t="str">
            <v/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7</v>
          </cell>
          <cell r="N87">
            <v>0</v>
          </cell>
          <cell r="O87">
            <v>2.5</v>
          </cell>
        </row>
        <row r="88">
          <cell r="A88">
            <v>2013010343</v>
          </cell>
          <cell r="B88" t="str">
            <v>Batterie BL-5F shark</v>
          </cell>
          <cell r="C88" t="str">
            <v/>
          </cell>
          <cell r="D88" t="str">
            <v/>
          </cell>
          <cell r="E88">
            <v>2</v>
          </cell>
          <cell r="F88">
            <v>0</v>
          </cell>
          <cell r="G88">
            <v>2</v>
          </cell>
          <cell r="H88">
            <v>5</v>
          </cell>
          <cell r="I88">
            <v>0</v>
          </cell>
          <cell r="J88">
            <v>5</v>
          </cell>
          <cell r="K88">
            <v>2.5</v>
          </cell>
          <cell r="L88">
            <v>7</v>
          </cell>
          <cell r="M88" t="str">
            <v>Inv.2014</v>
          </cell>
          <cell r="N88">
            <v>2</v>
          </cell>
          <cell r="O88">
            <v>2.5</v>
          </cell>
          <cell r="P88" t="str">
            <v>??</v>
          </cell>
        </row>
        <row r="89">
          <cell r="A89">
            <v>2014052</v>
          </cell>
          <cell r="B89" t="str">
            <v>Batterie BL-5J shark</v>
          </cell>
          <cell r="C89" t="str">
            <v/>
          </cell>
          <cell r="D89" t="str">
            <v/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7</v>
          </cell>
          <cell r="N89">
            <v>0</v>
          </cell>
          <cell r="O89">
            <v>2.5</v>
          </cell>
        </row>
        <row r="90">
          <cell r="A90">
            <v>2013010349</v>
          </cell>
          <cell r="B90" t="str">
            <v>Batterie BP-3L shark</v>
          </cell>
          <cell r="C90" t="str">
            <v/>
          </cell>
          <cell r="D90" t="str">
            <v/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7</v>
          </cell>
          <cell r="N90">
            <v>0</v>
          </cell>
          <cell r="O90">
            <v>2.5</v>
          </cell>
        </row>
        <row r="91">
          <cell r="A91">
            <v>2013010342</v>
          </cell>
          <cell r="B91" t="str">
            <v>Batterie BP-4L shark</v>
          </cell>
          <cell r="C91" t="str">
            <v/>
          </cell>
          <cell r="D91" t="str">
            <v/>
          </cell>
          <cell r="E91">
            <v>1</v>
          </cell>
          <cell r="F91">
            <v>0</v>
          </cell>
          <cell r="G91">
            <v>1</v>
          </cell>
          <cell r="H91">
            <v>2.5</v>
          </cell>
          <cell r="I91">
            <v>0</v>
          </cell>
          <cell r="J91">
            <v>2.5</v>
          </cell>
          <cell r="K91">
            <v>2.5</v>
          </cell>
          <cell r="L91">
            <v>7</v>
          </cell>
          <cell r="M91" t="str">
            <v>Inv.2014</v>
          </cell>
          <cell r="N91">
            <v>1</v>
          </cell>
          <cell r="O91">
            <v>2.5</v>
          </cell>
          <cell r="P91" t="str">
            <v>??</v>
          </cell>
        </row>
        <row r="92">
          <cell r="A92">
            <v>2013010348</v>
          </cell>
          <cell r="B92" t="str">
            <v>Batterie BP-5M shark</v>
          </cell>
          <cell r="C92" t="str">
            <v/>
          </cell>
          <cell r="D92" t="str">
            <v/>
          </cell>
          <cell r="E92">
            <v>2</v>
          </cell>
          <cell r="F92">
            <v>0</v>
          </cell>
          <cell r="G92">
            <v>2</v>
          </cell>
          <cell r="H92">
            <v>5</v>
          </cell>
          <cell r="I92">
            <v>0</v>
          </cell>
          <cell r="J92">
            <v>5</v>
          </cell>
          <cell r="K92">
            <v>2.5</v>
          </cell>
          <cell r="L92">
            <v>7</v>
          </cell>
          <cell r="M92" t="str">
            <v>Inv.2014</v>
          </cell>
          <cell r="N92">
            <v>2</v>
          </cell>
          <cell r="O92">
            <v>2.5</v>
          </cell>
          <cell r="P92" t="str">
            <v>??</v>
          </cell>
        </row>
        <row r="93">
          <cell r="A93">
            <v>2014076</v>
          </cell>
          <cell r="B93" t="str">
            <v>Batterie E250</v>
          </cell>
          <cell r="C93" t="str">
            <v/>
          </cell>
          <cell r="D93" t="str">
            <v/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10</v>
          </cell>
          <cell r="N93">
            <v>0</v>
          </cell>
          <cell r="O93">
            <v>3.5</v>
          </cell>
        </row>
        <row r="94">
          <cell r="A94">
            <v>2015198000219</v>
          </cell>
          <cell r="B94" t="str">
            <v>Batterie E250</v>
          </cell>
          <cell r="C94" t="str">
            <v/>
          </cell>
          <cell r="D94" t="str">
            <v>Doublon</v>
          </cell>
          <cell r="E94">
            <v>4</v>
          </cell>
          <cell r="F94">
            <v>0</v>
          </cell>
          <cell r="G94">
            <v>4</v>
          </cell>
          <cell r="H94">
            <v>14</v>
          </cell>
          <cell r="I94">
            <v>0</v>
          </cell>
          <cell r="J94">
            <v>14</v>
          </cell>
          <cell r="K94">
            <v>3.5</v>
          </cell>
          <cell r="L94">
            <v>10</v>
          </cell>
          <cell r="Q94">
            <v>42021</v>
          </cell>
          <cell r="R94">
            <v>4</v>
          </cell>
          <cell r="S94">
            <v>3.5</v>
          </cell>
          <cell r="T94" t="str">
            <v>Atef</v>
          </cell>
        </row>
        <row r="95">
          <cell r="A95">
            <v>2014107</v>
          </cell>
          <cell r="B95" t="str">
            <v>Batterie J700 shark</v>
          </cell>
          <cell r="C95" t="str">
            <v/>
          </cell>
          <cell r="D95" t="str">
            <v/>
          </cell>
          <cell r="E95">
            <v>1</v>
          </cell>
          <cell r="F95">
            <v>0</v>
          </cell>
          <cell r="G95">
            <v>1</v>
          </cell>
          <cell r="H95">
            <v>2.5</v>
          </cell>
          <cell r="I95">
            <v>0</v>
          </cell>
          <cell r="J95">
            <v>2.5</v>
          </cell>
          <cell r="K95">
            <v>2.5</v>
          </cell>
          <cell r="L95">
            <v>7</v>
          </cell>
          <cell r="M95" t="str">
            <v>Inv.2014</v>
          </cell>
          <cell r="N95">
            <v>1</v>
          </cell>
          <cell r="O95">
            <v>2.5</v>
          </cell>
          <cell r="P95" t="str">
            <v>??</v>
          </cell>
        </row>
        <row r="96">
          <cell r="A96">
            <v>2013010347</v>
          </cell>
          <cell r="B96" t="str">
            <v>Batterie pour E250 shark</v>
          </cell>
          <cell r="C96" t="str">
            <v/>
          </cell>
          <cell r="D96" t="str">
            <v/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7</v>
          </cell>
          <cell r="N96">
            <v>0</v>
          </cell>
          <cell r="O96">
            <v>2.5</v>
          </cell>
        </row>
        <row r="97">
          <cell r="A97">
            <v>2013010344</v>
          </cell>
          <cell r="B97" t="str">
            <v>Batterie pour K800 shark</v>
          </cell>
          <cell r="C97" t="str">
            <v/>
          </cell>
          <cell r="D97" t="str">
            <v/>
          </cell>
          <cell r="E97">
            <v>2</v>
          </cell>
          <cell r="F97">
            <v>0</v>
          </cell>
          <cell r="G97">
            <v>2</v>
          </cell>
          <cell r="H97">
            <v>5</v>
          </cell>
          <cell r="I97">
            <v>0</v>
          </cell>
          <cell r="J97">
            <v>5</v>
          </cell>
          <cell r="K97">
            <v>2.5</v>
          </cell>
          <cell r="L97">
            <v>7</v>
          </cell>
          <cell r="M97" t="str">
            <v>Inv.2014</v>
          </cell>
          <cell r="N97">
            <v>2</v>
          </cell>
          <cell r="O97">
            <v>2.5</v>
          </cell>
          <cell r="P97" t="str">
            <v>??</v>
          </cell>
        </row>
        <row r="98">
          <cell r="A98">
            <v>2013010345</v>
          </cell>
          <cell r="B98" t="str">
            <v>Batterie pour KU990 shark</v>
          </cell>
          <cell r="C98" t="str">
            <v/>
          </cell>
          <cell r="D98" t="str">
            <v/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7</v>
          </cell>
          <cell r="N98">
            <v>0</v>
          </cell>
          <cell r="O98">
            <v>2.5</v>
          </cell>
        </row>
        <row r="99">
          <cell r="A99">
            <v>2013010346</v>
          </cell>
          <cell r="B99" t="str">
            <v>Batterie pour S5230 shark</v>
          </cell>
          <cell r="C99" t="str">
            <v/>
          </cell>
          <cell r="D99" t="str">
            <v/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7</v>
          </cell>
          <cell r="N99">
            <v>0</v>
          </cell>
          <cell r="O99">
            <v>2.5</v>
          </cell>
        </row>
        <row r="100">
          <cell r="A100">
            <v>2014108</v>
          </cell>
          <cell r="B100" t="str">
            <v>Batterie S3650 shark</v>
          </cell>
          <cell r="C100" t="str">
            <v/>
          </cell>
          <cell r="D100" t="str">
            <v/>
          </cell>
          <cell r="E100">
            <v>2</v>
          </cell>
          <cell r="F100">
            <v>0</v>
          </cell>
          <cell r="G100">
            <v>2</v>
          </cell>
          <cell r="H100">
            <v>5</v>
          </cell>
          <cell r="I100">
            <v>0</v>
          </cell>
          <cell r="J100">
            <v>5</v>
          </cell>
          <cell r="K100">
            <v>2.5</v>
          </cell>
          <cell r="L100">
            <v>7</v>
          </cell>
          <cell r="M100" t="str">
            <v>Inv.2014</v>
          </cell>
          <cell r="N100">
            <v>2</v>
          </cell>
          <cell r="O100">
            <v>2.5</v>
          </cell>
          <cell r="P100" t="str">
            <v>??</v>
          </cell>
        </row>
        <row r="101">
          <cell r="A101">
            <v>2014115</v>
          </cell>
          <cell r="B101" t="str">
            <v>Batterie Samsung C5212</v>
          </cell>
          <cell r="C101" t="str">
            <v/>
          </cell>
          <cell r="D101" t="str">
            <v/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10</v>
          </cell>
          <cell r="N101">
            <v>0</v>
          </cell>
          <cell r="O101">
            <v>4</v>
          </cell>
        </row>
        <row r="102">
          <cell r="A102">
            <v>2014111</v>
          </cell>
          <cell r="B102" t="str">
            <v>Batterie Samsung C6712</v>
          </cell>
          <cell r="C102" t="str">
            <v/>
          </cell>
          <cell r="D102" t="str">
            <v/>
          </cell>
          <cell r="E102">
            <v>1</v>
          </cell>
          <cell r="F102">
            <v>0</v>
          </cell>
          <cell r="G102">
            <v>1</v>
          </cell>
          <cell r="H102">
            <v>7</v>
          </cell>
          <cell r="I102">
            <v>0</v>
          </cell>
          <cell r="J102">
            <v>7</v>
          </cell>
          <cell r="K102">
            <v>7</v>
          </cell>
          <cell r="L102">
            <v>15</v>
          </cell>
          <cell r="M102" t="str">
            <v>Inv.2014</v>
          </cell>
          <cell r="N102">
            <v>1</v>
          </cell>
          <cell r="O102">
            <v>7</v>
          </cell>
          <cell r="P102" t="str">
            <v>??</v>
          </cell>
        </row>
        <row r="103">
          <cell r="A103">
            <v>2015198000211</v>
          </cell>
          <cell r="B103" t="str">
            <v>Batterie Samsung EB464358VU</v>
          </cell>
          <cell r="C103" t="str">
            <v/>
          </cell>
          <cell r="D103" t="str">
            <v/>
          </cell>
          <cell r="E103">
            <v>4</v>
          </cell>
          <cell r="F103">
            <v>0</v>
          </cell>
          <cell r="G103">
            <v>4</v>
          </cell>
          <cell r="H103">
            <v>30</v>
          </cell>
          <cell r="I103">
            <v>0</v>
          </cell>
          <cell r="J103">
            <v>30</v>
          </cell>
          <cell r="K103">
            <v>7.5</v>
          </cell>
          <cell r="L103">
            <v>17</v>
          </cell>
          <cell r="Q103">
            <v>42021</v>
          </cell>
          <cell r="R103">
            <v>4</v>
          </cell>
          <cell r="S103">
            <v>7.5</v>
          </cell>
          <cell r="T103" t="str">
            <v>Atef</v>
          </cell>
        </row>
        <row r="104">
          <cell r="A104">
            <v>2014113</v>
          </cell>
          <cell r="B104" t="str">
            <v>Batterie Samsung EB-L1G6LLU</v>
          </cell>
          <cell r="C104" t="str">
            <v/>
          </cell>
          <cell r="D104" t="str">
            <v/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20</v>
          </cell>
          <cell r="N104">
            <v>0</v>
          </cell>
          <cell r="O104">
            <v>9</v>
          </cell>
        </row>
        <row r="105">
          <cell r="A105">
            <v>2015198000215</v>
          </cell>
          <cell r="B105" t="str">
            <v>Batterie Samsung i8190</v>
          </cell>
          <cell r="C105" t="str">
            <v/>
          </cell>
          <cell r="D105" t="str">
            <v/>
          </cell>
          <cell r="E105">
            <v>2</v>
          </cell>
          <cell r="F105">
            <v>0</v>
          </cell>
          <cell r="G105">
            <v>2</v>
          </cell>
          <cell r="H105">
            <v>15</v>
          </cell>
          <cell r="I105">
            <v>0</v>
          </cell>
          <cell r="J105">
            <v>15</v>
          </cell>
          <cell r="K105">
            <v>7.5</v>
          </cell>
          <cell r="L105">
            <v>25</v>
          </cell>
          <cell r="Q105">
            <v>42021</v>
          </cell>
          <cell r="R105">
            <v>2</v>
          </cell>
          <cell r="S105">
            <v>7.5</v>
          </cell>
          <cell r="T105" t="str">
            <v>Atef</v>
          </cell>
        </row>
        <row r="106">
          <cell r="A106">
            <v>2014114</v>
          </cell>
          <cell r="B106" t="str">
            <v>Batterie Samsung i9500</v>
          </cell>
          <cell r="C106" t="str">
            <v/>
          </cell>
          <cell r="D106" t="str">
            <v/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25</v>
          </cell>
          <cell r="N106">
            <v>0</v>
          </cell>
          <cell r="O106">
            <v>11</v>
          </cell>
        </row>
        <row r="107">
          <cell r="A107">
            <v>2015198000212</v>
          </cell>
          <cell r="B107" t="str">
            <v>Batterie Samsung S2</v>
          </cell>
          <cell r="C107" t="str">
            <v/>
          </cell>
          <cell r="D107" t="str">
            <v/>
          </cell>
          <cell r="E107">
            <v>2</v>
          </cell>
          <cell r="F107">
            <v>0</v>
          </cell>
          <cell r="G107">
            <v>2</v>
          </cell>
          <cell r="H107">
            <v>15</v>
          </cell>
          <cell r="I107">
            <v>0</v>
          </cell>
          <cell r="J107">
            <v>15</v>
          </cell>
          <cell r="K107">
            <v>7.5</v>
          </cell>
          <cell r="L107">
            <v>20</v>
          </cell>
          <cell r="Q107">
            <v>42021</v>
          </cell>
          <cell r="R107">
            <v>2</v>
          </cell>
          <cell r="S107">
            <v>7.5</v>
          </cell>
          <cell r="T107" t="str">
            <v>Atef</v>
          </cell>
        </row>
        <row r="108">
          <cell r="A108">
            <v>2015198000213</v>
          </cell>
          <cell r="B108" t="str">
            <v>Batterie Samsung S3</v>
          </cell>
          <cell r="C108" t="str">
            <v/>
          </cell>
          <cell r="D108" t="str">
            <v/>
          </cell>
          <cell r="E108">
            <v>2</v>
          </cell>
          <cell r="F108">
            <v>0</v>
          </cell>
          <cell r="G108">
            <v>2</v>
          </cell>
          <cell r="H108">
            <v>15</v>
          </cell>
          <cell r="I108">
            <v>0</v>
          </cell>
          <cell r="J108">
            <v>15</v>
          </cell>
          <cell r="K108">
            <v>7.5</v>
          </cell>
          <cell r="L108">
            <v>25</v>
          </cell>
          <cell r="Q108">
            <v>42021</v>
          </cell>
          <cell r="R108">
            <v>2</v>
          </cell>
          <cell r="S108">
            <v>7.5</v>
          </cell>
          <cell r="T108" t="str">
            <v>Atef</v>
          </cell>
        </row>
        <row r="109">
          <cell r="A109">
            <v>2014121</v>
          </cell>
          <cell r="B109" t="str">
            <v>Batterie Samsung S3350</v>
          </cell>
          <cell r="C109" t="str">
            <v/>
          </cell>
          <cell r="D109" t="str">
            <v/>
          </cell>
          <cell r="E109">
            <v>2</v>
          </cell>
          <cell r="F109">
            <v>0</v>
          </cell>
          <cell r="G109">
            <v>2</v>
          </cell>
          <cell r="H109">
            <v>8</v>
          </cell>
          <cell r="I109">
            <v>0</v>
          </cell>
          <cell r="J109">
            <v>8</v>
          </cell>
          <cell r="K109">
            <v>4</v>
          </cell>
          <cell r="L109">
            <v>12</v>
          </cell>
          <cell r="M109" t="str">
            <v>Inv.2014</v>
          </cell>
          <cell r="N109">
            <v>2</v>
          </cell>
          <cell r="O109">
            <v>4</v>
          </cell>
          <cell r="P109" t="str">
            <v>??</v>
          </cell>
        </row>
        <row r="110">
          <cell r="A110">
            <v>2015198000214</v>
          </cell>
          <cell r="B110" t="str">
            <v>Batterie Samsung S4</v>
          </cell>
          <cell r="C110" t="str">
            <v/>
          </cell>
          <cell r="D110" t="str">
            <v/>
          </cell>
          <cell r="E110">
            <v>2</v>
          </cell>
          <cell r="F110">
            <v>0</v>
          </cell>
          <cell r="G110">
            <v>2</v>
          </cell>
          <cell r="H110">
            <v>15</v>
          </cell>
          <cell r="I110">
            <v>0</v>
          </cell>
          <cell r="J110">
            <v>15</v>
          </cell>
          <cell r="K110">
            <v>7.5</v>
          </cell>
          <cell r="L110">
            <v>25</v>
          </cell>
          <cell r="Q110">
            <v>42021</v>
          </cell>
          <cell r="R110">
            <v>2</v>
          </cell>
          <cell r="S110">
            <v>7.5</v>
          </cell>
          <cell r="T110" t="str">
            <v>Atef</v>
          </cell>
        </row>
        <row r="111">
          <cell r="A111">
            <v>2014112</v>
          </cell>
          <cell r="B111" t="str">
            <v>Batterie Samsung S7562</v>
          </cell>
          <cell r="C111" t="str">
            <v/>
          </cell>
          <cell r="D111" t="str">
            <v/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17</v>
          </cell>
          <cell r="N111">
            <v>0</v>
          </cell>
          <cell r="O111">
            <v>8</v>
          </cell>
        </row>
        <row r="112">
          <cell r="A112">
            <v>2013010012</v>
          </cell>
          <cell r="B112" t="str">
            <v>Câble 2RCA / 2RCA</v>
          </cell>
          <cell r="C112" t="str">
            <v/>
          </cell>
          <cell r="D112" t="str">
            <v/>
          </cell>
          <cell r="E112">
            <v>2</v>
          </cell>
          <cell r="F112">
            <v>0</v>
          </cell>
          <cell r="G112">
            <v>2</v>
          </cell>
          <cell r="H112">
            <v>2.4</v>
          </cell>
          <cell r="I112">
            <v>0</v>
          </cell>
          <cell r="J112">
            <v>2.4</v>
          </cell>
          <cell r="K112">
            <v>1.2</v>
          </cell>
          <cell r="L112">
            <v>2.5</v>
          </cell>
          <cell r="M112" t="str">
            <v>Inv.2014</v>
          </cell>
          <cell r="N112">
            <v>2</v>
          </cell>
          <cell r="O112">
            <v>1.2</v>
          </cell>
          <cell r="P112" t="str">
            <v>??</v>
          </cell>
        </row>
        <row r="113">
          <cell r="A113">
            <v>2013010013</v>
          </cell>
          <cell r="B113" t="str">
            <v>Câble 3RCA / 3RCA 1,5 m</v>
          </cell>
          <cell r="C113" t="str">
            <v/>
          </cell>
          <cell r="D113" t="str">
            <v/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3.5</v>
          </cell>
          <cell r="N113">
            <v>0</v>
          </cell>
          <cell r="O113">
            <v>1</v>
          </cell>
        </row>
        <row r="114">
          <cell r="A114">
            <v>2013010014</v>
          </cell>
          <cell r="B114" t="str">
            <v>Câble Alimentation 3 PIN</v>
          </cell>
          <cell r="C114" t="str">
            <v/>
          </cell>
          <cell r="D114" t="str">
            <v/>
          </cell>
          <cell r="E114">
            <v>5</v>
          </cell>
          <cell r="F114">
            <v>0</v>
          </cell>
          <cell r="G114">
            <v>5</v>
          </cell>
          <cell r="H114">
            <v>12.65625</v>
          </cell>
          <cell r="I114">
            <v>0</v>
          </cell>
          <cell r="J114">
            <v>12.65625</v>
          </cell>
          <cell r="K114">
            <v>2.53125</v>
          </cell>
          <cell r="L114">
            <v>6</v>
          </cell>
          <cell r="M114" t="str">
            <v>Inv.2014</v>
          </cell>
          <cell r="N114">
            <v>2</v>
          </cell>
          <cell r="O114">
            <v>2.578125</v>
          </cell>
          <cell r="P114" t="str">
            <v>??</v>
          </cell>
          <cell r="Q114">
            <v>42152</v>
          </cell>
          <cell r="R114">
            <v>3</v>
          </cell>
          <cell r="S114">
            <v>2.5</v>
          </cell>
          <cell r="T114" t="str">
            <v>Tunisianet</v>
          </cell>
        </row>
        <row r="115">
          <cell r="A115">
            <v>2013010015</v>
          </cell>
          <cell r="B115" t="str">
            <v>Câble ALIMENTATION SATA</v>
          </cell>
          <cell r="C115" t="str">
            <v/>
          </cell>
          <cell r="D115" t="str">
            <v/>
          </cell>
          <cell r="E115">
            <v>1</v>
          </cell>
          <cell r="F115">
            <v>0</v>
          </cell>
          <cell r="G115">
            <v>1</v>
          </cell>
          <cell r="H115">
            <v>1.7498081000000001</v>
          </cell>
          <cell r="I115">
            <v>0</v>
          </cell>
          <cell r="J115">
            <v>1.7498081000000001</v>
          </cell>
          <cell r="K115">
            <v>1.7498081000000001</v>
          </cell>
          <cell r="L115">
            <v>3</v>
          </cell>
          <cell r="M115" t="str">
            <v>Inv.2014</v>
          </cell>
          <cell r="N115">
            <v>1</v>
          </cell>
          <cell r="O115">
            <v>1.7498081000000001</v>
          </cell>
          <cell r="P115" t="str">
            <v>??</v>
          </cell>
        </row>
        <row r="116">
          <cell r="A116">
            <v>2015198000309</v>
          </cell>
          <cell r="B116" t="str">
            <v>Câble antenne 75 Ohm</v>
          </cell>
          <cell r="C116" t="str">
            <v/>
          </cell>
          <cell r="D116" t="str">
            <v/>
          </cell>
          <cell r="E116">
            <v>100</v>
          </cell>
          <cell r="F116">
            <v>0</v>
          </cell>
          <cell r="G116">
            <v>100</v>
          </cell>
          <cell r="H116">
            <v>30</v>
          </cell>
          <cell r="I116">
            <v>0</v>
          </cell>
          <cell r="J116">
            <v>30</v>
          </cell>
          <cell r="K116">
            <v>0.3</v>
          </cell>
          <cell r="L116">
            <v>0.5</v>
          </cell>
          <cell r="Q116">
            <v>42206</v>
          </cell>
          <cell r="R116">
            <v>100</v>
          </cell>
          <cell r="S116">
            <v>0.3</v>
          </cell>
          <cell r="T116" t="str">
            <v>Taher</v>
          </cell>
        </row>
        <row r="117">
          <cell r="A117">
            <v>2013010246</v>
          </cell>
          <cell r="B117" t="str">
            <v>Câble Chargeur Chinois</v>
          </cell>
          <cell r="C117" t="str">
            <v/>
          </cell>
          <cell r="D117" t="str">
            <v/>
          </cell>
          <cell r="E117">
            <v>14</v>
          </cell>
          <cell r="F117">
            <v>0</v>
          </cell>
          <cell r="G117">
            <v>14</v>
          </cell>
          <cell r="H117">
            <v>21</v>
          </cell>
          <cell r="I117">
            <v>0</v>
          </cell>
          <cell r="J117">
            <v>21</v>
          </cell>
          <cell r="K117">
            <v>1.5</v>
          </cell>
          <cell r="L117">
            <v>4</v>
          </cell>
          <cell r="M117" t="str">
            <v>Inv.2014</v>
          </cell>
          <cell r="N117">
            <v>14</v>
          </cell>
          <cell r="O117">
            <v>1.5</v>
          </cell>
          <cell r="P117" t="str">
            <v>??</v>
          </cell>
        </row>
        <row r="118">
          <cell r="A118">
            <v>2015198000240</v>
          </cell>
          <cell r="B118" t="str">
            <v>Câble Chargeur Galaxy</v>
          </cell>
          <cell r="C118" t="str">
            <v/>
          </cell>
          <cell r="D118" t="str">
            <v/>
          </cell>
          <cell r="E118">
            <v>3</v>
          </cell>
          <cell r="F118">
            <v>0</v>
          </cell>
          <cell r="G118">
            <v>3</v>
          </cell>
          <cell r="H118">
            <v>13.5</v>
          </cell>
          <cell r="I118">
            <v>0</v>
          </cell>
          <cell r="J118">
            <v>13.5</v>
          </cell>
          <cell r="K118">
            <v>4.5</v>
          </cell>
          <cell r="L118">
            <v>8</v>
          </cell>
          <cell r="Q118">
            <v>42102</v>
          </cell>
          <cell r="R118">
            <v>3</v>
          </cell>
          <cell r="S118">
            <v>4.5</v>
          </cell>
          <cell r="T118" t="str">
            <v>Samir</v>
          </cell>
        </row>
        <row r="119">
          <cell r="A119">
            <v>2013010016</v>
          </cell>
          <cell r="B119" t="str">
            <v>Câble Chargeur GSM 4 con</v>
          </cell>
          <cell r="C119" t="str">
            <v/>
          </cell>
          <cell r="D119" t="str">
            <v/>
          </cell>
          <cell r="E119">
            <v>1</v>
          </cell>
          <cell r="F119">
            <v>0</v>
          </cell>
          <cell r="G119">
            <v>1</v>
          </cell>
          <cell r="H119">
            <v>2.5</v>
          </cell>
          <cell r="I119">
            <v>0</v>
          </cell>
          <cell r="J119">
            <v>2.5</v>
          </cell>
          <cell r="K119">
            <v>2.5</v>
          </cell>
          <cell r="L119">
            <v>7</v>
          </cell>
          <cell r="M119" t="str">
            <v>Inv.2014</v>
          </cell>
          <cell r="N119">
            <v>1</v>
          </cell>
          <cell r="O119">
            <v>2.5</v>
          </cell>
          <cell r="P119" t="str">
            <v>??</v>
          </cell>
        </row>
        <row r="120">
          <cell r="A120">
            <v>2013010017</v>
          </cell>
          <cell r="B120" t="str">
            <v>Câble Chargeur GSM 7 con</v>
          </cell>
          <cell r="C120" t="str">
            <v/>
          </cell>
          <cell r="D120" t="str">
            <v/>
          </cell>
          <cell r="E120">
            <v>2</v>
          </cell>
          <cell r="F120">
            <v>0</v>
          </cell>
          <cell r="G120">
            <v>2</v>
          </cell>
          <cell r="H120">
            <v>8</v>
          </cell>
          <cell r="I120">
            <v>0</v>
          </cell>
          <cell r="J120">
            <v>8</v>
          </cell>
          <cell r="K120">
            <v>4</v>
          </cell>
          <cell r="L120">
            <v>8</v>
          </cell>
          <cell r="M120" t="str">
            <v>Inv.2014</v>
          </cell>
          <cell r="N120">
            <v>2</v>
          </cell>
          <cell r="O120">
            <v>4</v>
          </cell>
          <cell r="P120" t="str">
            <v>??</v>
          </cell>
        </row>
        <row r="121">
          <cell r="A121">
            <v>2014198000001</v>
          </cell>
          <cell r="B121" t="str">
            <v>Câble HDMI</v>
          </cell>
          <cell r="C121" t="str">
            <v/>
          </cell>
          <cell r="D121" t="str">
            <v/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7</v>
          </cell>
          <cell r="N121">
            <v>0</v>
          </cell>
          <cell r="O121">
            <v>0</v>
          </cell>
        </row>
        <row r="122">
          <cell r="A122">
            <v>2013010018</v>
          </cell>
          <cell r="B122" t="str">
            <v>Câble HDMI / RCA</v>
          </cell>
          <cell r="C122" t="str">
            <v/>
          </cell>
          <cell r="D122" t="str">
            <v/>
          </cell>
          <cell r="E122">
            <v>1</v>
          </cell>
          <cell r="F122">
            <v>0</v>
          </cell>
          <cell r="G122">
            <v>1</v>
          </cell>
          <cell r="H122">
            <v>7</v>
          </cell>
          <cell r="I122">
            <v>0</v>
          </cell>
          <cell r="J122">
            <v>7</v>
          </cell>
          <cell r="K122">
            <v>7</v>
          </cell>
          <cell r="L122">
            <v>20</v>
          </cell>
          <cell r="M122" t="str">
            <v>Inv.2014</v>
          </cell>
          <cell r="N122">
            <v>1</v>
          </cell>
          <cell r="O122">
            <v>7</v>
          </cell>
          <cell r="P122" t="str">
            <v>??</v>
          </cell>
        </row>
        <row r="123">
          <cell r="A123">
            <v>2013010019</v>
          </cell>
          <cell r="B123" t="str">
            <v>Câble HDMI / VGA</v>
          </cell>
          <cell r="C123" t="str">
            <v/>
          </cell>
          <cell r="D123" t="str">
            <v/>
          </cell>
          <cell r="E123">
            <v>1</v>
          </cell>
          <cell r="F123">
            <v>0</v>
          </cell>
          <cell r="G123">
            <v>1</v>
          </cell>
          <cell r="H123">
            <v>9</v>
          </cell>
          <cell r="I123">
            <v>0</v>
          </cell>
          <cell r="J123">
            <v>9</v>
          </cell>
          <cell r="K123">
            <v>9</v>
          </cell>
          <cell r="L123">
            <v>22</v>
          </cell>
          <cell r="M123" t="str">
            <v>Inv.2014</v>
          </cell>
          <cell r="N123">
            <v>1</v>
          </cell>
          <cell r="O123">
            <v>9</v>
          </cell>
          <cell r="P123" t="str">
            <v>??</v>
          </cell>
        </row>
        <row r="124">
          <cell r="A124">
            <v>2014198000122</v>
          </cell>
          <cell r="B124" t="str">
            <v>Câble HDMI 1,5 m</v>
          </cell>
          <cell r="C124" t="str">
            <v/>
          </cell>
          <cell r="D124" t="str">
            <v/>
          </cell>
          <cell r="E124">
            <v>1</v>
          </cell>
          <cell r="F124">
            <v>0</v>
          </cell>
          <cell r="G124">
            <v>1</v>
          </cell>
          <cell r="H124">
            <v>5</v>
          </cell>
          <cell r="I124">
            <v>0</v>
          </cell>
          <cell r="J124">
            <v>5</v>
          </cell>
          <cell r="K124">
            <v>5</v>
          </cell>
          <cell r="L124">
            <v>10</v>
          </cell>
          <cell r="M124" t="str">
            <v>Inv.2014</v>
          </cell>
          <cell r="N124">
            <v>1</v>
          </cell>
          <cell r="O124">
            <v>5</v>
          </cell>
          <cell r="P124" t="str">
            <v>??</v>
          </cell>
        </row>
        <row r="125">
          <cell r="A125">
            <v>2013010020</v>
          </cell>
          <cell r="B125" t="str">
            <v>Câble HDMI 10m</v>
          </cell>
          <cell r="C125" t="str">
            <v/>
          </cell>
          <cell r="D125" t="str">
            <v/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38</v>
          </cell>
          <cell r="N125">
            <v>0</v>
          </cell>
          <cell r="O125">
            <v>16</v>
          </cell>
        </row>
        <row r="126">
          <cell r="A126">
            <v>4835923597421</v>
          </cell>
          <cell r="B126" t="str">
            <v>cable HDMI 3M</v>
          </cell>
          <cell r="C126" t="str">
            <v/>
          </cell>
          <cell r="D126" t="str">
            <v/>
          </cell>
          <cell r="E126">
            <v>3</v>
          </cell>
          <cell r="F126">
            <v>0</v>
          </cell>
          <cell r="G126">
            <v>3</v>
          </cell>
          <cell r="H126">
            <v>19.5</v>
          </cell>
          <cell r="I126">
            <v>0</v>
          </cell>
          <cell r="J126">
            <v>19.5</v>
          </cell>
          <cell r="K126">
            <v>6.5</v>
          </cell>
          <cell r="L126">
            <v>15</v>
          </cell>
          <cell r="Q126">
            <v>42152</v>
          </cell>
          <cell r="R126">
            <v>3</v>
          </cell>
          <cell r="S126">
            <v>6.5</v>
          </cell>
          <cell r="T126" t="str">
            <v>Atef</v>
          </cell>
        </row>
        <row r="127">
          <cell r="A127">
            <v>2013010021</v>
          </cell>
          <cell r="B127" t="str">
            <v>Câble HDMI 3m</v>
          </cell>
          <cell r="C127" t="str">
            <v/>
          </cell>
          <cell r="D127" t="str">
            <v/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22</v>
          </cell>
          <cell r="N127">
            <v>0</v>
          </cell>
          <cell r="O127">
            <v>0</v>
          </cell>
        </row>
        <row r="128">
          <cell r="A128">
            <v>2013010022</v>
          </cell>
          <cell r="B128" t="str">
            <v>Câble IEEE 1394 01/USB/4P</v>
          </cell>
          <cell r="C128" t="str">
            <v/>
          </cell>
          <cell r="D128" t="str">
            <v/>
          </cell>
          <cell r="E128">
            <v>2</v>
          </cell>
          <cell r="F128">
            <v>0</v>
          </cell>
          <cell r="G128">
            <v>2</v>
          </cell>
          <cell r="H128">
            <v>3.6</v>
          </cell>
          <cell r="I128">
            <v>0</v>
          </cell>
          <cell r="J128">
            <v>3.6</v>
          </cell>
          <cell r="K128">
            <v>1.8</v>
          </cell>
          <cell r="L128">
            <v>7</v>
          </cell>
          <cell r="M128" t="str">
            <v>Inv.2014</v>
          </cell>
          <cell r="N128">
            <v>2</v>
          </cell>
          <cell r="O128">
            <v>1.8</v>
          </cell>
          <cell r="P128" t="str">
            <v>??</v>
          </cell>
        </row>
        <row r="129">
          <cell r="A129">
            <v>2013010023</v>
          </cell>
          <cell r="B129" t="str">
            <v>Câble IEEE 1394 05</v>
          </cell>
          <cell r="C129" t="str">
            <v/>
          </cell>
          <cell r="D129" t="str">
            <v/>
          </cell>
          <cell r="E129">
            <v>2</v>
          </cell>
          <cell r="F129">
            <v>0</v>
          </cell>
          <cell r="G129">
            <v>2</v>
          </cell>
          <cell r="H129">
            <v>3.6</v>
          </cell>
          <cell r="I129">
            <v>0</v>
          </cell>
          <cell r="J129">
            <v>3.6</v>
          </cell>
          <cell r="K129">
            <v>1.8</v>
          </cell>
          <cell r="L129">
            <v>7</v>
          </cell>
          <cell r="M129" t="str">
            <v>Inv.2014</v>
          </cell>
          <cell r="N129">
            <v>2</v>
          </cell>
          <cell r="O129">
            <v>1.8</v>
          </cell>
          <cell r="P129" t="str">
            <v>??</v>
          </cell>
        </row>
        <row r="130">
          <cell r="A130">
            <v>2013010024</v>
          </cell>
          <cell r="B130" t="str">
            <v>Câble IEEE 1394 07</v>
          </cell>
          <cell r="C130" t="str">
            <v/>
          </cell>
          <cell r="D130" t="str">
            <v/>
          </cell>
          <cell r="E130">
            <v>2</v>
          </cell>
          <cell r="F130">
            <v>0</v>
          </cell>
          <cell r="G130">
            <v>2</v>
          </cell>
          <cell r="H130">
            <v>3.6</v>
          </cell>
          <cell r="I130">
            <v>0</v>
          </cell>
          <cell r="J130">
            <v>3.6</v>
          </cell>
          <cell r="K130">
            <v>1.8</v>
          </cell>
          <cell r="L130">
            <v>7</v>
          </cell>
          <cell r="M130" t="str">
            <v>Inv.2014</v>
          </cell>
          <cell r="N130">
            <v>2</v>
          </cell>
          <cell r="O130">
            <v>1.8</v>
          </cell>
          <cell r="P130" t="str">
            <v>??</v>
          </cell>
        </row>
        <row r="131">
          <cell r="A131">
            <v>2013010025</v>
          </cell>
          <cell r="B131" t="str">
            <v>Câble IEEE 1394 DC-03</v>
          </cell>
          <cell r="C131" t="str">
            <v/>
          </cell>
          <cell r="D131" t="str">
            <v/>
          </cell>
          <cell r="E131">
            <v>2</v>
          </cell>
          <cell r="F131">
            <v>0</v>
          </cell>
          <cell r="G131">
            <v>2</v>
          </cell>
          <cell r="H131">
            <v>5</v>
          </cell>
          <cell r="I131">
            <v>0</v>
          </cell>
          <cell r="J131">
            <v>5</v>
          </cell>
          <cell r="K131">
            <v>2.5</v>
          </cell>
          <cell r="L131">
            <v>8</v>
          </cell>
          <cell r="M131" t="str">
            <v>Inv.2014</v>
          </cell>
          <cell r="N131">
            <v>2</v>
          </cell>
          <cell r="O131">
            <v>2.5</v>
          </cell>
          <cell r="P131" t="str">
            <v>??</v>
          </cell>
        </row>
        <row r="132">
          <cell r="A132">
            <v>2013010027</v>
          </cell>
          <cell r="B132" t="str">
            <v>Câble IEEE 1394 DC-10</v>
          </cell>
          <cell r="C132" t="str">
            <v/>
          </cell>
          <cell r="D132" t="str">
            <v/>
          </cell>
          <cell r="E132">
            <v>2</v>
          </cell>
          <cell r="F132">
            <v>0</v>
          </cell>
          <cell r="G132">
            <v>2</v>
          </cell>
          <cell r="H132">
            <v>5</v>
          </cell>
          <cell r="I132">
            <v>0</v>
          </cell>
          <cell r="J132">
            <v>5</v>
          </cell>
          <cell r="K132">
            <v>2.5</v>
          </cell>
          <cell r="L132">
            <v>8</v>
          </cell>
          <cell r="M132" t="str">
            <v>Inv.2014</v>
          </cell>
          <cell r="N132">
            <v>2</v>
          </cell>
          <cell r="O132">
            <v>2.5</v>
          </cell>
          <cell r="P132" t="str">
            <v>??</v>
          </cell>
        </row>
        <row r="133">
          <cell r="A133">
            <v>2014181</v>
          </cell>
          <cell r="B133" t="str">
            <v>Câble ipad</v>
          </cell>
          <cell r="C133" t="str">
            <v/>
          </cell>
          <cell r="D133" t="str">
            <v/>
          </cell>
          <cell r="E133">
            <v>2</v>
          </cell>
          <cell r="F133">
            <v>0</v>
          </cell>
          <cell r="G133">
            <v>2</v>
          </cell>
          <cell r="H133">
            <v>10</v>
          </cell>
          <cell r="I133">
            <v>0</v>
          </cell>
          <cell r="J133">
            <v>10</v>
          </cell>
          <cell r="K133">
            <v>5</v>
          </cell>
          <cell r="L133">
            <v>10</v>
          </cell>
          <cell r="M133" t="str">
            <v>Inv.2014</v>
          </cell>
          <cell r="N133">
            <v>2</v>
          </cell>
          <cell r="O133">
            <v>5</v>
          </cell>
          <cell r="P133" t="str">
            <v>??</v>
          </cell>
        </row>
        <row r="134">
          <cell r="A134">
            <v>2013010028</v>
          </cell>
          <cell r="B134" t="str">
            <v>Câble iphone</v>
          </cell>
          <cell r="C134" t="str">
            <v/>
          </cell>
          <cell r="D134" t="str">
            <v/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6</v>
          </cell>
          <cell r="N134">
            <v>0</v>
          </cell>
          <cell r="O134">
            <v>2.2727272727272729</v>
          </cell>
        </row>
        <row r="135">
          <cell r="A135">
            <v>2014198000093</v>
          </cell>
          <cell r="B135" t="str">
            <v>Câble iphone 3/4</v>
          </cell>
          <cell r="C135" t="str">
            <v/>
          </cell>
          <cell r="D135" t="str">
            <v/>
          </cell>
          <cell r="E135">
            <v>2</v>
          </cell>
          <cell r="F135">
            <v>0</v>
          </cell>
          <cell r="G135">
            <v>2</v>
          </cell>
          <cell r="H135">
            <v>5</v>
          </cell>
          <cell r="I135">
            <v>0</v>
          </cell>
          <cell r="J135">
            <v>5</v>
          </cell>
          <cell r="K135">
            <v>2.5</v>
          </cell>
          <cell r="L135">
            <v>6</v>
          </cell>
          <cell r="M135" t="str">
            <v>Inv.2014</v>
          </cell>
          <cell r="N135">
            <v>2</v>
          </cell>
          <cell r="O135">
            <v>2.5</v>
          </cell>
          <cell r="P135" t="str">
            <v>??</v>
          </cell>
        </row>
        <row r="136">
          <cell r="A136">
            <v>2015198000195</v>
          </cell>
          <cell r="B136" t="str">
            <v>Câble iphone 3/4</v>
          </cell>
          <cell r="C136" t="str">
            <v/>
          </cell>
          <cell r="D136" t="str">
            <v>Doublon</v>
          </cell>
          <cell r="E136">
            <v>9</v>
          </cell>
          <cell r="F136">
            <v>0</v>
          </cell>
          <cell r="G136">
            <v>9</v>
          </cell>
          <cell r="H136">
            <v>18</v>
          </cell>
          <cell r="I136">
            <v>0</v>
          </cell>
          <cell r="J136">
            <v>18</v>
          </cell>
          <cell r="K136">
            <v>2</v>
          </cell>
          <cell r="L136">
            <v>6</v>
          </cell>
          <cell r="Q136">
            <v>42021</v>
          </cell>
          <cell r="R136">
            <v>9</v>
          </cell>
          <cell r="S136">
            <v>2</v>
          </cell>
          <cell r="T136" t="str">
            <v>Atef</v>
          </cell>
        </row>
        <row r="137">
          <cell r="A137">
            <v>2014198000097</v>
          </cell>
          <cell r="B137" t="str">
            <v>Câble iphone 3/4 plat</v>
          </cell>
          <cell r="C137" t="str">
            <v/>
          </cell>
          <cell r="D137" t="str">
            <v/>
          </cell>
          <cell r="E137">
            <v>1</v>
          </cell>
          <cell r="F137">
            <v>0</v>
          </cell>
          <cell r="G137">
            <v>1</v>
          </cell>
          <cell r="H137">
            <v>3.5</v>
          </cell>
          <cell r="I137">
            <v>0</v>
          </cell>
          <cell r="J137">
            <v>3.5</v>
          </cell>
          <cell r="K137">
            <v>3.5</v>
          </cell>
          <cell r="L137">
            <v>10</v>
          </cell>
          <cell r="M137" t="str">
            <v>Inv.2014</v>
          </cell>
          <cell r="N137">
            <v>1</v>
          </cell>
          <cell r="O137">
            <v>3.5</v>
          </cell>
          <cell r="P137" t="str">
            <v>??</v>
          </cell>
        </row>
        <row r="138">
          <cell r="A138">
            <v>2013010334</v>
          </cell>
          <cell r="B138" t="str">
            <v>Câble iphone 4</v>
          </cell>
          <cell r="C138" t="str">
            <v/>
          </cell>
          <cell r="D138" t="str">
            <v/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8</v>
          </cell>
          <cell r="N138">
            <v>0</v>
          </cell>
          <cell r="O138">
            <v>4</v>
          </cell>
        </row>
        <row r="139">
          <cell r="A139">
            <v>2014198000025</v>
          </cell>
          <cell r="B139" t="str">
            <v>Câble iphone 4</v>
          </cell>
          <cell r="C139" t="str">
            <v/>
          </cell>
          <cell r="D139" t="str">
            <v>Doublon</v>
          </cell>
          <cell r="E139">
            <v>9</v>
          </cell>
          <cell r="F139">
            <v>0</v>
          </cell>
          <cell r="G139">
            <v>9</v>
          </cell>
          <cell r="H139">
            <v>17.5</v>
          </cell>
          <cell r="I139">
            <v>0</v>
          </cell>
          <cell r="J139">
            <v>17.5</v>
          </cell>
          <cell r="K139">
            <v>1.9444444444444444</v>
          </cell>
          <cell r="L139">
            <v>6</v>
          </cell>
          <cell r="N139">
            <v>0</v>
          </cell>
          <cell r="O139">
            <v>1.5</v>
          </cell>
          <cell r="Q139">
            <v>42049</v>
          </cell>
          <cell r="R139">
            <v>4</v>
          </cell>
          <cell r="S139">
            <v>2.5</v>
          </cell>
          <cell r="T139" t="str">
            <v>Atef</v>
          </cell>
          <cell r="U139">
            <v>42102</v>
          </cell>
          <cell r="V139">
            <v>5</v>
          </cell>
          <cell r="W139">
            <v>1.5</v>
          </cell>
          <cell r="X139" t="str">
            <v>samir</v>
          </cell>
        </row>
        <row r="140">
          <cell r="A140">
            <v>2015198000242</v>
          </cell>
          <cell r="B140" t="str">
            <v>Câble iphone 4 plat</v>
          </cell>
          <cell r="C140" t="str">
            <v/>
          </cell>
          <cell r="D140" t="str">
            <v/>
          </cell>
          <cell r="E140">
            <v>5</v>
          </cell>
          <cell r="F140">
            <v>0</v>
          </cell>
          <cell r="G140">
            <v>5</v>
          </cell>
          <cell r="H140">
            <v>8.75</v>
          </cell>
          <cell r="I140">
            <v>0</v>
          </cell>
          <cell r="J140">
            <v>8.75</v>
          </cell>
          <cell r="K140">
            <v>1.75</v>
          </cell>
          <cell r="L140">
            <v>8</v>
          </cell>
          <cell r="Q140">
            <v>42102</v>
          </cell>
          <cell r="R140">
            <v>5</v>
          </cell>
          <cell r="S140">
            <v>1.75</v>
          </cell>
          <cell r="T140" t="str">
            <v>Samir</v>
          </cell>
        </row>
        <row r="141">
          <cell r="A141">
            <v>2014187</v>
          </cell>
          <cell r="B141" t="str">
            <v>Câble iphone 5</v>
          </cell>
          <cell r="C141" t="str">
            <v/>
          </cell>
          <cell r="D141" t="str">
            <v/>
          </cell>
          <cell r="E141">
            <v>3</v>
          </cell>
          <cell r="F141">
            <v>0</v>
          </cell>
          <cell r="G141">
            <v>3</v>
          </cell>
          <cell r="H141">
            <v>16.439999999999998</v>
          </cell>
          <cell r="I141">
            <v>0</v>
          </cell>
          <cell r="J141">
            <v>16.439999999999998</v>
          </cell>
          <cell r="K141">
            <v>5.4799999999999995</v>
          </cell>
          <cell r="L141">
            <v>10</v>
          </cell>
          <cell r="M141" t="str">
            <v>Inv.2014</v>
          </cell>
          <cell r="N141">
            <v>3</v>
          </cell>
          <cell r="O141">
            <v>5.4799999999999995</v>
          </cell>
          <cell r="P141" t="str">
            <v>??</v>
          </cell>
        </row>
        <row r="142">
          <cell r="A142">
            <v>2014198000027</v>
          </cell>
          <cell r="B142" t="str">
            <v>Câble iphone 5</v>
          </cell>
          <cell r="C142" t="str">
            <v/>
          </cell>
          <cell r="D142" t="str">
            <v>Doublon</v>
          </cell>
          <cell r="E142">
            <v>5</v>
          </cell>
          <cell r="F142">
            <v>0</v>
          </cell>
          <cell r="G142">
            <v>5</v>
          </cell>
          <cell r="H142">
            <v>13</v>
          </cell>
          <cell r="I142">
            <v>0</v>
          </cell>
          <cell r="J142">
            <v>13</v>
          </cell>
          <cell r="K142">
            <v>2.6</v>
          </cell>
          <cell r="L142">
            <v>10</v>
          </cell>
          <cell r="M142" t="str">
            <v>Inv.2014</v>
          </cell>
          <cell r="N142">
            <v>5</v>
          </cell>
          <cell r="O142">
            <v>2.6</v>
          </cell>
          <cell r="P142" t="str">
            <v>??</v>
          </cell>
        </row>
        <row r="143">
          <cell r="A143">
            <v>2014186</v>
          </cell>
          <cell r="B143" t="str">
            <v>Câble iphone plat</v>
          </cell>
          <cell r="C143" t="str">
            <v/>
          </cell>
          <cell r="D143" t="str">
            <v/>
          </cell>
          <cell r="E143">
            <v>1</v>
          </cell>
          <cell r="F143">
            <v>0</v>
          </cell>
          <cell r="G143">
            <v>1</v>
          </cell>
          <cell r="H143">
            <v>3</v>
          </cell>
          <cell r="I143">
            <v>0</v>
          </cell>
          <cell r="J143">
            <v>3</v>
          </cell>
          <cell r="K143">
            <v>3</v>
          </cell>
          <cell r="L143">
            <v>8</v>
          </cell>
          <cell r="M143" t="str">
            <v>Inv.2014</v>
          </cell>
          <cell r="N143">
            <v>1</v>
          </cell>
          <cell r="O143">
            <v>3</v>
          </cell>
          <cell r="P143" t="str">
            <v>??</v>
          </cell>
        </row>
        <row r="144">
          <cell r="A144">
            <v>2015198000255</v>
          </cell>
          <cell r="B144" t="str">
            <v>Câble Jack / Jack Plat</v>
          </cell>
          <cell r="C144" t="str">
            <v/>
          </cell>
          <cell r="D144" t="str">
            <v/>
          </cell>
          <cell r="E144">
            <v>5</v>
          </cell>
          <cell r="F144">
            <v>0</v>
          </cell>
          <cell r="G144">
            <v>5</v>
          </cell>
          <cell r="H144">
            <v>10</v>
          </cell>
          <cell r="I144">
            <v>0</v>
          </cell>
          <cell r="J144">
            <v>10</v>
          </cell>
          <cell r="K144">
            <v>2</v>
          </cell>
          <cell r="L144">
            <v>5</v>
          </cell>
          <cell r="Q144">
            <v>42144</v>
          </cell>
          <cell r="R144">
            <v>5</v>
          </cell>
          <cell r="S144">
            <v>2</v>
          </cell>
          <cell r="T144" t="str">
            <v>Atef</v>
          </cell>
        </row>
        <row r="145">
          <cell r="A145">
            <v>2013010029</v>
          </cell>
          <cell r="B145" t="str">
            <v>Câble Jack male / Femelle</v>
          </cell>
          <cell r="C145" t="str">
            <v/>
          </cell>
          <cell r="D145" t="str">
            <v/>
          </cell>
          <cell r="E145">
            <v>3</v>
          </cell>
          <cell r="F145">
            <v>0</v>
          </cell>
          <cell r="G145">
            <v>3</v>
          </cell>
          <cell r="H145">
            <v>3</v>
          </cell>
          <cell r="I145">
            <v>0</v>
          </cell>
          <cell r="J145">
            <v>3</v>
          </cell>
          <cell r="K145">
            <v>1</v>
          </cell>
          <cell r="L145">
            <v>3.5</v>
          </cell>
          <cell r="M145" t="str">
            <v>Inv.2014</v>
          </cell>
          <cell r="N145">
            <v>3</v>
          </cell>
          <cell r="O145">
            <v>1</v>
          </cell>
          <cell r="P145" t="str">
            <v>??</v>
          </cell>
        </row>
        <row r="146">
          <cell r="A146">
            <v>2013010030</v>
          </cell>
          <cell r="B146" t="str">
            <v>Câble Jack/Jack</v>
          </cell>
          <cell r="C146" t="str">
            <v/>
          </cell>
          <cell r="D146" t="str">
            <v/>
          </cell>
          <cell r="E146">
            <v>4</v>
          </cell>
          <cell r="F146">
            <v>0</v>
          </cell>
          <cell r="G146">
            <v>4</v>
          </cell>
          <cell r="H146">
            <v>6.6</v>
          </cell>
          <cell r="I146">
            <v>0</v>
          </cell>
          <cell r="J146">
            <v>6.6</v>
          </cell>
          <cell r="K146">
            <v>1.65</v>
          </cell>
          <cell r="L146">
            <v>5</v>
          </cell>
          <cell r="M146" t="str">
            <v>Inv.2014</v>
          </cell>
          <cell r="N146">
            <v>1</v>
          </cell>
          <cell r="O146">
            <v>1.5</v>
          </cell>
          <cell r="P146" t="str">
            <v>??</v>
          </cell>
          <cell r="Q146">
            <v>42102</v>
          </cell>
          <cell r="R146">
            <v>3</v>
          </cell>
          <cell r="S146">
            <v>1.7</v>
          </cell>
          <cell r="T146" t="str">
            <v>Samir</v>
          </cell>
        </row>
        <row r="147">
          <cell r="A147">
            <v>2014169</v>
          </cell>
          <cell r="B147" t="str">
            <v>Câble Jack/Jack 1,5 m</v>
          </cell>
          <cell r="C147" t="str">
            <v/>
          </cell>
          <cell r="D147" t="str">
            <v/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6</v>
          </cell>
          <cell r="N147">
            <v>0</v>
          </cell>
          <cell r="O147">
            <v>1.5</v>
          </cell>
        </row>
        <row r="148">
          <cell r="A148">
            <v>6936968543867</v>
          </cell>
          <cell r="B148" t="str">
            <v>Câble Jack/Jack 1,5 m</v>
          </cell>
          <cell r="C148" t="str">
            <v/>
          </cell>
          <cell r="D148" t="str">
            <v>Doublon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6</v>
          </cell>
          <cell r="N148">
            <v>0</v>
          </cell>
          <cell r="O148">
            <v>1.8</v>
          </cell>
        </row>
        <row r="149">
          <cell r="A149">
            <v>2014198000112</v>
          </cell>
          <cell r="B149" t="str">
            <v>Câble Jack/Jack 3 m</v>
          </cell>
          <cell r="C149" t="str">
            <v/>
          </cell>
          <cell r="D149" t="str">
            <v/>
          </cell>
          <cell r="E149">
            <v>1</v>
          </cell>
          <cell r="F149">
            <v>0</v>
          </cell>
          <cell r="G149">
            <v>1</v>
          </cell>
          <cell r="H149">
            <v>2.8</v>
          </cell>
          <cell r="I149">
            <v>0</v>
          </cell>
          <cell r="J149">
            <v>2.8</v>
          </cell>
          <cell r="K149">
            <v>2.8</v>
          </cell>
          <cell r="L149">
            <v>8</v>
          </cell>
          <cell r="M149" t="str">
            <v>Inv.2014</v>
          </cell>
          <cell r="N149">
            <v>1</v>
          </cell>
          <cell r="O149">
            <v>2.8</v>
          </cell>
          <cell r="P149" t="str">
            <v>??</v>
          </cell>
        </row>
        <row r="150">
          <cell r="A150">
            <v>2013010031</v>
          </cell>
          <cell r="B150" t="str">
            <v>Câble Jack/RCA</v>
          </cell>
          <cell r="C150" t="str">
            <v/>
          </cell>
          <cell r="D150" t="str">
            <v/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7</v>
          </cell>
          <cell r="N150">
            <v>0</v>
          </cell>
          <cell r="O150">
            <v>1.5</v>
          </cell>
        </row>
        <row r="151">
          <cell r="A151">
            <v>4835923597476</v>
          </cell>
          <cell r="B151" t="str">
            <v>CABLE MICRO USB</v>
          </cell>
          <cell r="C151" t="str">
            <v/>
          </cell>
          <cell r="D151" t="str">
            <v/>
          </cell>
          <cell r="E151">
            <v>5</v>
          </cell>
          <cell r="F151">
            <v>0</v>
          </cell>
          <cell r="G151">
            <v>5</v>
          </cell>
          <cell r="H151">
            <v>5</v>
          </cell>
          <cell r="I151">
            <v>0</v>
          </cell>
          <cell r="J151">
            <v>5</v>
          </cell>
          <cell r="K151">
            <v>1</v>
          </cell>
          <cell r="L151">
            <v>5</v>
          </cell>
          <cell r="Q151">
            <v>42152</v>
          </cell>
          <cell r="R151">
            <v>5</v>
          </cell>
          <cell r="S151">
            <v>1</v>
          </cell>
          <cell r="T151" t="str">
            <v>Atef</v>
          </cell>
        </row>
        <row r="152">
          <cell r="A152">
            <v>2014053</v>
          </cell>
          <cell r="B152" t="str">
            <v>Câble Micro USB</v>
          </cell>
          <cell r="C152" t="str">
            <v/>
          </cell>
          <cell r="D152" t="str">
            <v/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6</v>
          </cell>
          <cell r="N152">
            <v>0</v>
          </cell>
          <cell r="O152">
            <v>2.5</v>
          </cell>
        </row>
        <row r="153">
          <cell r="A153">
            <v>2013010248</v>
          </cell>
          <cell r="B153" t="str">
            <v>Câble Micro USB</v>
          </cell>
          <cell r="C153" t="str">
            <v/>
          </cell>
          <cell r="D153" t="str">
            <v>Doublon</v>
          </cell>
          <cell r="E153">
            <v>15</v>
          </cell>
          <cell r="F153">
            <v>0</v>
          </cell>
          <cell r="G153">
            <v>15</v>
          </cell>
          <cell r="H153">
            <v>37.4</v>
          </cell>
          <cell r="I153">
            <v>0</v>
          </cell>
          <cell r="J153">
            <v>37.4</v>
          </cell>
          <cell r="K153">
            <v>2.4933333333333332</v>
          </cell>
          <cell r="L153">
            <v>6</v>
          </cell>
          <cell r="M153" t="str">
            <v>Inv.2014</v>
          </cell>
          <cell r="N153">
            <v>6</v>
          </cell>
          <cell r="O153">
            <v>2.4833333333333334</v>
          </cell>
          <cell r="P153" t="str">
            <v>??</v>
          </cell>
          <cell r="Q153">
            <v>42049</v>
          </cell>
          <cell r="R153">
            <v>9</v>
          </cell>
          <cell r="S153">
            <v>2.5</v>
          </cell>
          <cell r="T153" t="str">
            <v>Atef</v>
          </cell>
        </row>
        <row r="154">
          <cell r="A154">
            <v>2014198000021</v>
          </cell>
          <cell r="B154" t="str">
            <v>Câble Micro USB</v>
          </cell>
          <cell r="C154" t="str">
            <v/>
          </cell>
          <cell r="D154" t="str">
            <v>Doublon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6</v>
          </cell>
          <cell r="N154">
            <v>0</v>
          </cell>
          <cell r="O154">
            <v>3</v>
          </cell>
        </row>
        <row r="155">
          <cell r="A155">
            <v>2014198000022</v>
          </cell>
          <cell r="B155" t="str">
            <v>Câble Micro USB</v>
          </cell>
          <cell r="C155" t="str">
            <v/>
          </cell>
          <cell r="D155" t="str">
            <v>Doublon</v>
          </cell>
          <cell r="E155">
            <v>1</v>
          </cell>
          <cell r="F155">
            <v>0</v>
          </cell>
          <cell r="G155">
            <v>1</v>
          </cell>
          <cell r="H155">
            <v>4.5</v>
          </cell>
          <cell r="I155">
            <v>0</v>
          </cell>
          <cell r="J155">
            <v>4.5</v>
          </cell>
          <cell r="K155">
            <v>4.5</v>
          </cell>
          <cell r="L155">
            <v>8</v>
          </cell>
          <cell r="M155" t="str">
            <v>Inv.2014</v>
          </cell>
          <cell r="N155">
            <v>1</v>
          </cell>
          <cell r="O155">
            <v>4.5</v>
          </cell>
          <cell r="P155" t="str">
            <v>??</v>
          </cell>
        </row>
        <row r="156">
          <cell r="A156">
            <v>2378165539689</v>
          </cell>
          <cell r="B156" t="str">
            <v>Câble micro USB</v>
          </cell>
          <cell r="C156" t="str">
            <v/>
          </cell>
          <cell r="D156" t="str">
            <v>Doublon</v>
          </cell>
          <cell r="E156">
            <v>5</v>
          </cell>
          <cell r="F156">
            <v>0</v>
          </cell>
          <cell r="G156">
            <v>5</v>
          </cell>
          <cell r="H156">
            <v>12.5</v>
          </cell>
          <cell r="I156">
            <v>0</v>
          </cell>
          <cell r="J156">
            <v>12.5</v>
          </cell>
          <cell r="K156">
            <v>2.5</v>
          </cell>
          <cell r="L156">
            <v>6</v>
          </cell>
          <cell r="Q156">
            <v>42154</v>
          </cell>
          <cell r="R156">
            <v>5</v>
          </cell>
          <cell r="S156">
            <v>2.5</v>
          </cell>
          <cell r="T156" t="str">
            <v>Atef</v>
          </cell>
        </row>
        <row r="157">
          <cell r="A157">
            <v>685387307289</v>
          </cell>
          <cell r="B157" t="str">
            <v>Câble Micro USB 2 m</v>
          </cell>
          <cell r="C157" t="str">
            <v/>
          </cell>
          <cell r="D157" t="str">
            <v/>
          </cell>
          <cell r="E157">
            <v>3</v>
          </cell>
          <cell r="F157">
            <v>0</v>
          </cell>
          <cell r="G157">
            <v>3</v>
          </cell>
          <cell r="H157">
            <v>12</v>
          </cell>
          <cell r="I157">
            <v>0</v>
          </cell>
          <cell r="J157">
            <v>12</v>
          </cell>
          <cell r="K157">
            <v>4</v>
          </cell>
          <cell r="L157">
            <v>10</v>
          </cell>
          <cell r="Q157">
            <v>42154</v>
          </cell>
          <cell r="R157">
            <v>3</v>
          </cell>
          <cell r="S157">
            <v>4</v>
          </cell>
          <cell r="T157" t="str">
            <v>Atef</v>
          </cell>
        </row>
        <row r="158">
          <cell r="A158">
            <v>2015198000283</v>
          </cell>
          <cell r="B158" t="str">
            <v>Câble Micro USB Blanc</v>
          </cell>
          <cell r="C158" t="str">
            <v/>
          </cell>
          <cell r="D158" t="str">
            <v/>
          </cell>
          <cell r="E158">
            <v>5</v>
          </cell>
          <cell r="F158">
            <v>0</v>
          </cell>
          <cell r="G158">
            <v>5</v>
          </cell>
          <cell r="H158">
            <v>17.5</v>
          </cell>
          <cell r="I158">
            <v>0</v>
          </cell>
          <cell r="J158">
            <v>17.5</v>
          </cell>
          <cell r="K158">
            <v>3.5</v>
          </cell>
          <cell r="L158">
            <v>8</v>
          </cell>
          <cell r="Q158">
            <v>42196</v>
          </cell>
          <cell r="R158">
            <v>5</v>
          </cell>
          <cell r="S158">
            <v>3.5</v>
          </cell>
          <cell r="T158" t="str">
            <v>Atef</v>
          </cell>
        </row>
        <row r="159">
          <cell r="A159">
            <v>2014110</v>
          </cell>
          <cell r="B159" t="str">
            <v>Câble Micro USB Original</v>
          </cell>
          <cell r="C159" t="str">
            <v/>
          </cell>
          <cell r="D159" t="str">
            <v/>
          </cell>
          <cell r="E159">
            <v>2</v>
          </cell>
          <cell r="F159">
            <v>0</v>
          </cell>
          <cell r="G159">
            <v>2</v>
          </cell>
          <cell r="H159">
            <v>5</v>
          </cell>
          <cell r="I159">
            <v>0</v>
          </cell>
          <cell r="J159">
            <v>5</v>
          </cell>
          <cell r="K159">
            <v>2.5</v>
          </cell>
          <cell r="L159">
            <v>8</v>
          </cell>
          <cell r="M159" t="str">
            <v>Inv.2014</v>
          </cell>
          <cell r="N159">
            <v>2</v>
          </cell>
          <cell r="O159">
            <v>2.5</v>
          </cell>
          <cell r="P159" t="str">
            <v>??</v>
          </cell>
        </row>
        <row r="160">
          <cell r="A160">
            <v>2014198000098</v>
          </cell>
          <cell r="B160" t="str">
            <v>Câble Micro USB plat</v>
          </cell>
          <cell r="C160" t="str">
            <v/>
          </cell>
          <cell r="D160" t="str">
            <v/>
          </cell>
          <cell r="E160">
            <v>1</v>
          </cell>
          <cell r="F160">
            <v>0</v>
          </cell>
          <cell r="G160">
            <v>1</v>
          </cell>
          <cell r="H160">
            <v>3.5</v>
          </cell>
          <cell r="I160">
            <v>0</v>
          </cell>
          <cell r="J160">
            <v>3.5</v>
          </cell>
          <cell r="K160">
            <v>3.5</v>
          </cell>
          <cell r="L160">
            <v>10</v>
          </cell>
          <cell r="M160" t="str">
            <v>Inv.2014</v>
          </cell>
          <cell r="N160">
            <v>1</v>
          </cell>
          <cell r="O160">
            <v>3.5</v>
          </cell>
          <cell r="P160" t="str">
            <v>??</v>
          </cell>
        </row>
        <row r="161">
          <cell r="A161">
            <v>2015198000254</v>
          </cell>
          <cell r="B161" t="str">
            <v>Câble micro USB plat</v>
          </cell>
          <cell r="C161" t="str">
            <v/>
          </cell>
          <cell r="D161" t="str">
            <v>Doublon</v>
          </cell>
          <cell r="E161">
            <v>1</v>
          </cell>
          <cell r="F161">
            <v>0</v>
          </cell>
          <cell r="G161">
            <v>1</v>
          </cell>
          <cell r="H161">
            <v>2.5</v>
          </cell>
          <cell r="I161">
            <v>0</v>
          </cell>
          <cell r="J161">
            <v>2.5</v>
          </cell>
          <cell r="K161">
            <v>2.5</v>
          </cell>
          <cell r="L161">
            <v>6</v>
          </cell>
          <cell r="Q161">
            <v>42144</v>
          </cell>
          <cell r="R161">
            <v>1</v>
          </cell>
          <cell r="S161">
            <v>2.5</v>
          </cell>
          <cell r="T161" t="str">
            <v>Atef</v>
          </cell>
        </row>
        <row r="162">
          <cell r="A162">
            <v>2015198000263</v>
          </cell>
          <cell r="B162" t="str">
            <v>Câble micro USB smile</v>
          </cell>
          <cell r="C162" t="str">
            <v/>
          </cell>
          <cell r="D162" t="str">
            <v/>
          </cell>
          <cell r="E162">
            <v>6</v>
          </cell>
          <cell r="F162">
            <v>0</v>
          </cell>
          <cell r="G162">
            <v>6</v>
          </cell>
          <cell r="H162">
            <v>15</v>
          </cell>
          <cell r="I162">
            <v>0</v>
          </cell>
          <cell r="J162">
            <v>15</v>
          </cell>
          <cell r="K162">
            <v>2.5</v>
          </cell>
          <cell r="L162">
            <v>8</v>
          </cell>
          <cell r="Q162">
            <v>42154</v>
          </cell>
          <cell r="R162">
            <v>6</v>
          </cell>
          <cell r="S162">
            <v>2.5</v>
          </cell>
          <cell r="T162" t="str">
            <v>Atef</v>
          </cell>
        </row>
        <row r="163">
          <cell r="A163">
            <v>2014198000104</v>
          </cell>
          <cell r="B163" t="str">
            <v>Câble mini USB</v>
          </cell>
          <cell r="C163" t="str">
            <v/>
          </cell>
          <cell r="D163" t="str">
            <v/>
          </cell>
          <cell r="E163">
            <v>5</v>
          </cell>
          <cell r="F163">
            <v>0</v>
          </cell>
          <cell r="G163">
            <v>5</v>
          </cell>
          <cell r="H163">
            <v>3.75</v>
          </cell>
          <cell r="I163">
            <v>0</v>
          </cell>
          <cell r="J163">
            <v>3.75</v>
          </cell>
          <cell r="K163">
            <v>0.75</v>
          </cell>
          <cell r="L163">
            <v>3</v>
          </cell>
          <cell r="M163" t="str">
            <v>Inv.2014</v>
          </cell>
          <cell r="N163">
            <v>5</v>
          </cell>
          <cell r="O163">
            <v>0.75</v>
          </cell>
          <cell r="P163" t="str">
            <v>??</v>
          </cell>
        </row>
        <row r="164">
          <cell r="A164">
            <v>2013010032</v>
          </cell>
          <cell r="B164" t="str">
            <v>Câble MP3</v>
          </cell>
          <cell r="C164" t="str">
            <v/>
          </cell>
          <cell r="D164" t="str">
            <v/>
          </cell>
          <cell r="E164">
            <v>3</v>
          </cell>
          <cell r="F164">
            <v>0</v>
          </cell>
          <cell r="G164">
            <v>3</v>
          </cell>
          <cell r="H164">
            <v>3.0762015503875966</v>
          </cell>
          <cell r="I164">
            <v>0</v>
          </cell>
          <cell r="J164">
            <v>3.0762015503875966</v>
          </cell>
          <cell r="K164">
            <v>1.0254005167958655</v>
          </cell>
          <cell r="L164">
            <v>2</v>
          </cell>
          <cell r="M164" t="str">
            <v>Inv.2014</v>
          </cell>
          <cell r="N164">
            <v>3</v>
          </cell>
          <cell r="O164">
            <v>1.0254005167958655</v>
          </cell>
          <cell r="P164" t="str">
            <v>??</v>
          </cell>
        </row>
        <row r="165">
          <cell r="A165">
            <v>2014198000090</v>
          </cell>
          <cell r="B165" t="str">
            <v>Câble Note 3/S4/S5</v>
          </cell>
          <cell r="C165" t="str">
            <v/>
          </cell>
          <cell r="D165" t="str">
            <v/>
          </cell>
          <cell r="E165">
            <v>1</v>
          </cell>
          <cell r="F165">
            <v>0</v>
          </cell>
          <cell r="G165">
            <v>1</v>
          </cell>
          <cell r="H165">
            <v>2</v>
          </cell>
          <cell r="I165">
            <v>0</v>
          </cell>
          <cell r="J165">
            <v>2</v>
          </cell>
          <cell r="K165">
            <v>2</v>
          </cell>
          <cell r="L165">
            <v>8</v>
          </cell>
          <cell r="M165" t="str">
            <v>Inv.2014</v>
          </cell>
          <cell r="N165">
            <v>1</v>
          </cell>
          <cell r="O165">
            <v>2</v>
          </cell>
          <cell r="P165" t="str">
            <v>??</v>
          </cell>
        </row>
        <row r="166">
          <cell r="A166">
            <v>2013010231</v>
          </cell>
          <cell r="B166" t="str">
            <v>Câble Réseau 1 m Cat5</v>
          </cell>
          <cell r="C166" t="str">
            <v/>
          </cell>
          <cell r="D166" t="str">
            <v/>
          </cell>
          <cell r="E166">
            <v>4</v>
          </cell>
          <cell r="F166">
            <v>0</v>
          </cell>
          <cell r="G166">
            <v>4</v>
          </cell>
          <cell r="H166">
            <v>6</v>
          </cell>
          <cell r="I166">
            <v>0</v>
          </cell>
          <cell r="J166">
            <v>6</v>
          </cell>
          <cell r="K166">
            <v>1.5</v>
          </cell>
          <cell r="L166">
            <v>3</v>
          </cell>
          <cell r="M166" t="str">
            <v>Inv.2014</v>
          </cell>
          <cell r="N166">
            <v>4</v>
          </cell>
          <cell r="O166">
            <v>1.5</v>
          </cell>
          <cell r="P166" t="str">
            <v>??</v>
          </cell>
        </row>
        <row r="167">
          <cell r="A167">
            <v>2013010233</v>
          </cell>
          <cell r="B167" t="str">
            <v>Câble Réseau 1,5 m</v>
          </cell>
          <cell r="C167" t="str">
            <v/>
          </cell>
          <cell r="D167" t="str">
            <v/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2</v>
          </cell>
          <cell r="N167">
            <v>0</v>
          </cell>
          <cell r="O167">
            <v>0.5</v>
          </cell>
        </row>
        <row r="168">
          <cell r="A168">
            <v>2013010033</v>
          </cell>
          <cell r="B168" t="str">
            <v>Câble réseau 10 m</v>
          </cell>
          <cell r="C168" t="str">
            <v/>
          </cell>
          <cell r="D168" t="str">
            <v/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12</v>
          </cell>
          <cell r="N168">
            <v>0</v>
          </cell>
          <cell r="O168">
            <v>4</v>
          </cell>
        </row>
        <row r="169">
          <cell r="A169">
            <v>2013010034</v>
          </cell>
          <cell r="B169" t="str">
            <v>Câble réseau 3 m</v>
          </cell>
          <cell r="C169" t="str">
            <v/>
          </cell>
          <cell r="D169" t="str">
            <v/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3</v>
          </cell>
          <cell r="N169">
            <v>0</v>
          </cell>
          <cell r="O169">
            <v>1</v>
          </cell>
        </row>
        <row r="170">
          <cell r="A170">
            <v>2013010232</v>
          </cell>
          <cell r="B170" t="str">
            <v>Câble Réseau 3 m Cat5</v>
          </cell>
          <cell r="C170" t="str">
            <v/>
          </cell>
          <cell r="D170" t="str">
            <v/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4.5</v>
          </cell>
          <cell r="N170">
            <v>0</v>
          </cell>
          <cell r="O170">
            <v>2</v>
          </cell>
        </row>
        <row r="171">
          <cell r="A171">
            <v>2014198000095</v>
          </cell>
          <cell r="B171" t="str">
            <v>Câble Samsung S3</v>
          </cell>
          <cell r="C171" t="str">
            <v/>
          </cell>
          <cell r="D171" t="str">
            <v/>
          </cell>
          <cell r="E171">
            <v>2</v>
          </cell>
          <cell r="F171">
            <v>0</v>
          </cell>
          <cell r="G171">
            <v>2</v>
          </cell>
          <cell r="H171">
            <v>3</v>
          </cell>
          <cell r="I171">
            <v>0</v>
          </cell>
          <cell r="J171">
            <v>3</v>
          </cell>
          <cell r="K171">
            <v>1.5</v>
          </cell>
          <cell r="L171">
            <v>6</v>
          </cell>
          <cell r="M171" t="str">
            <v>Inv.2014</v>
          </cell>
          <cell r="N171">
            <v>2</v>
          </cell>
          <cell r="O171">
            <v>1.5</v>
          </cell>
          <cell r="P171" t="str">
            <v>??</v>
          </cell>
        </row>
        <row r="172">
          <cell r="A172">
            <v>2014198000094</v>
          </cell>
          <cell r="B172" t="str">
            <v>Câble Samsung S4</v>
          </cell>
          <cell r="C172" t="str">
            <v/>
          </cell>
          <cell r="D172" t="str">
            <v/>
          </cell>
          <cell r="E172">
            <v>4</v>
          </cell>
          <cell r="F172">
            <v>0</v>
          </cell>
          <cell r="G172">
            <v>4</v>
          </cell>
          <cell r="H172">
            <v>16</v>
          </cell>
          <cell r="I172">
            <v>0</v>
          </cell>
          <cell r="J172">
            <v>16</v>
          </cell>
          <cell r="K172">
            <v>4</v>
          </cell>
          <cell r="L172">
            <v>8</v>
          </cell>
          <cell r="M172" t="str">
            <v>Inv.2014</v>
          </cell>
          <cell r="N172">
            <v>4</v>
          </cell>
          <cell r="O172">
            <v>4</v>
          </cell>
          <cell r="P172" t="str">
            <v>??</v>
          </cell>
        </row>
        <row r="173">
          <cell r="A173">
            <v>2014095</v>
          </cell>
          <cell r="B173" t="str">
            <v>Câble Tablette Samsung</v>
          </cell>
          <cell r="C173" t="str">
            <v/>
          </cell>
          <cell r="D173" t="str">
            <v/>
          </cell>
          <cell r="E173">
            <v>1</v>
          </cell>
          <cell r="F173">
            <v>0</v>
          </cell>
          <cell r="G173">
            <v>1</v>
          </cell>
          <cell r="H173">
            <v>3.5</v>
          </cell>
          <cell r="I173">
            <v>0</v>
          </cell>
          <cell r="J173">
            <v>3.5</v>
          </cell>
          <cell r="K173">
            <v>3.5</v>
          </cell>
          <cell r="L173">
            <v>8</v>
          </cell>
          <cell r="M173" t="str">
            <v>Inv.2014</v>
          </cell>
          <cell r="N173">
            <v>1</v>
          </cell>
          <cell r="O173">
            <v>3.5</v>
          </cell>
          <cell r="P173" t="str">
            <v>??</v>
          </cell>
        </row>
        <row r="174">
          <cell r="A174">
            <v>2013010036</v>
          </cell>
          <cell r="B174" t="str">
            <v>Câble USB AM/BM 1,5 m</v>
          </cell>
          <cell r="C174" t="str">
            <v/>
          </cell>
          <cell r="D174" t="str">
            <v/>
          </cell>
          <cell r="E174">
            <v>2</v>
          </cell>
          <cell r="F174">
            <v>0</v>
          </cell>
          <cell r="G174">
            <v>2</v>
          </cell>
          <cell r="H174">
            <v>1</v>
          </cell>
          <cell r="I174">
            <v>0</v>
          </cell>
          <cell r="J174">
            <v>1</v>
          </cell>
          <cell r="K174">
            <v>0.5</v>
          </cell>
          <cell r="L174">
            <v>2</v>
          </cell>
          <cell r="M174" t="str">
            <v>Inv.2014</v>
          </cell>
          <cell r="N174">
            <v>2</v>
          </cell>
          <cell r="O174">
            <v>0.5</v>
          </cell>
          <cell r="P174" t="str">
            <v>??</v>
          </cell>
        </row>
        <row r="175">
          <cell r="A175">
            <v>2013010037</v>
          </cell>
          <cell r="B175" t="str">
            <v>Câble USB imprimante 1,5 m 1</v>
          </cell>
          <cell r="C175" t="str">
            <v/>
          </cell>
          <cell r="D175" t="str">
            <v/>
          </cell>
          <cell r="E175">
            <v>2</v>
          </cell>
          <cell r="F175">
            <v>0</v>
          </cell>
          <cell r="G175">
            <v>2</v>
          </cell>
          <cell r="H175">
            <v>4</v>
          </cell>
          <cell r="I175">
            <v>0</v>
          </cell>
          <cell r="J175">
            <v>4</v>
          </cell>
          <cell r="K175">
            <v>2</v>
          </cell>
          <cell r="L175">
            <v>6</v>
          </cell>
          <cell r="M175" t="str">
            <v>Inv.2014</v>
          </cell>
          <cell r="N175">
            <v>2</v>
          </cell>
          <cell r="O175">
            <v>2</v>
          </cell>
          <cell r="P175" t="str">
            <v>??</v>
          </cell>
        </row>
        <row r="176">
          <cell r="A176">
            <v>2013010038</v>
          </cell>
          <cell r="B176" t="str">
            <v>Câble USB imprimante 3 m</v>
          </cell>
          <cell r="C176" t="str">
            <v/>
          </cell>
          <cell r="D176" t="str">
            <v/>
          </cell>
          <cell r="E176">
            <v>1</v>
          </cell>
          <cell r="F176">
            <v>0</v>
          </cell>
          <cell r="G176">
            <v>1</v>
          </cell>
          <cell r="H176">
            <v>3</v>
          </cell>
          <cell r="I176">
            <v>0</v>
          </cell>
          <cell r="J176">
            <v>3</v>
          </cell>
          <cell r="K176">
            <v>3</v>
          </cell>
          <cell r="L176">
            <v>9</v>
          </cell>
          <cell r="M176" t="str">
            <v>Inv.2014</v>
          </cell>
          <cell r="N176">
            <v>1</v>
          </cell>
          <cell r="O176">
            <v>3</v>
          </cell>
          <cell r="P176" t="str">
            <v>??</v>
          </cell>
        </row>
        <row r="177">
          <cell r="A177">
            <v>2013010287</v>
          </cell>
          <cell r="B177" t="str">
            <v>Câble USB imprimante 5 m</v>
          </cell>
          <cell r="C177" t="str">
            <v/>
          </cell>
          <cell r="D177" t="str">
            <v/>
          </cell>
          <cell r="E177">
            <v>1</v>
          </cell>
          <cell r="F177">
            <v>0</v>
          </cell>
          <cell r="G177">
            <v>1</v>
          </cell>
          <cell r="H177">
            <v>5.4</v>
          </cell>
          <cell r="I177">
            <v>0</v>
          </cell>
          <cell r="J177">
            <v>5.4</v>
          </cell>
          <cell r="K177">
            <v>5.4</v>
          </cell>
          <cell r="L177">
            <v>10</v>
          </cell>
          <cell r="M177" t="str">
            <v>Inv.2014</v>
          </cell>
          <cell r="N177">
            <v>1</v>
          </cell>
          <cell r="O177">
            <v>5.4</v>
          </cell>
          <cell r="P177" t="str">
            <v>??</v>
          </cell>
        </row>
        <row r="178">
          <cell r="A178">
            <v>2013010318</v>
          </cell>
          <cell r="B178" t="str">
            <v>Câble USB iphone 5</v>
          </cell>
          <cell r="C178" t="str">
            <v/>
          </cell>
          <cell r="D178" t="str">
            <v/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12</v>
          </cell>
          <cell r="N178">
            <v>0</v>
          </cell>
          <cell r="O178">
            <v>4.7</v>
          </cell>
        </row>
        <row r="179">
          <cell r="A179">
            <v>2013010040</v>
          </cell>
          <cell r="B179" t="str">
            <v>Câble USB pour sonnerie</v>
          </cell>
          <cell r="C179" t="str">
            <v/>
          </cell>
          <cell r="D179" t="str">
            <v/>
          </cell>
          <cell r="E179">
            <v>6</v>
          </cell>
          <cell r="F179">
            <v>0</v>
          </cell>
          <cell r="G179">
            <v>6</v>
          </cell>
          <cell r="H179">
            <v>20.413888888888891</v>
          </cell>
          <cell r="I179">
            <v>0</v>
          </cell>
          <cell r="J179">
            <v>20.413888888888891</v>
          </cell>
          <cell r="K179">
            <v>3.4023148148148152</v>
          </cell>
          <cell r="L179">
            <v>6</v>
          </cell>
          <cell r="M179" t="str">
            <v>Inv.2014</v>
          </cell>
          <cell r="N179">
            <v>6</v>
          </cell>
          <cell r="O179">
            <v>3.4023148148148152</v>
          </cell>
          <cell r="P179" t="str">
            <v>??</v>
          </cell>
        </row>
        <row r="180">
          <cell r="A180" t="str">
            <v>047T025</v>
          </cell>
          <cell r="B180" t="str">
            <v>Câble VGA</v>
          </cell>
          <cell r="C180" t="str">
            <v/>
          </cell>
          <cell r="D180" t="str">
            <v/>
          </cell>
          <cell r="E180">
            <v>3</v>
          </cell>
          <cell r="F180">
            <v>0</v>
          </cell>
          <cell r="G180">
            <v>3</v>
          </cell>
          <cell r="H180">
            <v>6.6000000000000005</v>
          </cell>
          <cell r="I180">
            <v>0</v>
          </cell>
          <cell r="J180">
            <v>6.6000000000000005</v>
          </cell>
          <cell r="K180">
            <v>2.2000000000000002</v>
          </cell>
          <cell r="L180">
            <v>7</v>
          </cell>
          <cell r="M180" t="str">
            <v>Inv.2014</v>
          </cell>
          <cell r="N180">
            <v>3</v>
          </cell>
          <cell r="O180">
            <v>2.2000000000000002</v>
          </cell>
          <cell r="P180" t="str">
            <v>??</v>
          </cell>
        </row>
        <row r="181">
          <cell r="A181">
            <v>2014198000147</v>
          </cell>
          <cell r="B181" t="str">
            <v>Câble VGA / VGA 1,5 m</v>
          </cell>
          <cell r="C181" t="str">
            <v/>
          </cell>
          <cell r="D181" t="str">
            <v/>
          </cell>
          <cell r="E181">
            <v>2</v>
          </cell>
          <cell r="F181">
            <v>0</v>
          </cell>
          <cell r="G181">
            <v>2</v>
          </cell>
          <cell r="H181">
            <v>7</v>
          </cell>
          <cell r="I181">
            <v>0</v>
          </cell>
          <cell r="J181">
            <v>7</v>
          </cell>
          <cell r="K181">
            <v>3.5</v>
          </cell>
          <cell r="L181">
            <v>7</v>
          </cell>
          <cell r="M181" t="str">
            <v>Inv.2014</v>
          </cell>
          <cell r="N181">
            <v>2</v>
          </cell>
          <cell r="O181">
            <v>3.5</v>
          </cell>
          <cell r="P181" t="str">
            <v>??</v>
          </cell>
        </row>
        <row r="182">
          <cell r="A182">
            <v>2014198000148</v>
          </cell>
          <cell r="B182" t="str">
            <v>Câble VGA / VGA 3 m</v>
          </cell>
          <cell r="C182" t="str">
            <v/>
          </cell>
          <cell r="D182" t="str">
            <v/>
          </cell>
          <cell r="E182">
            <v>1</v>
          </cell>
          <cell r="F182">
            <v>0</v>
          </cell>
          <cell r="G182">
            <v>1</v>
          </cell>
          <cell r="H182">
            <v>6</v>
          </cell>
          <cell r="I182">
            <v>0</v>
          </cell>
          <cell r="J182">
            <v>6</v>
          </cell>
          <cell r="K182">
            <v>6</v>
          </cell>
          <cell r="L182">
            <v>10</v>
          </cell>
          <cell r="M182" t="str">
            <v>Inv.2014</v>
          </cell>
          <cell r="N182">
            <v>1</v>
          </cell>
          <cell r="O182">
            <v>6</v>
          </cell>
          <cell r="P182" t="str">
            <v>??</v>
          </cell>
        </row>
        <row r="183">
          <cell r="A183">
            <v>2013010042</v>
          </cell>
          <cell r="B183" t="str">
            <v>Cache iphone</v>
          </cell>
          <cell r="C183" t="str">
            <v/>
          </cell>
          <cell r="D183" t="str">
            <v/>
          </cell>
          <cell r="E183">
            <v>2</v>
          </cell>
          <cell r="F183">
            <v>0</v>
          </cell>
          <cell r="G183">
            <v>2</v>
          </cell>
          <cell r="H183">
            <v>7</v>
          </cell>
          <cell r="I183">
            <v>0</v>
          </cell>
          <cell r="J183">
            <v>7</v>
          </cell>
          <cell r="K183">
            <v>3.5</v>
          </cell>
          <cell r="L183">
            <v>8</v>
          </cell>
          <cell r="M183" t="str">
            <v>Inv.2014</v>
          </cell>
          <cell r="N183">
            <v>2</v>
          </cell>
          <cell r="O183">
            <v>3.5</v>
          </cell>
          <cell r="P183" t="str">
            <v>??</v>
          </cell>
        </row>
        <row r="184">
          <cell r="A184">
            <v>2013010299</v>
          </cell>
          <cell r="B184" t="str">
            <v>Calculatrice Sharp 531VH</v>
          </cell>
          <cell r="C184" t="str">
            <v/>
          </cell>
          <cell r="D184" t="str">
            <v/>
          </cell>
          <cell r="E184">
            <v>1</v>
          </cell>
          <cell r="F184">
            <v>0</v>
          </cell>
          <cell r="G184">
            <v>1</v>
          </cell>
          <cell r="H184">
            <v>10</v>
          </cell>
          <cell r="I184">
            <v>0</v>
          </cell>
          <cell r="J184">
            <v>10</v>
          </cell>
          <cell r="K184">
            <v>10</v>
          </cell>
          <cell r="L184">
            <v>22</v>
          </cell>
          <cell r="M184" t="str">
            <v>Inv.2014</v>
          </cell>
          <cell r="N184">
            <v>1</v>
          </cell>
          <cell r="O184">
            <v>10</v>
          </cell>
          <cell r="P184" t="str">
            <v>??</v>
          </cell>
        </row>
        <row r="185">
          <cell r="A185">
            <v>2013010298</v>
          </cell>
          <cell r="B185" t="str">
            <v>Calculatrice Sharp 531WH</v>
          </cell>
          <cell r="C185" t="str">
            <v/>
          </cell>
          <cell r="D185" t="str">
            <v/>
          </cell>
          <cell r="E185">
            <v>1</v>
          </cell>
          <cell r="F185">
            <v>0</v>
          </cell>
          <cell r="G185">
            <v>1</v>
          </cell>
          <cell r="H185">
            <v>15</v>
          </cell>
          <cell r="I185">
            <v>0</v>
          </cell>
          <cell r="J185">
            <v>15</v>
          </cell>
          <cell r="K185">
            <v>15</v>
          </cell>
          <cell r="L185">
            <v>32</v>
          </cell>
          <cell r="M185" t="str">
            <v>Inv.2014</v>
          </cell>
          <cell r="N185">
            <v>1</v>
          </cell>
          <cell r="O185">
            <v>15</v>
          </cell>
          <cell r="P185" t="str">
            <v>??</v>
          </cell>
        </row>
        <row r="186">
          <cell r="A186">
            <v>2013010301</v>
          </cell>
          <cell r="B186" t="str">
            <v>Calculatrice Sharp 6103</v>
          </cell>
          <cell r="C186" t="str">
            <v/>
          </cell>
          <cell r="D186" t="str">
            <v/>
          </cell>
          <cell r="E186">
            <v>1</v>
          </cell>
          <cell r="F186">
            <v>0</v>
          </cell>
          <cell r="G186">
            <v>1</v>
          </cell>
          <cell r="H186">
            <v>4</v>
          </cell>
          <cell r="I186">
            <v>0</v>
          </cell>
          <cell r="J186">
            <v>4</v>
          </cell>
          <cell r="K186">
            <v>4</v>
          </cell>
          <cell r="L186">
            <v>10</v>
          </cell>
          <cell r="M186" t="str">
            <v>Inv.2014</v>
          </cell>
          <cell r="N186">
            <v>1</v>
          </cell>
          <cell r="O186">
            <v>4</v>
          </cell>
          <cell r="P186" t="str">
            <v>??</v>
          </cell>
        </row>
        <row r="187">
          <cell r="A187">
            <v>2013010300</v>
          </cell>
          <cell r="B187" t="str">
            <v>Calculatrice Sharp 8122</v>
          </cell>
          <cell r="C187" t="str">
            <v/>
          </cell>
          <cell r="D187" t="str">
            <v/>
          </cell>
          <cell r="E187">
            <v>2</v>
          </cell>
          <cell r="F187">
            <v>0</v>
          </cell>
          <cell r="G187">
            <v>2</v>
          </cell>
          <cell r="H187">
            <v>14</v>
          </cell>
          <cell r="I187">
            <v>0</v>
          </cell>
          <cell r="J187">
            <v>14</v>
          </cell>
          <cell r="K187">
            <v>7</v>
          </cell>
          <cell r="L187">
            <v>13</v>
          </cell>
          <cell r="M187" t="str">
            <v>Inv.2014</v>
          </cell>
          <cell r="N187">
            <v>2</v>
          </cell>
          <cell r="O187">
            <v>7</v>
          </cell>
          <cell r="P187" t="str">
            <v>??</v>
          </cell>
        </row>
        <row r="188">
          <cell r="A188">
            <v>2013010302</v>
          </cell>
          <cell r="B188" t="str">
            <v>Calculatrice Sharp 8985</v>
          </cell>
          <cell r="C188" t="str">
            <v/>
          </cell>
          <cell r="D188" t="str">
            <v/>
          </cell>
          <cell r="E188">
            <v>2</v>
          </cell>
          <cell r="F188">
            <v>0</v>
          </cell>
          <cell r="G188">
            <v>2</v>
          </cell>
          <cell r="H188">
            <v>6</v>
          </cell>
          <cell r="I188">
            <v>0</v>
          </cell>
          <cell r="J188">
            <v>6</v>
          </cell>
          <cell r="K188">
            <v>3</v>
          </cell>
          <cell r="L188">
            <v>8</v>
          </cell>
          <cell r="M188" t="str">
            <v>Inv.2014</v>
          </cell>
          <cell r="N188">
            <v>2</v>
          </cell>
          <cell r="O188">
            <v>3</v>
          </cell>
          <cell r="P188" t="str">
            <v>??</v>
          </cell>
        </row>
        <row r="189">
          <cell r="A189">
            <v>2014198000102</v>
          </cell>
          <cell r="B189" t="str">
            <v>Carte mémoire 2GB Adata</v>
          </cell>
          <cell r="C189" t="str">
            <v/>
          </cell>
          <cell r="D189" t="str">
            <v/>
          </cell>
          <cell r="E189">
            <v>20</v>
          </cell>
          <cell r="F189">
            <v>0</v>
          </cell>
          <cell r="G189">
            <v>20</v>
          </cell>
          <cell r="H189">
            <v>116</v>
          </cell>
          <cell r="I189">
            <v>0</v>
          </cell>
          <cell r="J189">
            <v>116</v>
          </cell>
          <cell r="K189">
            <v>5.8</v>
          </cell>
          <cell r="L189">
            <v>10</v>
          </cell>
          <cell r="M189" t="str">
            <v>Inv.2014</v>
          </cell>
          <cell r="N189">
            <v>20</v>
          </cell>
          <cell r="O189">
            <v>5.8</v>
          </cell>
          <cell r="P189" t="str">
            <v>??</v>
          </cell>
        </row>
        <row r="190">
          <cell r="A190">
            <v>6291105490351</v>
          </cell>
          <cell r="B190" t="str">
            <v>Carte mémoire 2GB iconix</v>
          </cell>
          <cell r="C190" t="str">
            <v/>
          </cell>
          <cell r="D190" t="str">
            <v/>
          </cell>
          <cell r="E190">
            <v>6</v>
          </cell>
          <cell r="F190">
            <v>0</v>
          </cell>
          <cell r="G190">
            <v>6</v>
          </cell>
          <cell r="H190">
            <v>34.799999999999997</v>
          </cell>
          <cell r="I190">
            <v>0</v>
          </cell>
          <cell r="J190">
            <v>34.799999999999997</v>
          </cell>
          <cell r="K190">
            <v>5.8</v>
          </cell>
          <cell r="L190">
            <v>10</v>
          </cell>
          <cell r="Q190">
            <v>42196</v>
          </cell>
          <cell r="R190">
            <v>6</v>
          </cell>
          <cell r="S190">
            <v>5.8</v>
          </cell>
          <cell r="T190" t="str">
            <v>Atef</v>
          </cell>
        </row>
        <row r="191">
          <cell r="A191">
            <v>2013010044</v>
          </cell>
          <cell r="B191" t="str">
            <v>Carte mémoire 2GB Sony</v>
          </cell>
          <cell r="C191" t="str">
            <v/>
          </cell>
          <cell r="D191" t="str">
            <v/>
          </cell>
          <cell r="E191">
            <v>1</v>
          </cell>
          <cell r="F191">
            <v>0</v>
          </cell>
          <cell r="G191">
            <v>1</v>
          </cell>
          <cell r="H191">
            <v>10</v>
          </cell>
          <cell r="I191">
            <v>0</v>
          </cell>
          <cell r="J191">
            <v>10</v>
          </cell>
          <cell r="K191">
            <v>10</v>
          </cell>
          <cell r="L191">
            <v>15</v>
          </cell>
          <cell r="M191" t="str">
            <v>Inv.2014</v>
          </cell>
          <cell r="N191">
            <v>1</v>
          </cell>
          <cell r="O191">
            <v>10</v>
          </cell>
          <cell r="P191" t="str">
            <v>??</v>
          </cell>
        </row>
        <row r="192">
          <cell r="A192">
            <v>6291105490382</v>
          </cell>
          <cell r="B192" t="str">
            <v>Carte mémoire 4GB iconix</v>
          </cell>
          <cell r="C192" t="str">
            <v/>
          </cell>
          <cell r="D192" t="str">
            <v/>
          </cell>
          <cell r="E192">
            <v>5</v>
          </cell>
          <cell r="F192">
            <v>0</v>
          </cell>
          <cell r="G192">
            <v>5</v>
          </cell>
          <cell r="H192">
            <v>32.5</v>
          </cell>
          <cell r="I192">
            <v>0</v>
          </cell>
          <cell r="J192">
            <v>32.5</v>
          </cell>
          <cell r="K192">
            <v>6.5</v>
          </cell>
          <cell r="L192">
            <v>12</v>
          </cell>
          <cell r="Q192">
            <v>42196</v>
          </cell>
          <cell r="R192">
            <v>5</v>
          </cell>
          <cell r="S192">
            <v>6.5</v>
          </cell>
          <cell r="T192" t="str">
            <v>Atef</v>
          </cell>
        </row>
        <row r="193">
          <cell r="A193">
            <v>619659067021</v>
          </cell>
          <cell r="B193" t="str">
            <v>Carte mémoire 8 GB SanDisk</v>
          </cell>
          <cell r="C193" t="str">
            <v/>
          </cell>
          <cell r="D193" t="str">
            <v/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16</v>
          </cell>
          <cell r="N193">
            <v>0</v>
          </cell>
          <cell r="O193">
            <v>6.7</v>
          </cell>
        </row>
        <row r="194">
          <cell r="A194">
            <v>4718050607051</v>
          </cell>
          <cell r="B194" t="str">
            <v>Carte mémoire Adata 16 GB</v>
          </cell>
          <cell r="C194" t="str">
            <v/>
          </cell>
          <cell r="D194" t="str">
            <v/>
          </cell>
          <cell r="E194">
            <v>2</v>
          </cell>
          <cell r="F194">
            <v>0</v>
          </cell>
          <cell r="G194">
            <v>2</v>
          </cell>
          <cell r="H194">
            <v>28</v>
          </cell>
          <cell r="I194">
            <v>0</v>
          </cell>
          <cell r="J194">
            <v>28</v>
          </cell>
          <cell r="K194">
            <v>14</v>
          </cell>
          <cell r="L194">
            <v>25</v>
          </cell>
          <cell r="Q194">
            <v>42102</v>
          </cell>
          <cell r="R194">
            <v>2</v>
          </cell>
          <cell r="S194">
            <v>14</v>
          </cell>
          <cell r="T194" t="str">
            <v>Samir</v>
          </cell>
        </row>
        <row r="195">
          <cell r="A195">
            <v>2013010271</v>
          </cell>
          <cell r="B195" t="str">
            <v>Carte mémoire HC 16 GB</v>
          </cell>
          <cell r="C195" t="str">
            <v/>
          </cell>
          <cell r="D195" t="str">
            <v/>
          </cell>
          <cell r="E195">
            <v>2</v>
          </cell>
          <cell r="F195">
            <v>1</v>
          </cell>
          <cell r="G195">
            <v>1</v>
          </cell>
          <cell r="H195">
            <v>32.799999999999997</v>
          </cell>
          <cell r="I195">
            <v>16.399999999999999</v>
          </cell>
          <cell r="J195">
            <v>16.399999999999999</v>
          </cell>
          <cell r="K195">
            <v>16.399999999999999</v>
          </cell>
          <cell r="L195">
            <v>27</v>
          </cell>
          <cell r="M195" t="str">
            <v>Inv.2014</v>
          </cell>
          <cell r="N195">
            <v>2</v>
          </cell>
          <cell r="O195">
            <v>16.399999999999999</v>
          </cell>
          <cell r="P195" t="str">
            <v>??</v>
          </cell>
        </row>
        <row r="196">
          <cell r="A196">
            <v>2013010274</v>
          </cell>
          <cell r="B196" t="str">
            <v>Carte mémoire HC 2 GB</v>
          </cell>
          <cell r="C196" t="str">
            <v/>
          </cell>
          <cell r="D196" t="str">
            <v/>
          </cell>
          <cell r="E196">
            <v>26</v>
          </cell>
          <cell r="F196">
            <v>0</v>
          </cell>
          <cell r="G196">
            <v>26</v>
          </cell>
          <cell r="H196">
            <v>127.02119205298014</v>
          </cell>
          <cell r="I196">
            <v>0</v>
          </cell>
          <cell r="J196">
            <v>127.02119205298014</v>
          </cell>
          <cell r="K196">
            <v>4.8854304635761592</v>
          </cell>
          <cell r="L196">
            <v>10</v>
          </cell>
          <cell r="M196" t="str">
            <v>Inv.2014</v>
          </cell>
          <cell r="N196">
            <v>26</v>
          </cell>
          <cell r="O196">
            <v>4.8854304635761592</v>
          </cell>
          <cell r="P196" t="str">
            <v>??</v>
          </cell>
        </row>
        <row r="197">
          <cell r="A197">
            <v>2013010270</v>
          </cell>
          <cell r="B197" t="str">
            <v>Carte mémoire HC 32 GB</v>
          </cell>
          <cell r="C197" t="str">
            <v/>
          </cell>
          <cell r="D197" t="str">
            <v/>
          </cell>
          <cell r="E197">
            <v>1</v>
          </cell>
          <cell r="F197">
            <v>0</v>
          </cell>
          <cell r="G197">
            <v>1</v>
          </cell>
          <cell r="H197">
            <v>30.5</v>
          </cell>
          <cell r="I197">
            <v>0</v>
          </cell>
          <cell r="J197">
            <v>30.5</v>
          </cell>
          <cell r="K197">
            <v>30.5</v>
          </cell>
          <cell r="L197">
            <v>42</v>
          </cell>
          <cell r="M197" t="str">
            <v>Inv.2014</v>
          </cell>
          <cell r="N197">
            <v>1</v>
          </cell>
          <cell r="O197">
            <v>30.5</v>
          </cell>
          <cell r="P197" t="str">
            <v>??</v>
          </cell>
        </row>
        <row r="198">
          <cell r="A198">
            <v>2013010273</v>
          </cell>
          <cell r="B198" t="str">
            <v>Carte mémoire HC 4 GB</v>
          </cell>
          <cell r="C198" t="str">
            <v/>
          </cell>
          <cell r="D198" t="str">
            <v/>
          </cell>
          <cell r="E198">
            <v>40</v>
          </cell>
          <cell r="F198">
            <v>0</v>
          </cell>
          <cell r="G198">
            <v>40</v>
          </cell>
          <cell r="H198">
            <v>220.6241134751773</v>
          </cell>
          <cell r="I198">
            <v>0</v>
          </cell>
          <cell r="J198">
            <v>220.6241134751773</v>
          </cell>
          <cell r="K198">
            <v>5.5156028368794328</v>
          </cell>
          <cell r="L198">
            <v>12</v>
          </cell>
          <cell r="M198" t="str">
            <v>Inv.2014</v>
          </cell>
          <cell r="N198">
            <v>40</v>
          </cell>
          <cell r="O198">
            <v>5.5156028368794328</v>
          </cell>
          <cell r="P198" t="str">
            <v>??</v>
          </cell>
        </row>
        <row r="199">
          <cell r="A199">
            <v>2013010045</v>
          </cell>
          <cell r="B199" t="str">
            <v>Carte mémoire M2 2GB</v>
          </cell>
          <cell r="C199" t="str">
            <v/>
          </cell>
          <cell r="D199" t="str">
            <v/>
          </cell>
          <cell r="E199">
            <v>2</v>
          </cell>
          <cell r="F199">
            <v>0</v>
          </cell>
          <cell r="G199">
            <v>2</v>
          </cell>
          <cell r="H199">
            <v>25</v>
          </cell>
          <cell r="I199">
            <v>0</v>
          </cell>
          <cell r="J199">
            <v>25</v>
          </cell>
          <cell r="K199">
            <v>12.5</v>
          </cell>
          <cell r="L199">
            <v>17</v>
          </cell>
          <cell r="M199" t="str">
            <v>Inv.2014</v>
          </cell>
          <cell r="N199">
            <v>2</v>
          </cell>
          <cell r="O199">
            <v>12.5</v>
          </cell>
          <cell r="P199" t="str">
            <v>??</v>
          </cell>
        </row>
        <row r="200">
          <cell r="A200">
            <v>2013010048</v>
          </cell>
          <cell r="B200" t="str">
            <v>Carte mémoire Micro 4GB</v>
          </cell>
          <cell r="C200" t="str">
            <v/>
          </cell>
          <cell r="D200" t="str">
            <v/>
          </cell>
          <cell r="E200">
            <v>1</v>
          </cell>
          <cell r="F200">
            <v>0</v>
          </cell>
          <cell r="G200">
            <v>1</v>
          </cell>
          <cell r="H200">
            <v>6.1711590296495951</v>
          </cell>
          <cell r="I200">
            <v>0</v>
          </cell>
          <cell r="J200">
            <v>6.1711590296495951</v>
          </cell>
          <cell r="K200">
            <v>6.1711590296495951</v>
          </cell>
          <cell r="L200">
            <v>14</v>
          </cell>
          <cell r="M200" t="str">
            <v>Inv.2014</v>
          </cell>
          <cell r="N200">
            <v>1</v>
          </cell>
          <cell r="O200">
            <v>6.1711590296495951</v>
          </cell>
          <cell r="P200" t="str">
            <v>??</v>
          </cell>
        </row>
        <row r="201">
          <cell r="A201">
            <v>2013010050</v>
          </cell>
          <cell r="B201" t="str">
            <v>Carte mémoire Micro SD 2 GB</v>
          </cell>
          <cell r="C201" t="str">
            <v/>
          </cell>
          <cell r="D201" t="str">
            <v/>
          </cell>
          <cell r="E201">
            <v>1</v>
          </cell>
          <cell r="F201">
            <v>0</v>
          </cell>
          <cell r="G201">
            <v>1</v>
          </cell>
          <cell r="H201">
            <v>7.5</v>
          </cell>
          <cell r="I201">
            <v>0</v>
          </cell>
          <cell r="J201">
            <v>7.5</v>
          </cell>
          <cell r="K201">
            <v>7.5</v>
          </cell>
          <cell r="L201">
            <v>12</v>
          </cell>
          <cell r="M201" t="str">
            <v>Inv.2014</v>
          </cell>
          <cell r="N201">
            <v>1</v>
          </cell>
          <cell r="O201">
            <v>7.5</v>
          </cell>
          <cell r="P201" t="str">
            <v>??</v>
          </cell>
        </row>
        <row r="202">
          <cell r="A202">
            <v>2013010051</v>
          </cell>
          <cell r="B202" t="str">
            <v>Carte mémoire Micro SD 4 GB</v>
          </cell>
          <cell r="C202" t="str">
            <v/>
          </cell>
          <cell r="D202" t="str">
            <v/>
          </cell>
          <cell r="E202">
            <v>1</v>
          </cell>
          <cell r="F202">
            <v>0</v>
          </cell>
          <cell r="G202">
            <v>1</v>
          </cell>
          <cell r="H202">
            <v>9.6999999999999993</v>
          </cell>
          <cell r="I202">
            <v>0</v>
          </cell>
          <cell r="J202">
            <v>9.6999999999999993</v>
          </cell>
          <cell r="K202">
            <v>9.6999999999999993</v>
          </cell>
          <cell r="L202">
            <v>14</v>
          </cell>
          <cell r="N202">
            <v>1</v>
          </cell>
          <cell r="O202">
            <v>9.6999999999999993</v>
          </cell>
        </row>
        <row r="203">
          <cell r="A203">
            <v>2014002</v>
          </cell>
          <cell r="B203" t="str">
            <v>Carte mémoire Micro SD 8 GB</v>
          </cell>
          <cell r="C203" t="str">
            <v/>
          </cell>
          <cell r="D203" t="str">
            <v/>
          </cell>
          <cell r="E203">
            <v>12</v>
          </cell>
          <cell r="F203">
            <v>1</v>
          </cell>
          <cell r="G203">
            <v>11</v>
          </cell>
          <cell r="H203">
            <v>75.095238095238102</v>
          </cell>
          <cell r="I203">
            <v>6.2579365079365088</v>
          </cell>
          <cell r="J203">
            <v>68.837301587301596</v>
          </cell>
          <cell r="K203">
            <v>6.2579365079365088</v>
          </cell>
          <cell r="L203">
            <v>16</v>
          </cell>
          <cell r="M203" t="str">
            <v>Inv.2014</v>
          </cell>
          <cell r="N203">
            <v>2</v>
          </cell>
          <cell r="O203">
            <v>7.5476190476190474</v>
          </cell>
          <cell r="P203" t="str">
            <v>??</v>
          </cell>
          <cell r="Q203">
            <v>42087</v>
          </cell>
          <cell r="R203">
            <v>10</v>
          </cell>
          <cell r="S203">
            <v>6</v>
          </cell>
          <cell r="T203" t="str">
            <v>dziri</v>
          </cell>
        </row>
        <row r="204">
          <cell r="A204">
            <v>5908267911440</v>
          </cell>
          <cell r="B204" t="str">
            <v>Carte Mémoire SDHC 4 GB</v>
          </cell>
          <cell r="C204" t="str">
            <v/>
          </cell>
          <cell r="D204" t="str">
            <v/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12</v>
          </cell>
          <cell r="N204">
            <v>0</v>
          </cell>
          <cell r="O204">
            <v>5.95</v>
          </cell>
        </row>
        <row r="205">
          <cell r="A205">
            <v>2013010054</v>
          </cell>
          <cell r="B205" t="str">
            <v>carte réseau</v>
          </cell>
          <cell r="C205" t="str">
            <v/>
          </cell>
          <cell r="D205" t="str">
            <v/>
          </cell>
          <cell r="E205">
            <v>3</v>
          </cell>
          <cell r="F205">
            <v>0</v>
          </cell>
          <cell r="G205">
            <v>3</v>
          </cell>
          <cell r="H205">
            <v>18.48</v>
          </cell>
          <cell r="I205">
            <v>0</v>
          </cell>
          <cell r="J205">
            <v>18.48</v>
          </cell>
          <cell r="K205">
            <v>6.16</v>
          </cell>
          <cell r="L205">
            <v>10</v>
          </cell>
          <cell r="M205" t="str">
            <v>Inv.2014</v>
          </cell>
          <cell r="N205">
            <v>3</v>
          </cell>
          <cell r="O205">
            <v>6.16</v>
          </cell>
          <cell r="P205" t="str">
            <v>??</v>
          </cell>
        </row>
        <row r="206">
          <cell r="A206">
            <v>2013010055</v>
          </cell>
          <cell r="B206" t="str">
            <v>Carte réseau sans fil 54 BPS</v>
          </cell>
          <cell r="C206" t="str">
            <v/>
          </cell>
          <cell r="D206" t="str">
            <v/>
          </cell>
          <cell r="E206">
            <v>1</v>
          </cell>
          <cell r="F206">
            <v>0</v>
          </cell>
          <cell r="G206">
            <v>1</v>
          </cell>
          <cell r="H206">
            <v>24.023563199999998</v>
          </cell>
          <cell r="I206">
            <v>0</v>
          </cell>
          <cell r="J206">
            <v>24.023563199999998</v>
          </cell>
          <cell r="K206">
            <v>24.023563199999998</v>
          </cell>
          <cell r="L206">
            <v>30</v>
          </cell>
          <cell r="M206" t="str">
            <v>Inv.2014</v>
          </cell>
          <cell r="N206">
            <v>1</v>
          </cell>
          <cell r="O206">
            <v>24.023563199999998</v>
          </cell>
          <cell r="P206" t="str">
            <v>??</v>
          </cell>
        </row>
        <row r="207">
          <cell r="A207">
            <v>2014198000062</v>
          </cell>
          <cell r="B207" t="str">
            <v>Casque BAT music 5800</v>
          </cell>
          <cell r="C207" t="str">
            <v/>
          </cell>
          <cell r="D207" t="str">
            <v/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22</v>
          </cell>
          <cell r="N207">
            <v>0</v>
          </cell>
          <cell r="O207">
            <v>14</v>
          </cell>
        </row>
        <row r="208">
          <cell r="A208">
            <v>2013010057</v>
          </cell>
          <cell r="B208" t="str">
            <v>Casque beats</v>
          </cell>
          <cell r="C208" t="str">
            <v/>
          </cell>
          <cell r="D208" t="str">
            <v/>
          </cell>
          <cell r="E208">
            <v>3</v>
          </cell>
          <cell r="F208">
            <v>0</v>
          </cell>
          <cell r="G208">
            <v>3</v>
          </cell>
          <cell r="H208">
            <v>28.333333333333336</v>
          </cell>
          <cell r="I208">
            <v>0</v>
          </cell>
          <cell r="J208">
            <v>28.333333333333336</v>
          </cell>
          <cell r="K208">
            <v>9.4444444444444446</v>
          </cell>
          <cell r="L208">
            <v>25</v>
          </cell>
          <cell r="M208" t="str">
            <v>Inv.2014</v>
          </cell>
          <cell r="N208">
            <v>3</v>
          </cell>
          <cell r="O208">
            <v>9.4444444444444446</v>
          </cell>
          <cell r="P208" t="str">
            <v>??</v>
          </cell>
        </row>
        <row r="209">
          <cell r="A209">
            <v>50644573156</v>
          </cell>
          <cell r="B209" t="str">
            <v>Casque Beats carte mémoire</v>
          </cell>
          <cell r="C209" t="str">
            <v/>
          </cell>
          <cell r="D209" t="str">
            <v/>
          </cell>
          <cell r="E209">
            <v>1</v>
          </cell>
          <cell r="F209">
            <v>0</v>
          </cell>
          <cell r="G209">
            <v>1</v>
          </cell>
          <cell r="H209">
            <v>28</v>
          </cell>
          <cell r="I209">
            <v>0</v>
          </cell>
          <cell r="J209">
            <v>28</v>
          </cell>
          <cell r="K209">
            <v>28</v>
          </cell>
          <cell r="L209">
            <v>35</v>
          </cell>
          <cell r="M209" t="str">
            <v>Inv.2014</v>
          </cell>
          <cell r="N209">
            <v>1</v>
          </cell>
          <cell r="O209">
            <v>28</v>
          </cell>
          <cell r="P209" t="str">
            <v>??</v>
          </cell>
        </row>
        <row r="210">
          <cell r="A210">
            <v>2014198000064</v>
          </cell>
          <cell r="B210" t="str">
            <v>Casque Beats HD838</v>
          </cell>
          <cell r="C210" t="str">
            <v/>
          </cell>
          <cell r="D210" t="str">
            <v/>
          </cell>
          <cell r="E210">
            <v>1</v>
          </cell>
          <cell r="F210">
            <v>0</v>
          </cell>
          <cell r="G210">
            <v>1</v>
          </cell>
          <cell r="H210">
            <v>20</v>
          </cell>
          <cell r="I210">
            <v>0</v>
          </cell>
          <cell r="J210">
            <v>20</v>
          </cell>
          <cell r="K210">
            <v>20</v>
          </cell>
          <cell r="L210">
            <v>30</v>
          </cell>
          <cell r="M210" t="str">
            <v>Inv.2014</v>
          </cell>
          <cell r="N210">
            <v>1</v>
          </cell>
          <cell r="O210">
            <v>20</v>
          </cell>
          <cell r="P210" t="str">
            <v>??</v>
          </cell>
        </row>
        <row r="211">
          <cell r="A211">
            <v>2013010058</v>
          </cell>
          <cell r="B211" t="str">
            <v>Casque beats lecteur MP3</v>
          </cell>
          <cell r="C211" t="str">
            <v/>
          </cell>
          <cell r="D211" t="str">
            <v/>
          </cell>
          <cell r="E211">
            <v>1</v>
          </cell>
          <cell r="F211">
            <v>0</v>
          </cell>
          <cell r="G211">
            <v>1</v>
          </cell>
          <cell r="H211">
            <v>23</v>
          </cell>
          <cell r="I211">
            <v>0</v>
          </cell>
          <cell r="J211">
            <v>23</v>
          </cell>
          <cell r="K211">
            <v>23</v>
          </cell>
          <cell r="L211">
            <v>35</v>
          </cell>
          <cell r="M211" t="str">
            <v>Inv.2014</v>
          </cell>
          <cell r="N211">
            <v>1</v>
          </cell>
          <cell r="O211">
            <v>23</v>
          </cell>
          <cell r="P211" t="str">
            <v>??</v>
          </cell>
        </row>
        <row r="212">
          <cell r="A212">
            <v>2013010222</v>
          </cell>
          <cell r="B212" t="str">
            <v>Casque Beats mini</v>
          </cell>
          <cell r="C212" t="str">
            <v/>
          </cell>
          <cell r="D212" t="str">
            <v/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12</v>
          </cell>
          <cell r="N212">
            <v>0</v>
          </cell>
          <cell r="O212">
            <v>7</v>
          </cell>
        </row>
        <row r="213">
          <cell r="A213">
            <v>2013010338</v>
          </cell>
          <cell r="B213" t="str">
            <v>Casque Beats SOLO HD 2</v>
          </cell>
          <cell r="C213" t="str">
            <v/>
          </cell>
          <cell r="D213" t="str">
            <v/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15</v>
          </cell>
          <cell r="N213">
            <v>0</v>
          </cell>
          <cell r="O213">
            <v>7</v>
          </cell>
        </row>
        <row r="214">
          <cell r="A214">
            <v>2014198000065</v>
          </cell>
          <cell r="B214" t="str">
            <v>Casque koniycoi KK-2500</v>
          </cell>
          <cell r="C214" t="str">
            <v/>
          </cell>
          <cell r="D214" t="str">
            <v/>
          </cell>
          <cell r="E214">
            <v>4</v>
          </cell>
          <cell r="F214">
            <v>0</v>
          </cell>
          <cell r="G214">
            <v>4</v>
          </cell>
          <cell r="H214">
            <v>80</v>
          </cell>
          <cell r="I214">
            <v>0</v>
          </cell>
          <cell r="J214">
            <v>80</v>
          </cell>
          <cell r="K214">
            <v>20</v>
          </cell>
          <cell r="L214">
            <v>30</v>
          </cell>
          <cell r="M214" t="str">
            <v>Inv.2014</v>
          </cell>
          <cell r="N214">
            <v>4</v>
          </cell>
          <cell r="O214">
            <v>20</v>
          </cell>
          <cell r="P214" t="str">
            <v>??</v>
          </cell>
        </row>
        <row r="215">
          <cell r="A215">
            <v>2013010059</v>
          </cell>
          <cell r="B215" t="str">
            <v>Casque Lecteur MP3</v>
          </cell>
          <cell r="C215" t="str">
            <v/>
          </cell>
          <cell r="D215" t="str">
            <v/>
          </cell>
          <cell r="E215">
            <v>1</v>
          </cell>
          <cell r="F215">
            <v>0</v>
          </cell>
          <cell r="G215">
            <v>1</v>
          </cell>
          <cell r="H215">
            <v>23.833333333333332</v>
          </cell>
          <cell r="I215">
            <v>0</v>
          </cell>
          <cell r="J215">
            <v>23.833333333333332</v>
          </cell>
          <cell r="K215">
            <v>23.833333333333332</v>
          </cell>
          <cell r="L215">
            <v>37</v>
          </cell>
          <cell r="M215" t="str">
            <v>Inv.2014</v>
          </cell>
          <cell r="N215">
            <v>1</v>
          </cell>
          <cell r="O215">
            <v>23.833333333333332</v>
          </cell>
          <cell r="P215" t="str">
            <v>??</v>
          </cell>
        </row>
        <row r="216">
          <cell r="A216">
            <v>2014004</v>
          </cell>
          <cell r="B216" t="str">
            <v>Casque Lecteur MP3 BAT Music</v>
          </cell>
          <cell r="C216" t="str">
            <v/>
          </cell>
          <cell r="D216" t="str">
            <v/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23</v>
          </cell>
          <cell r="N216">
            <v>0</v>
          </cell>
          <cell r="O216">
            <v>15</v>
          </cell>
        </row>
        <row r="217">
          <cell r="A217">
            <v>2013010277</v>
          </cell>
          <cell r="B217" t="str">
            <v>Casque Lecteur MP3 Beats</v>
          </cell>
          <cell r="C217" t="str">
            <v/>
          </cell>
          <cell r="D217" t="str">
            <v/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30</v>
          </cell>
          <cell r="N217">
            <v>0</v>
          </cell>
          <cell r="O217">
            <v>19</v>
          </cell>
        </row>
        <row r="218">
          <cell r="A218">
            <v>2014003</v>
          </cell>
          <cell r="B218" t="str">
            <v>Casque Lecteur MP3 Beats 508</v>
          </cell>
          <cell r="C218" t="str">
            <v/>
          </cell>
          <cell r="D218" t="str">
            <v/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25</v>
          </cell>
          <cell r="N218">
            <v>0</v>
          </cell>
          <cell r="O218">
            <v>16</v>
          </cell>
        </row>
        <row r="219">
          <cell r="A219">
            <v>6988881681676</v>
          </cell>
          <cell r="B219" t="str">
            <v>Casque Lecteur MP3 Beats 508</v>
          </cell>
          <cell r="C219" t="str">
            <v/>
          </cell>
          <cell r="D219" t="str">
            <v>Doublon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27</v>
          </cell>
          <cell r="N219">
            <v>0</v>
          </cell>
          <cell r="O219">
            <v>15</v>
          </cell>
        </row>
        <row r="220">
          <cell r="A220">
            <v>2013010336</v>
          </cell>
          <cell r="B220" t="str">
            <v>Casque Lecteur MP3 Beats 509</v>
          </cell>
          <cell r="C220" t="str">
            <v/>
          </cell>
          <cell r="D220" t="str">
            <v/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27</v>
          </cell>
          <cell r="N220">
            <v>0</v>
          </cell>
          <cell r="O220">
            <v>15.666666666666666</v>
          </cell>
        </row>
        <row r="221">
          <cell r="A221">
            <v>2013010335</v>
          </cell>
          <cell r="B221" t="str">
            <v>Casque Lecteur MP3 Beats HD838</v>
          </cell>
          <cell r="C221" t="str">
            <v/>
          </cell>
          <cell r="D221" t="str">
            <v/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32</v>
          </cell>
          <cell r="N221">
            <v>0</v>
          </cell>
          <cell r="O221">
            <v>24</v>
          </cell>
        </row>
        <row r="222">
          <cell r="A222">
            <v>2015198000277</v>
          </cell>
          <cell r="B222" t="str">
            <v>Casque lecteur MP3 MS-350</v>
          </cell>
          <cell r="C222" t="str">
            <v/>
          </cell>
          <cell r="D222" t="str">
            <v/>
          </cell>
          <cell r="E222">
            <v>2</v>
          </cell>
          <cell r="F222">
            <v>0</v>
          </cell>
          <cell r="G222">
            <v>2</v>
          </cell>
          <cell r="H222">
            <v>24</v>
          </cell>
          <cell r="I222">
            <v>0</v>
          </cell>
          <cell r="J222">
            <v>24</v>
          </cell>
          <cell r="K222">
            <v>12</v>
          </cell>
          <cell r="L222">
            <v>22</v>
          </cell>
          <cell r="Q222">
            <v>42182</v>
          </cell>
          <cell r="R222">
            <v>2</v>
          </cell>
          <cell r="S222">
            <v>12</v>
          </cell>
          <cell r="T222" t="str">
            <v>Atef</v>
          </cell>
        </row>
        <row r="223">
          <cell r="A223">
            <v>2013010221</v>
          </cell>
          <cell r="B223" t="str">
            <v>Casque Liansheng LS-V66</v>
          </cell>
          <cell r="C223" t="str">
            <v/>
          </cell>
          <cell r="D223" t="str">
            <v/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16</v>
          </cell>
          <cell r="N223">
            <v>0</v>
          </cell>
          <cell r="O223">
            <v>10</v>
          </cell>
        </row>
        <row r="224">
          <cell r="A224">
            <v>2013010060</v>
          </cell>
          <cell r="B224" t="str">
            <v>Casque Micro Aneex EH-211</v>
          </cell>
          <cell r="C224" t="str">
            <v/>
          </cell>
          <cell r="D224" t="str">
            <v/>
          </cell>
          <cell r="E224">
            <v>1</v>
          </cell>
          <cell r="F224">
            <v>0</v>
          </cell>
          <cell r="G224">
            <v>1</v>
          </cell>
          <cell r="H224">
            <v>11</v>
          </cell>
          <cell r="I224">
            <v>0</v>
          </cell>
          <cell r="J224">
            <v>11</v>
          </cell>
          <cell r="K224">
            <v>11</v>
          </cell>
          <cell r="L224">
            <v>18</v>
          </cell>
          <cell r="M224" t="str">
            <v>Inv.2014</v>
          </cell>
          <cell r="N224">
            <v>1</v>
          </cell>
          <cell r="O224">
            <v>11</v>
          </cell>
          <cell r="P224" t="str">
            <v>??</v>
          </cell>
        </row>
        <row r="225">
          <cell r="A225">
            <v>2013010061</v>
          </cell>
          <cell r="B225" t="str">
            <v>Casque Micro CD-610</v>
          </cell>
          <cell r="C225" t="str">
            <v/>
          </cell>
          <cell r="D225" t="str">
            <v/>
          </cell>
          <cell r="E225">
            <v>7</v>
          </cell>
          <cell r="F225">
            <v>0</v>
          </cell>
          <cell r="G225">
            <v>7</v>
          </cell>
          <cell r="H225">
            <v>17.5</v>
          </cell>
          <cell r="I225">
            <v>0</v>
          </cell>
          <cell r="J225">
            <v>17.5</v>
          </cell>
          <cell r="K225">
            <v>2.5</v>
          </cell>
          <cell r="L225">
            <v>6</v>
          </cell>
          <cell r="M225" t="str">
            <v>Inv.2014</v>
          </cell>
          <cell r="N225">
            <v>7</v>
          </cell>
          <cell r="O225">
            <v>2.5</v>
          </cell>
          <cell r="P225" t="str">
            <v>??</v>
          </cell>
        </row>
        <row r="226">
          <cell r="A226">
            <v>2013010225</v>
          </cell>
          <cell r="B226" t="str">
            <v>Casque Micro E-CD610</v>
          </cell>
          <cell r="C226" t="str">
            <v/>
          </cell>
          <cell r="D226" t="str">
            <v/>
          </cell>
          <cell r="E226">
            <v>2</v>
          </cell>
          <cell r="F226">
            <v>0</v>
          </cell>
          <cell r="G226">
            <v>2</v>
          </cell>
          <cell r="H226">
            <v>5</v>
          </cell>
          <cell r="I226">
            <v>0</v>
          </cell>
          <cell r="J226">
            <v>5</v>
          </cell>
          <cell r="K226">
            <v>2.5</v>
          </cell>
          <cell r="L226">
            <v>6</v>
          </cell>
          <cell r="M226" t="str">
            <v>Inv.2014</v>
          </cell>
          <cell r="N226">
            <v>2</v>
          </cell>
          <cell r="O226">
            <v>2.5</v>
          </cell>
          <cell r="P226" t="str">
            <v>??</v>
          </cell>
        </row>
        <row r="227">
          <cell r="A227">
            <v>2013010063</v>
          </cell>
          <cell r="B227" t="str">
            <v>Casque micro ET-090M</v>
          </cell>
          <cell r="C227" t="str">
            <v/>
          </cell>
          <cell r="D227" t="str">
            <v/>
          </cell>
          <cell r="E227">
            <v>4</v>
          </cell>
          <cell r="F227">
            <v>0</v>
          </cell>
          <cell r="G227">
            <v>4</v>
          </cell>
          <cell r="H227">
            <v>8</v>
          </cell>
          <cell r="I227">
            <v>0</v>
          </cell>
          <cell r="J227">
            <v>8</v>
          </cell>
          <cell r="K227">
            <v>2</v>
          </cell>
          <cell r="L227">
            <v>6</v>
          </cell>
          <cell r="M227" t="str">
            <v>Inv.2014</v>
          </cell>
          <cell r="N227">
            <v>4</v>
          </cell>
          <cell r="O227">
            <v>2</v>
          </cell>
          <cell r="P227" t="str">
            <v>??</v>
          </cell>
        </row>
        <row r="228">
          <cell r="A228">
            <v>2013010064</v>
          </cell>
          <cell r="B228" t="str">
            <v>Casque Micro MSK-101</v>
          </cell>
          <cell r="C228" t="str">
            <v/>
          </cell>
          <cell r="D228" t="str">
            <v/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6</v>
          </cell>
          <cell r="N228">
            <v>0</v>
          </cell>
          <cell r="O228">
            <v>0</v>
          </cell>
        </row>
        <row r="229">
          <cell r="A229">
            <v>2013010062</v>
          </cell>
          <cell r="B229" t="str">
            <v>Casque Micro RR-670</v>
          </cell>
          <cell r="C229" t="str">
            <v/>
          </cell>
          <cell r="D229" t="str">
            <v/>
          </cell>
          <cell r="E229">
            <v>6</v>
          </cell>
          <cell r="F229">
            <v>0</v>
          </cell>
          <cell r="G229">
            <v>6</v>
          </cell>
          <cell r="H229">
            <v>15</v>
          </cell>
          <cell r="I229">
            <v>0</v>
          </cell>
          <cell r="J229">
            <v>15</v>
          </cell>
          <cell r="K229">
            <v>2.5</v>
          </cell>
          <cell r="L229">
            <v>6</v>
          </cell>
          <cell r="M229" t="str">
            <v>Inv.2014</v>
          </cell>
          <cell r="N229">
            <v>6</v>
          </cell>
          <cell r="O229">
            <v>2.5</v>
          </cell>
          <cell r="P229" t="str">
            <v>??</v>
          </cell>
        </row>
        <row r="230">
          <cell r="A230">
            <v>2013010065</v>
          </cell>
          <cell r="B230" t="str">
            <v>Casque Micro SSD-201</v>
          </cell>
          <cell r="C230" t="str">
            <v/>
          </cell>
          <cell r="D230" t="str">
            <v/>
          </cell>
          <cell r="E230">
            <v>3</v>
          </cell>
          <cell r="F230">
            <v>0</v>
          </cell>
          <cell r="G230">
            <v>3</v>
          </cell>
          <cell r="H230">
            <v>9</v>
          </cell>
          <cell r="I230">
            <v>0</v>
          </cell>
          <cell r="J230">
            <v>9</v>
          </cell>
          <cell r="K230">
            <v>3</v>
          </cell>
          <cell r="L230">
            <v>8</v>
          </cell>
          <cell r="M230" t="str">
            <v>Inv.2014</v>
          </cell>
          <cell r="N230">
            <v>3</v>
          </cell>
          <cell r="O230">
            <v>3</v>
          </cell>
          <cell r="P230" t="str">
            <v>??</v>
          </cell>
        </row>
        <row r="231">
          <cell r="A231">
            <v>2013010066</v>
          </cell>
          <cell r="B231" t="str">
            <v>Casque Micro SSD-212</v>
          </cell>
          <cell r="C231" t="str">
            <v/>
          </cell>
          <cell r="D231" t="str">
            <v/>
          </cell>
          <cell r="E231">
            <v>1</v>
          </cell>
          <cell r="F231">
            <v>0</v>
          </cell>
          <cell r="G231">
            <v>1</v>
          </cell>
          <cell r="H231">
            <v>10</v>
          </cell>
          <cell r="I231">
            <v>0</v>
          </cell>
          <cell r="J231">
            <v>10</v>
          </cell>
          <cell r="K231">
            <v>10</v>
          </cell>
          <cell r="L231">
            <v>17</v>
          </cell>
          <cell r="M231" t="str">
            <v>Inv.2014</v>
          </cell>
          <cell r="N231">
            <v>1</v>
          </cell>
          <cell r="O231">
            <v>10</v>
          </cell>
          <cell r="P231" t="str">
            <v>??</v>
          </cell>
        </row>
        <row r="232">
          <cell r="A232">
            <v>2013010067</v>
          </cell>
          <cell r="B232" t="str">
            <v>Casque Pliable WX-838</v>
          </cell>
          <cell r="C232" t="str">
            <v/>
          </cell>
          <cell r="D232" t="str">
            <v/>
          </cell>
          <cell r="E232">
            <v>2</v>
          </cell>
          <cell r="F232">
            <v>0</v>
          </cell>
          <cell r="G232">
            <v>2</v>
          </cell>
          <cell r="H232">
            <v>14</v>
          </cell>
          <cell r="I232">
            <v>0</v>
          </cell>
          <cell r="J232">
            <v>14</v>
          </cell>
          <cell r="K232">
            <v>7</v>
          </cell>
          <cell r="L232">
            <v>14</v>
          </cell>
          <cell r="M232" t="str">
            <v>Inv.2014</v>
          </cell>
          <cell r="N232">
            <v>2</v>
          </cell>
          <cell r="O232">
            <v>7</v>
          </cell>
          <cell r="P232" t="str">
            <v>??</v>
          </cell>
        </row>
        <row r="233">
          <cell r="A233">
            <v>2013010068</v>
          </cell>
          <cell r="B233" t="str">
            <v>casque sans fil 888</v>
          </cell>
          <cell r="C233" t="str">
            <v/>
          </cell>
          <cell r="D233" t="str">
            <v/>
          </cell>
          <cell r="E233">
            <v>1</v>
          </cell>
          <cell r="F233">
            <v>0</v>
          </cell>
          <cell r="G233">
            <v>1</v>
          </cell>
          <cell r="H233">
            <v>13.57</v>
          </cell>
          <cell r="I233">
            <v>0</v>
          </cell>
          <cell r="J233">
            <v>13.57</v>
          </cell>
          <cell r="K233">
            <v>13.57</v>
          </cell>
          <cell r="L233">
            <v>12</v>
          </cell>
          <cell r="M233" t="str">
            <v>Inv.2014</v>
          </cell>
          <cell r="N233">
            <v>1</v>
          </cell>
          <cell r="O233">
            <v>13.57</v>
          </cell>
          <cell r="P233" t="str">
            <v>??</v>
          </cell>
        </row>
        <row r="234">
          <cell r="A234">
            <v>2014198000063</v>
          </cell>
          <cell r="B234" t="str">
            <v>Casque SD-668</v>
          </cell>
          <cell r="C234" t="str">
            <v/>
          </cell>
          <cell r="D234" t="str">
            <v/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26</v>
          </cell>
          <cell r="N234">
            <v>0</v>
          </cell>
          <cell r="O234">
            <v>18</v>
          </cell>
        </row>
        <row r="235">
          <cell r="A235">
            <v>2013010070</v>
          </cell>
          <cell r="B235" t="str">
            <v>CD vierge</v>
          </cell>
          <cell r="C235" t="str">
            <v/>
          </cell>
          <cell r="D235" t="str">
            <v/>
          </cell>
          <cell r="E235">
            <v>7</v>
          </cell>
          <cell r="F235">
            <v>0</v>
          </cell>
          <cell r="G235">
            <v>7</v>
          </cell>
          <cell r="H235">
            <v>1.6845512068461557</v>
          </cell>
          <cell r="I235">
            <v>0</v>
          </cell>
          <cell r="J235">
            <v>1.6845512068461557</v>
          </cell>
          <cell r="K235">
            <v>0.24065017240659367</v>
          </cell>
          <cell r="L235">
            <v>0.5</v>
          </cell>
          <cell r="N235">
            <v>7</v>
          </cell>
          <cell r="O235">
            <v>0.24065017240659367</v>
          </cell>
        </row>
        <row r="236">
          <cell r="A236">
            <v>8717202997190</v>
          </cell>
          <cell r="B236" t="str">
            <v>CD vierge conrexx</v>
          </cell>
          <cell r="C236" t="str">
            <v/>
          </cell>
          <cell r="D236" t="str">
            <v/>
          </cell>
          <cell r="E236">
            <v>97</v>
          </cell>
          <cell r="F236">
            <v>0</v>
          </cell>
          <cell r="G236">
            <v>97</v>
          </cell>
          <cell r="H236">
            <v>23.279999999999998</v>
          </cell>
          <cell r="I236">
            <v>0</v>
          </cell>
          <cell r="J236">
            <v>23.279999999999998</v>
          </cell>
          <cell r="K236">
            <v>0.23999999999999996</v>
          </cell>
          <cell r="L236">
            <v>0.5</v>
          </cell>
          <cell r="M236" t="str">
            <v>Inv.2014</v>
          </cell>
          <cell r="N236">
            <v>97</v>
          </cell>
          <cell r="O236">
            <v>0.24</v>
          </cell>
          <cell r="P236" t="str">
            <v/>
          </cell>
        </row>
        <row r="237">
          <cell r="A237">
            <v>4710212142592</v>
          </cell>
          <cell r="B237" t="str">
            <v>CD Vierge MR DATA</v>
          </cell>
          <cell r="C237" t="str">
            <v/>
          </cell>
          <cell r="D237" t="str">
            <v/>
          </cell>
          <cell r="E237">
            <v>250</v>
          </cell>
          <cell r="F237">
            <v>0</v>
          </cell>
          <cell r="G237">
            <v>250</v>
          </cell>
          <cell r="H237">
            <v>65.5</v>
          </cell>
          <cell r="I237">
            <v>0</v>
          </cell>
          <cell r="J237">
            <v>65.5</v>
          </cell>
          <cell r="K237">
            <v>0.26200000000000001</v>
          </cell>
          <cell r="L237">
            <v>0.7</v>
          </cell>
          <cell r="Q237">
            <v>42172</v>
          </cell>
          <cell r="R237">
            <v>250</v>
          </cell>
          <cell r="S237">
            <v>0.26200000000000001</v>
          </cell>
          <cell r="T237" t="str">
            <v>MB</v>
          </cell>
        </row>
        <row r="238">
          <cell r="A238">
            <v>2014058</v>
          </cell>
          <cell r="B238" t="str">
            <v>CD vierge YDD</v>
          </cell>
          <cell r="C238" t="str">
            <v/>
          </cell>
          <cell r="D238" t="str">
            <v/>
          </cell>
          <cell r="E238">
            <v>8</v>
          </cell>
          <cell r="F238">
            <v>0</v>
          </cell>
          <cell r="G238">
            <v>8</v>
          </cell>
          <cell r="H238">
            <v>1.7920000000000003</v>
          </cell>
          <cell r="I238">
            <v>0</v>
          </cell>
          <cell r="J238">
            <v>1.7920000000000003</v>
          </cell>
          <cell r="K238">
            <v>0.22400000000000003</v>
          </cell>
          <cell r="L238">
            <v>0.5</v>
          </cell>
          <cell r="M238" t="str">
            <v>Inv.2014</v>
          </cell>
          <cell r="N238">
            <v>8</v>
          </cell>
          <cell r="O238">
            <v>0.22400000000000003</v>
          </cell>
          <cell r="P238" t="str">
            <v>??</v>
          </cell>
        </row>
        <row r="239">
          <cell r="A239">
            <v>6927865368196</v>
          </cell>
          <cell r="B239" t="str">
            <v>CD vierge YDD</v>
          </cell>
          <cell r="C239" t="str">
            <v/>
          </cell>
          <cell r="D239" t="str">
            <v>Doublon</v>
          </cell>
          <cell r="E239">
            <v>114</v>
          </cell>
          <cell r="F239">
            <v>2</v>
          </cell>
          <cell r="G239">
            <v>112</v>
          </cell>
          <cell r="H239">
            <v>26.220000000000002</v>
          </cell>
          <cell r="I239">
            <v>0.46</v>
          </cell>
          <cell r="J239">
            <v>25.76</v>
          </cell>
          <cell r="K239">
            <v>0.23</v>
          </cell>
          <cell r="L239">
            <v>0.5</v>
          </cell>
          <cell r="M239" t="str">
            <v>Inv.2014</v>
          </cell>
          <cell r="N239">
            <v>114</v>
          </cell>
          <cell r="O239">
            <v>0.23</v>
          </cell>
          <cell r="P239" t="str">
            <v>??</v>
          </cell>
        </row>
        <row r="240">
          <cell r="A240">
            <v>2013010071</v>
          </cell>
          <cell r="B240" t="str">
            <v>Chargeur</v>
          </cell>
          <cell r="C240" t="str">
            <v/>
          </cell>
          <cell r="D240" t="str">
            <v/>
          </cell>
          <cell r="E240">
            <v>200</v>
          </cell>
          <cell r="F240">
            <v>0</v>
          </cell>
          <cell r="G240">
            <v>200</v>
          </cell>
          <cell r="H240">
            <v>452.33836293796816</v>
          </cell>
          <cell r="I240">
            <v>0</v>
          </cell>
          <cell r="J240">
            <v>452.33836293796816</v>
          </cell>
          <cell r="K240">
            <v>2.2616918146898408</v>
          </cell>
          <cell r="L240">
            <v>5</v>
          </cell>
          <cell r="M240" t="str">
            <v>Inv.2014</v>
          </cell>
          <cell r="N240">
            <v>200</v>
          </cell>
          <cell r="O240">
            <v>2.2616918146898408</v>
          </cell>
          <cell r="P240" t="str">
            <v>??</v>
          </cell>
        </row>
        <row r="241">
          <cell r="A241">
            <v>2013010072</v>
          </cell>
          <cell r="B241" t="str">
            <v>Chargeur Acer 19V / 3.42A</v>
          </cell>
          <cell r="C241" t="str">
            <v/>
          </cell>
          <cell r="D241" t="str">
            <v/>
          </cell>
          <cell r="E241">
            <v>1</v>
          </cell>
          <cell r="F241">
            <v>0</v>
          </cell>
          <cell r="G241">
            <v>1</v>
          </cell>
          <cell r="H241">
            <v>16.5</v>
          </cell>
          <cell r="I241">
            <v>0</v>
          </cell>
          <cell r="J241">
            <v>16.5</v>
          </cell>
          <cell r="K241">
            <v>16.5</v>
          </cell>
          <cell r="L241">
            <v>39</v>
          </cell>
          <cell r="M241" t="str">
            <v>Inv.2014</v>
          </cell>
          <cell r="N241">
            <v>1</v>
          </cell>
          <cell r="O241">
            <v>16.5</v>
          </cell>
          <cell r="P241" t="str">
            <v>??</v>
          </cell>
        </row>
        <row r="242">
          <cell r="A242">
            <v>2013010074</v>
          </cell>
          <cell r="B242" t="str">
            <v>Chargeur Adaptable</v>
          </cell>
          <cell r="C242" t="str">
            <v/>
          </cell>
          <cell r="D242" t="str">
            <v/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5</v>
          </cell>
          <cell r="N242">
            <v>0</v>
          </cell>
          <cell r="O242">
            <v>1.5</v>
          </cell>
        </row>
        <row r="243">
          <cell r="A243">
            <v>6417182180378</v>
          </cell>
          <cell r="B243" t="str">
            <v>Chargeur Adaptable</v>
          </cell>
          <cell r="C243" t="str">
            <v/>
          </cell>
          <cell r="D243" t="str">
            <v>Doublon</v>
          </cell>
          <cell r="E243">
            <v>1</v>
          </cell>
          <cell r="F243">
            <v>0</v>
          </cell>
          <cell r="G243">
            <v>1</v>
          </cell>
          <cell r="H243">
            <v>1.5</v>
          </cell>
          <cell r="I243">
            <v>0</v>
          </cell>
          <cell r="J243">
            <v>1.5</v>
          </cell>
          <cell r="K243">
            <v>1.5</v>
          </cell>
          <cell r="L243">
            <v>5</v>
          </cell>
          <cell r="M243" t="str">
            <v>Inv.2014</v>
          </cell>
          <cell r="N243">
            <v>1</v>
          </cell>
          <cell r="O243">
            <v>1.5</v>
          </cell>
          <cell r="P243" t="str">
            <v>??</v>
          </cell>
        </row>
        <row r="244">
          <cell r="A244">
            <v>2014198000101</v>
          </cell>
          <cell r="B244" t="str">
            <v>Chargeur Adaptable N70</v>
          </cell>
          <cell r="C244" t="str">
            <v/>
          </cell>
          <cell r="D244" t="str">
            <v/>
          </cell>
          <cell r="E244">
            <v>3</v>
          </cell>
          <cell r="F244">
            <v>0</v>
          </cell>
          <cell r="G244">
            <v>3</v>
          </cell>
          <cell r="H244">
            <v>4.5</v>
          </cell>
          <cell r="I244">
            <v>0</v>
          </cell>
          <cell r="J244">
            <v>4.5</v>
          </cell>
          <cell r="K244">
            <v>1.5</v>
          </cell>
          <cell r="L244">
            <v>5</v>
          </cell>
          <cell r="M244" t="str">
            <v>Inv.2014</v>
          </cell>
          <cell r="N244">
            <v>3</v>
          </cell>
          <cell r="O244">
            <v>1.5</v>
          </cell>
          <cell r="P244" t="str">
            <v>??</v>
          </cell>
        </row>
        <row r="245">
          <cell r="A245">
            <v>2014062</v>
          </cell>
          <cell r="B245" t="str">
            <v>Chargeur Adaptable V3</v>
          </cell>
          <cell r="C245" t="str">
            <v/>
          </cell>
          <cell r="D245" t="str">
            <v/>
          </cell>
          <cell r="E245">
            <v>3</v>
          </cell>
          <cell r="F245">
            <v>0</v>
          </cell>
          <cell r="G245">
            <v>3</v>
          </cell>
          <cell r="H245">
            <v>4.5</v>
          </cell>
          <cell r="I245">
            <v>0</v>
          </cell>
          <cell r="J245">
            <v>4.5</v>
          </cell>
          <cell r="K245">
            <v>1.5</v>
          </cell>
          <cell r="L245">
            <v>5</v>
          </cell>
          <cell r="M245" t="str">
            <v>Inv.2014</v>
          </cell>
          <cell r="N245">
            <v>3</v>
          </cell>
          <cell r="O245">
            <v>1.5</v>
          </cell>
          <cell r="P245" t="str">
            <v>??</v>
          </cell>
        </row>
        <row r="246">
          <cell r="A246">
            <v>2014029</v>
          </cell>
          <cell r="B246" t="str">
            <v>Chargeur Batterie</v>
          </cell>
          <cell r="C246" t="str">
            <v/>
          </cell>
          <cell r="D246" t="str">
            <v/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4</v>
          </cell>
          <cell r="N246">
            <v>0</v>
          </cell>
          <cell r="O246">
            <v>1.5</v>
          </cell>
        </row>
        <row r="247">
          <cell r="A247">
            <v>2013010249</v>
          </cell>
          <cell r="B247" t="str">
            <v>Chargeur Batterie</v>
          </cell>
          <cell r="C247" t="str">
            <v/>
          </cell>
          <cell r="D247" t="str">
            <v>Doublon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4</v>
          </cell>
          <cell r="N247">
            <v>0</v>
          </cell>
          <cell r="O247">
            <v>1.5</v>
          </cell>
        </row>
        <row r="248">
          <cell r="A248">
            <v>2014198000012</v>
          </cell>
          <cell r="B248" t="str">
            <v>Chargeur Batterie</v>
          </cell>
          <cell r="C248" t="str">
            <v/>
          </cell>
          <cell r="D248" t="str">
            <v>Doublon</v>
          </cell>
          <cell r="E248">
            <v>20</v>
          </cell>
          <cell r="F248">
            <v>0</v>
          </cell>
          <cell r="G248">
            <v>20</v>
          </cell>
          <cell r="H248">
            <v>30</v>
          </cell>
          <cell r="I248">
            <v>0</v>
          </cell>
          <cell r="J248">
            <v>30</v>
          </cell>
          <cell r="K248">
            <v>1.5</v>
          </cell>
          <cell r="L248">
            <v>4</v>
          </cell>
          <cell r="M248" t="str">
            <v>Inv.2014</v>
          </cell>
          <cell r="N248">
            <v>15</v>
          </cell>
          <cell r="O248">
            <v>1.5</v>
          </cell>
          <cell r="P248" t="str">
            <v>??</v>
          </cell>
          <cell r="Q248">
            <v>42154</v>
          </cell>
          <cell r="R248">
            <v>5</v>
          </cell>
          <cell r="S248">
            <v>1.5</v>
          </cell>
          <cell r="T248" t="str">
            <v>Atef</v>
          </cell>
        </row>
        <row r="249">
          <cell r="A249">
            <v>2013010250</v>
          </cell>
          <cell r="B249" t="str">
            <v>Chargeur Batterie Avec Afficheur</v>
          </cell>
          <cell r="C249" t="str">
            <v/>
          </cell>
          <cell r="D249" t="str">
            <v/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5</v>
          </cell>
          <cell r="N249">
            <v>0</v>
          </cell>
          <cell r="O249">
            <v>2.5</v>
          </cell>
        </row>
        <row r="250">
          <cell r="A250">
            <v>2013010259</v>
          </cell>
          <cell r="B250" t="str">
            <v>Chargeur Batterie avec conn.</v>
          </cell>
          <cell r="C250" t="str">
            <v/>
          </cell>
          <cell r="D250" t="str">
            <v/>
          </cell>
          <cell r="E250">
            <v>1</v>
          </cell>
          <cell r="F250">
            <v>0</v>
          </cell>
          <cell r="G250">
            <v>1</v>
          </cell>
          <cell r="H250">
            <v>3</v>
          </cell>
          <cell r="I250">
            <v>0</v>
          </cell>
          <cell r="J250">
            <v>3</v>
          </cell>
          <cell r="K250">
            <v>3</v>
          </cell>
          <cell r="L250">
            <v>6</v>
          </cell>
          <cell r="M250" t="str">
            <v>Inv.2014</v>
          </cell>
          <cell r="N250">
            <v>1</v>
          </cell>
          <cell r="O250">
            <v>3</v>
          </cell>
          <cell r="P250" t="str">
            <v>??</v>
          </cell>
        </row>
        <row r="251">
          <cell r="A251">
            <v>2013010330</v>
          </cell>
          <cell r="B251" t="str">
            <v>Chargeur D880</v>
          </cell>
          <cell r="C251" t="str">
            <v/>
          </cell>
          <cell r="D251" t="str">
            <v/>
          </cell>
          <cell r="E251">
            <v>8</v>
          </cell>
          <cell r="F251">
            <v>0</v>
          </cell>
          <cell r="G251">
            <v>8</v>
          </cell>
          <cell r="H251">
            <v>14.764705882352942</v>
          </cell>
          <cell r="I251">
            <v>0</v>
          </cell>
          <cell r="J251">
            <v>14.764705882352942</v>
          </cell>
          <cell r="K251">
            <v>1.8455882352941178</v>
          </cell>
          <cell r="L251">
            <v>8</v>
          </cell>
          <cell r="M251" t="str">
            <v>Inv.2014</v>
          </cell>
          <cell r="N251">
            <v>6</v>
          </cell>
          <cell r="O251">
            <v>1.7941176470588236</v>
          </cell>
          <cell r="P251" t="str">
            <v>??</v>
          </cell>
          <cell r="Q251">
            <v>42154</v>
          </cell>
          <cell r="R251">
            <v>2</v>
          </cell>
          <cell r="S251">
            <v>2</v>
          </cell>
          <cell r="T251" t="str">
            <v>Atef</v>
          </cell>
        </row>
        <row r="252">
          <cell r="A252">
            <v>2014198000068</v>
          </cell>
          <cell r="B252" t="str">
            <v>Chargeur galaxy Note3/S4</v>
          </cell>
          <cell r="C252" t="str">
            <v/>
          </cell>
          <cell r="D252" t="str">
            <v/>
          </cell>
          <cell r="E252">
            <v>2</v>
          </cell>
          <cell r="F252">
            <v>0</v>
          </cell>
          <cell r="G252">
            <v>2</v>
          </cell>
          <cell r="H252">
            <v>13</v>
          </cell>
          <cell r="I252">
            <v>0</v>
          </cell>
          <cell r="J252">
            <v>13</v>
          </cell>
          <cell r="K252">
            <v>6.5</v>
          </cell>
          <cell r="L252">
            <v>15</v>
          </cell>
          <cell r="M252" t="str">
            <v>Inv.2014</v>
          </cell>
          <cell r="N252">
            <v>2</v>
          </cell>
          <cell r="O252">
            <v>6.5</v>
          </cell>
          <cell r="P252" t="str">
            <v>??</v>
          </cell>
        </row>
        <row r="253">
          <cell r="A253">
            <v>2014198000067</v>
          </cell>
          <cell r="B253" t="str">
            <v>Chargeur galaxy Note3/S4 2en1</v>
          </cell>
          <cell r="C253" t="str">
            <v/>
          </cell>
          <cell r="D253" t="str">
            <v/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12</v>
          </cell>
          <cell r="N253">
            <v>0</v>
          </cell>
          <cell r="O253">
            <v>5</v>
          </cell>
        </row>
        <row r="254">
          <cell r="A254">
            <v>2013010258</v>
          </cell>
          <cell r="B254" t="str">
            <v>Chargeur GSM sans Câble</v>
          </cell>
          <cell r="C254" t="str">
            <v/>
          </cell>
          <cell r="D254" t="str">
            <v/>
          </cell>
          <cell r="E254">
            <v>7</v>
          </cell>
          <cell r="F254">
            <v>0</v>
          </cell>
          <cell r="G254">
            <v>7</v>
          </cell>
          <cell r="H254">
            <v>9.2458333333333336</v>
          </cell>
          <cell r="I254">
            <v>0</v>
          </cell>
          <cell r="J254">
            <v>9.2458333333333336</v>
          </cell>
          <cell r="K254">
            <v>1.3208333333333333</v>
          </cell>
          <cell r="L254">
            <v>3.5</v>
          </cell>
          <cell r="M254" t="str">
            <v>Inv.2014</v>
          </cell>
          <cell r="N254">
            <v>7</v>
          </cell>
          <cell r="O254">
            <v>1.3208333333333333</v>
          </cell>
          <cell r="P254" t="str">
            <v>??</v>
          </cell>
        </row>
        <row r="255">
          <cell r="A255">
            <v>2013010243</v>
          </cell>
          <cell r="B255" t="str">
            <v>Chargeur Haute qualité</v>
          </cell>
          <cell r="C255" t="str">
            <v/>
          </cell>
          <cell r="D255" t="str">
            <v/>
          </cell>
          <cell r="E255">
            <v>19</v>
          </cell>
          <cell r="F255">
            <v>0</v>
          </cell>
          <cell r="G255">
            <v>19</v>
          </cell>
          <cell r="H255">
            <v>45.177777777777777</v>
          </cell>
          <cell r="I255">
            <v>0</v>
          </cell>
          <cell r="J255">
            <v>45.177777777777777</v>
          </cell>
          <cell r="K255">
            <v>2.3777777777777778</v>
          </cell>
          <cell r="L255">
            <v>8</v>
          </cell>
          <cell r="M255" t="str">
            <v>Inv.2014</v>
          </cell>
          <cell r="N255">
            <v>19</v>
          </cell>
          <cell r="O255">
            <v>2.3777777777777778</v>
          </cell>
          <cell r="P255" t="str">
            <v>??</v>
          </cell>
        </row>
        <row r="256">
          <cell r="A256">
            <v>2013010075</v>
          </cell>
          <cell r="B256" t="str">
            <v>Chargeur HP 19V / 4.74A 1</v>
          </cell>
          <cell r="C256" t="str">
            <v/>
          </cell>
          <cell r="D256" t="str">
            <v/>
          </cell>
          <cell r="E256">
            <v>1</v>
          </cell>
          <cell r="F256">
            <v>0</v>
          </cell>
          <cell r="G256">
            <v>1</v>
          </cell>
          <cell r="H256">
            <v>16.5</v>
          </cell>
          <cell r="I256">
            <v>0</v>
          </cell>
          <cell r="J256">
            <v>16.5</v>
          </cell>
          <cell r="K256">
            <v>16.5</v>
          </cell>
          <cell r="L256">
            <v>39</v>
          </cell>
          <cell r="M256" t="str">
            <v>Inv.2014</v>
          </cell>
          <cell r="N256">
            <v>1</v>
          </cell>
          <cell r="O256">
            <v>16.5</v>
          </cell>
          <cell r="P256" t="str">
            <v>??</v>
          </cell>
        </row>
        <row r="257">
          <cell r="A257">
            <v>2013010076</v>
          </cell>
          <cell r="B257" t="str">
            <v>Chargeur HP 19V / 4.74A 2</v>
          </cell>
          <cell r="C257" t="str">
            <v/>
          </cell>
          <cell r="D257" t="str">
            <v/>
          </cell>
          <cell r="E257">
            <v>1</v>
          </cell>
          <cell r="F257">
            <v>0</v>
          </cell>
          <cell r="G257">
            <v>1</v>
          </cell>
          <cell r="H257">
            <v>17.5</v>
          </cell>
          <cell r="I257">
            <v>0</v>
          </cell>
          <cell r="J257">
            <v>17.5</v>
          </cell>
          <cell r="K257">
            <v>17.5</v>
          </cell>
          <cell r="L257">
            <v>42</v>
          </cell>
          <cell r="M257" t="str">
            <v>Inv.2014</v>
          </cell>
          <cell r="N257">
            <v>1</v>
          </cell>
          <cell r="O257">
            <v>17.5</v>
          </cell>
          <cell r="P257" t="str">
            <v>??</v>
          </cell>
        </row>
        <row r="258">
          <cell r="A258">
            <v>2014055</v>
          </cell>
          <cell r="B258" t="str">
            <v>Chargeur HP 4,74A/19A</v>
          </cell>
          <cell r="C258" t="str">
            <v/>
          </cell>
          <cell r="D258" t="str">
            <v/>
          </cell>
          <cell r="E258">
            <v>0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49</v>
          </cell>
          <cell r="N258">
            <v>0</v>
          </cell>
          <cell r="O258">
            <v>26</v>
          </cell>
        </row>
        <row r="259">
          <cell r="A259">
            <v>2013010304</v>
          </cell>
          <cell r="B259" t="str">
            <v>Chargeur HTC original</v>
          </cell>
          <cell r="C259" t="str">
            <v/>
          </cell>
          <cell r="D259" t="str">
            <v/>
          </cell>
          <cell r="E259">
            <v>2</v>
          </cell>
          <cell r="F259">
            <v>0</v>
          </cell>
          <cell r="G259">
            <v>2</v>
          </cell>
          <cell r="H259">
            <v>8</v>
          </cell>
          <cell r="I259">
            <v>0</v>
          </cell>
          <cell r="J259">
            <v>8</v>
          </cell>
          <cell r="K259">
            <v>4</v>
          </cell>
          <cell r="L259">
            <v>10</v>
          </cell>
          <cell r="M259" t="str">
            <v>Inv.2014</v>
          </cell>
          <cell r="N259">
            <v>2</v>
          </cell>
          <cell r="O259">
            <v>4</v>
          </cell>
          <cell r="P259" t="str">
            <v>??</v>
          </cell>
        </row>
        <row r="260">
          <cell r="A260">
            <v>2014168</v>
          </cell>
          <cell r="B260" t="str">
            <v>Chargeur ipad</v>
          </cell>
          <cell r="C260" t="str">
            <v/>
          </cell>
          <cell r="D260" t="str">
            <v/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15</v>
          </cell>
          <cell r="N260">
            <v>0</v>
          </cell>
          <cell r="O260">
            <v>6</v>
          </cell>
        </row>
        <row r="261">
          <cell r="A261">
            <v>2014198000008</v>
          </cell>
          <cell r="B261" t="str">
            <v>Chargeur ipad</v>
          </cell>
          <cell r="C261" t="str">
            <v/>
          </cell>
          <cell r="D261" t="str">
            <v>Doublon</v>
          </cell>
          <cell r="E261">
            <v>3</v>
          </cell>
          <cell r="F261">
            <v>0</v>
          </cell>
          <cell r="G261">
            <v>3</v>
          </cell>
          <cell r="H261">
            <v>26</v>
          </cell>
          <cell r="I261">
            <v>0</v>
          </cell>
          <cell r="J261">
            <v>26</v>
          </cell>
          <cell r="K261">
            <v>8.6666666666666661</v>
          </cell>
          <cell r="L261">
            <v>15</v>
          </cell>
          <cell r="M261" t="str">
            <v>Inv.2014</v>
          </cell>
          <cell r="N261">
            <v>1</v>
          </cell>
          <cell r="O261">
            <v>9</v>
          </cell>
          <cell r="P261" t="str">
            <v>??</v>
          </cell>
          <cell r="Q261">
            <v>42102</v>
          </cell>
          <cell r="R261">
            <v>2</v>
          </cell>
          <cell r="S261">
            <v>8.5</v>
          </cell>
          <cell r="T261" t="str">
            <v>Samir</v>
          </cell>
        </row>
        <row r="262">
          <cell r="A262">
            <v>2013010077</v>
          </cell>
          <cell r="B262" t="str">
            <v>Chargeur iPhone</v>
          </cell>
          <cell r="C262" t="str">
            <v/>
          </cell>
          <cell r="D262" t="str">
            <v/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12</v>
          </cell>
          <cell r="N262">
            <v>0</v>
          </cell>
          <cell r="O262">
            <v>5.0200617283950617</v>
          </cell>
        </row>
        <row r="263">
          <cell r="A263">
            <v>2014042</v>
          </cell>
          <cell r="B263" t="str">
            <v>Chargeur iPhone 3/4</v>
          </cell>
          <cell r="C263" t="str">
            <v/>
          </cell>
          <cell r="D263" t="str">
            <v/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12</v>
          </cell>
          <cell r="N263">
            <v>0</v>
          </cell>
          <cell r="O263">
            <v>4</v>
          </cell>
        </row>
        <row r="264">
          <cell r="A264">
            <v>2013010278</v>
          </cell>
          <cell r="B264" t="str">
            <v>Chargeur iphone 5 Next</v>
          </cell>
          <cell r="C264" t="str">
            <v/>
          </cell>
          <cell r="D264" t="str">
            <v/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14</v>
          </cell>
          <cell r="N264">
            <v>0</v>
          </cell>
          <cell r="O264">
            <v>7</v>
          </cell>
        </row>
        <row r="265">
          <cell r="A265">
            <v>2013010279</v>
          </cell>
          <cell r="B265" t="str">
            <v>Chargeur iphone 5 T09</v>
          </cell>
          <cell r="C265" t="str">
            <v/>
          </cell>
          <cell r="D265" t="str">
            <v/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18</v>
          </cell>
          <cell r="N265">
            <v>0</v>
          </cell>
          <cell r="O265">
            <v>9.6666666666666661</v>
          </cell>
        </row>
        <row r="266">
          <cell r="A266">
            <v>2013010331</v>
          </cell>
          <cell r="B266" t="str">
            <v>Chargeur KG800</v>
          </cell>
          <cell r="C266" t="str">
            <v/>
          </cell>
          <cell r="D266" t="str">
            <v/>
          </cell>
          <cell r="E266">
            <v>2</v>
          </cell>
          <cell r="F266">
            <v>0</v>
          </cell>
          <cell r="G266">
            <v>2</v>
          </cell>
          <cell r="H266">
            <v>3</v>
          </cell>
          <cell r="I266">
            <v>0</v>
          </cell>
          <cell r="J266">
            <v>3</v>
          </cell>
          <cell r="K266">
            <v>1.5</v>
          </cell>
          <cell r="L266">
            <v>8</v>
          </cell>
          <cell r="M266" t="str">
            <v>Inv.2014</v>
          </cell>
          <cell r="N266">
            <v>2</v>
          </cell>
          <cell r="O266">
            <v>1.5</v>
          </cell>
          <cell r="P266" t="str">
            <v>??</v>
          </cell>
        </row>
        <row r="267">
          <cell r="A267">
            <v>2014198000105</v>
          </cell>
          <cell r="B267" t="str">
            <v>Chargeur lecteur MP3</v>
          </cell>
          <cell r="C267" t="str">
            <v/>
          </cell>
          <cell r="D267" t="str">
            <v/>
          </cell>
          <cell r="E267">
            <v>5</v>
          </cell>
          <cell r="F267">
            <v>0</v>
          </cell>
          <cell r="G267">
            <v>5</v>
          </cell>
          <cell r="H267">
            <v>3.75</v>
          </cell>
          <cell r="I267">
            <v>0</v>
          </cell>
          <cell r="J267">
            <v>3.75</v>
          </cell>
          <cell r="K267">
            <v>0.75</v>
          </cell>
          <cell r="L267">
            <v>3</v>
          </cell>
          <cell r="M267" t="str">
            <v>Inv.2014</v>
          </cell>
          <cell r="N267">
            <v>5</v>
          </cell>
          <cell r="O267">
            <v>0.75</v>
          </cell>
          <cell r="P267" t="str">
            <v>??</v>
          </cell>
        </row>
        <row r="268">
          <cell r="A268">
            <v>2014069</v>
          </cell>
          <cell r="B268" t="str">
            <v>Chargeur Micro USB</v>
          </cell>
          <cell r="C268" t="str">
            <v/>
          </cell>
          <cell r="D268" t="str">
            <v/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8</v>
          </cell>
          <cell r="N268">
            <v>0</v>
          </cell>
          <cell r="O268">
            <v>2.3278688524590163</v>
          </cell>
        </row>
        <row r="269">
          <cell r="A269">
            <v>2014198000030</v>
          </cell>
          <cell r="B269" t="str">
            <v>Chargeur Micro USB</v>
          </cell>
          <cell r="C269" t="str">
            <v/>
          </cell>
          <cell r="D269" t="str">
            <v>Doublon</v>
          </cell>
          <cell r="E269">
            <v>35</v>
          </cell>
          <cell r="F269">
            <v>0</v>
          </cell>
          <cell r="G269">
            <v>35</v>
          </cell>
          <cell r="H269">
            <v>70</v>
          </cell>
          <cell r="I269">
            <v>0</v>
          </cell>
          <cell r="J269">
            <v>70</v>
          </cell>
          <cell r="K269">
            <v>2</v>
          </cell>
          <cell r="L269">
            <v>8</v>
          </cell>
          <cell r="M269" t="str">
            <v>Inv.2014</v>
          </cell>
          <cell r="N269">
            <v>19</v>
          </cell>
          <cell r="O269">
            <v>2</v>
          </cell>
          <cell r="P269" t="str">
            <v>??</v>
          </cell>
          <cell r="Q269">
            <v>42049</v>
          </cell>
          <cell r="R269">
            <v>6</v>
          </cell>
          <cell r="S269">
            <v>2</v>
          </cell>
          <cell r="T269" t="str">
            <v>Atef</v>
          </cell>
          <cell r="U269">
            <v>42154</v>
          </cell>
          <cell r="V269">
            <v>10</v>
          </cell>
          <cell r="W269">
            <v>2</v>
          </cell>
          <cell r="X269" t="str">
            <v>atef</v>
          </cell>
        </row>
        <row r="270">
          <cell r="A270" t="str">
            <v>AAPN4061A</v>
          </cell>
          <cell r="B270" t="str">
            <v>Chargeur Micro USB</v>
          </cell>
          <cell r="C270" t="str">
            <v/>
          </cell>
          <cell r="D270" t="str">
            <v>Doublon</v>
          </cell>
          <cell r="E270">
            <v>9</v>
          </cell>
          <cell r="F270">
            <v>0</v>
          </cell>
          <cell r="G270">
            <v>9</v>
          </cell>
          <cell r="H270">
            <v>18</v>
          </cell>
          <cell r="I270">
            <v>0</v>
          </cell>
          <cell r="J270">
            <v>18</v>
          </cell>
          <cell r="K270">
            <v>2</v>
          </cell>
          <cell r="L270">
            <v>8</v>
          </cell>
          <cell r="Q270">
            <v>42049</v>
          </cell>
          <cell r="R270">
            <v>9</v>
          </cell>
          <cell r="S270">
            <v>2</v>
          </cell>
          <cell r="T270" t="str">
            <v>Atef</v>
          </cell>
        </row>
        <row r="271">
          <cell r="A271" t="str">
            <v>SPN5046A</v>
          </cell>
          <cell r="B271" t="str">
            <v>Chargeur Micro USB</v>
          </cell>
          <cell r="C271" t="str">
            <v/>
          </cell>
          <cell r="D271" t="str">
            <v>Doublon</v>
          </cell>
          <cell r="E271">
            <v>10</v>
          </cell>
          <cell r="F271">
            <v>0</v>
          </cell>
          <cell r="G271">
            <v>10</v>
          </cell>
          <cell r="H271">
            <v>20</v>
          </cell>
          <cell r="I271">
            <v>0</v>
          </cell>
          <cell r="J271">
            <v>20</v>
          </cell>
          <cell r="K271">
            <v>2</v>
          </cell>
          <cell r="L271">
            <v>8</v>
          </cell>
          <cell r="Q271">
            <v>42028</v>
          </cell>
          <cell r="R271">
            <v>10</v>
          </cell>
          <cell r="S271">
            <v>2</v>
          </cell>
          <cell r="T271" t="str">
            <v>Atef</v>
          </cell>
        </row>
        <row r="272">
          <cell r="A272">
            <v>2014077</v>
          </cell>
          <cell r="B272" t="str">
            <v>Chargeur Micro USB Adaptable</v>
          </cell>
          <cell r="C272" t="str">
            <v/>
          </cell>
          <cell r="D272" t="str">
            <v/>
          </cell>
          <cell r="E272">
            <v>3</v>
          </cell>
          <cell r="F272">
            <v>0</v>
          </cell>
          <cell r="G272">
            <v>3</v>
          </cell>
          <cell r="H272">
            <v>4.5</v>
          </cell>
          <cell r="I272">
            <v>0</v>
          </cell>
          <cell r="J272">
            <v>4.5</v>
          </cell>
          <cell r="K272">
            <v>1.5</v>
          </cell>
          <cell r="L272">
            <v>5</v>
          </cell>
          <cell r="M272" t="str">
            <v>Inv.2014</v>
          </cell>
          <cell r="N272">
            <v>3</v>
          </cell>
          <cell r="O272">
            <v>1.5</v>
          </cell>
          <cell r="P272" t="str">
            <v>??</v>
          </cell>
        </row>
        <row r="273">
          <cell r="A273">
            <v>3120011999906</v>
          </cell>
          <cell r="B273" t="str">
            <v>Chargeur micro usb blanc</v>
          </cell>
          <cell r="C273" t="str">
            <v/>
          </cell>
          <cell r="D273" t="str">
            <v/>
          </cell>
          <cell r="E273">
            <v>10</v>
          </cell>
          <cell r="F273">
            <v>0</v>
          </cell>
          <cell r="G273">
            <v>10</v>
          </cell>
          <cell r="H273">
            <v>22</v>
          </cell>
          <cell r="I273">
            <v>0</v>
          </cell>
          <cell r="J273">
            <v>22</v>
          </cell>
          <cell r="K273">
            <v>2.2000000000000002</v>
          </cell>
          <cell r="L273">
            <v>8</v>
          </cell>
          <cell r="Q273">
            <v>42120</v>
          </cell>
          <cell r="R273">
            <v>10</v>
          </cell>
          <cell r="S273">
            <v>2.2000000000000002</v>
          </cell>
          <cell r="T273" t="str">
            <v>atef</v>
          </cell>
        </row>
        <row r="274">
          <cell r="A274">
            <v>2013010329</v>
          </cell>
          <cell r="B274" t="str">
            <v>Chargeur Micro USB GS155</v>
          </cell>
          <cell r="C274" t="str">
            <v/>
          </cell>
          <cell r="D274" t="str">
            <v/>
          </cell>
          <cell r="E274">
            <v>1</v>
          </cell>
          <cell r="F274">
            <v>0</v>
          </cell>
          <cell r="G274">
            <v>1</v>
          </cell>
          <cell r="H274">
            <v>2</v>
          </cell>
          <cell r="I274">
            <v>0</v>
          </cell>
          <cell r="J274">
            <v>2</v>
          </cell>
          <cell r="K274">
            <v>2</v>
          </cell>
          <cell r="L274">
            <v>8</v>
          </cell>
          <cell r="M274" t="str">
            <v>Inv.2014</v>
          </cell>
          <cell r="N274">
            <v>1</v>
          </cell>
          <cell r="O274">
            <v>2</v>
          </cell>
          <cell r="P274" t="str">
            <v>??</v>
          </cell>
        </row>
        <row r="275">
          <cell r="A275">
            <v>2014198000096</v>
          </cell>
          <cell r="B275" t="str">
            <v>Chargeur Micro USB Offline</v>
          </cell>
          <cell r="C275" t="str">
            <v/>
          </cell>
          <cell r="D275" t="str">
            <v/>
          </cell>
          <cell r="E275">
            <v>1</v>
          </cell>
          <cell r="F275">
            <v>0</v>
          </cell>
          <cell r="G275">
            <v>1</v>
          </cell>
          <cell r="H275">
            <v>20</v>
          </cell>
          <cell r="I275">
            <v>0</v>
          </cell>
          <cell r="J275">
            <v>20</v>
          </cell>
          <cell r="K275">
            <v>20</v>
          </cell>
          <cell r="L275">
            <v>30</v>
          </cell>
          <cell r="M275" t="str">
            <v>Inv.2014</v>
          </cell>
          <cell r="N275">
            <v>1</v>
          </cell>
          <cell r="O275">
            <v>20</v>
          </cell>
          <cell r="P275" t="str">
            <v>??</v>
          </cell>
        </row>
        <row r="276">
          <cell r="A276">
            <v>2014120</v>
          </cell>
          <cell r="B276" t="str">
            <v>Chargeur Micro USB Original</v>
          </cell>
          <cell r="C276" t="str">
            <v/>
          </cell>
          <cell r="D276" t="str">
            <v/>
          </cell>
          <cell r="E276">
            <v>2</v>
          </cell>
          <cell r="F276">
            <v>0</v>
          </cell>
          <cell r="G276">
            <v>2</v>
          </cell>
          <cell r="H276">
            <v>11</v>
          </cell>
          <cell r="I276">
            <v>0</v>
          </cell>
          <cell r="J276">
            <v>11</v>
          </cell>
          <cell r="K276">
            <v>5.5</v>
          </cell>
          <cell r="L276">
            <v>12</v>
          </cell>
          <cell r="M276" t="str">
            <v>Inv.2014</v>
          </cell>
          <cell r="N276">
            <v>2</v>
          </cell>
          <cell r="O276">
            <v>5.5</v>
          </cell>
          <cell r="P276" t="str">
            <v>??</v>
          </cell>
        </row>
        <row r="277">
          <cell r="A277">
            <v>2013010328</v>
          </cell>
          <cell r="B277" t="str">
            <v>Chargeur Micro USB S8300</v>
          </cell>
          <cell r="C277" t="str">
            <v/>
          </cell>
          <cell r="D277" t="str">
            <v/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8</v>
          </cell>
          <cell r="N277">
            <v>0</v>
          </cell>
          <cell r="O277">
            <v>2</v>
          </cell>
        </row>
        <row r="278">
          <cell r="A278">
            <v>2014198000028</v>
          </cell>
          <cell r="B278" t="str">
            <v>Chargeur Micro USB Voiture</v>
          </cell>
          <cell r="C278" t="str">
            <v/>
          </cell>
          <cell r="D278" t="str">
            <v/>
          </cell>
          <cell r="E278">
            <v>6</v>
          </cell>
          <cell r="F278">
            <v>0</v>
          </cell>
          <cell r="G278">
            <v>6</v>
          </cell>
          <cell r="H278">
            <v>15</v>
          </cell>
          <cell r="I278">
            <v>0</v>
          </cell>
          <cell r="J278">
            <v>15</v>
          </cell>
          <cell r="K278">
            <v>2.5</v>
          </cell>
          <cell r="L278">
            <v>7</v>
          </cell>
          <cell r="M278" t="str">
            <v>Inv.2014</v>
          </cell>
          <cell r="N278">
            <v>0</v>
          </cell>
          <cell r="O278">
            <v>2.5</v>
          </cell>
          <cell r="P278" t="str">
            <v>??</v>
          </cell>
          <cell r="Q278">
            <v>42102</v>
          </cell>
          <cell r="R278">
            <v>3</v>
          </cell>
          <cell r="S278">
            <v>3</v>
          </cell>
          <cell r="T278" t="str">
            <v>Samir</v>
          </cell>
          <cell r="U278">
            <v>42196</v>
          </cell>
          <cell r="V278">
            <v>3</v>
          </cell>
          <cell r="W278">
            <v>2</v>
          </cell>
          <cell r="X278" t="str">
            <v>atef</v>
          </cell>
        </row>
        <row r="279">
          <cell r="A279">
            <v>2015198000322</v>
          </cell>
          <cell r="B279" t="str">
            <v>Chargeur Micro USB Voiture</v>
          </cell>
          <cell r="C279" t="str">
            <v/>
          </cell>
          <cell r="D279" t="str">
            <v>Doublon</v>
          </cell>
          <cell r="E279">
            <v>5</v>
          </cell>
          <cell r="F279">
            <v>0</v>
          </cell>
          <cell r="G279">
            <v>5</v>
          </cell>
          <cell r="H279">
            <v>15</v>
          </cell>
          <cell r="I279">
            <v>0</v>
          </cell>
          <cell r="J279">
            <v>15</v>
          </cell>
          <cell r="K279">
            <v>3</v>
          </cell>
          <cell r="L279">
            <v>8</v>
          </cell>
          <cell r="Q279">
            <v>42217</v>
          </cell>
          <cell r="R279">
            <v>5</v>
          </cell>
          <cell r="S279">
            <v>3</v>
          </cell>
          <cell r="T279" t="str">
            <v>Atef</v>
          </cell>
        </row>
        <row r="280">
          <cell r="A280">
            <v>2015198000256</v>
          </cell>
          <cell r="B280" t="str">
            <v>Chargeur mini USB</v>
          </cell>
          <cell r="C280" t="str">
            <v/>
          </cell>
          <cell r="D280" t="str">
            <v/>
          </cell>
          <cell r="E280">
            <v>5</v>
          </cell>
          <cell r="F280">
            <v>0</v>
          </cell>
          <cell r="G280">
            <v>5</v>
          </cell>
          <cell r="H280">
            <v>11.600000000000001</v>
          </cell>
          <cell r="I280">
            <v>0</v>
          </cell>
          <cell r="J280">
            <v>11.600000000000001</v>
          </cell>
          <cell r="K280">
            <v>2.3200000000000003</v>
          </cell>
          <cell r="L280">
            <v>7</v>
          </cell>
          <cell r="Q280">
            <v>42144</v>
          </cell>
          <cell r="R280">
            <v>2</v>
          </cell>
          <cell r="S280">
            <v>2.5</v>
          </cell>
          <cell r="T280" t="str">
            <v>Atef</v>
          </cell>
          <cell r="U280">
            <v>42217</v>
          </cell>
          <cell r="V280">
            <v>3</v>
          </cell>
          <cell r="W280">
            <v>2.2000000000000002</v>
          </cell>
          <cell r="X280" t="str">
            <v>atef</v>
          </cell>
        </row>
        <row r="281">
          <cell r="A281">
            <v>2013010327</v>
          </cell>
          <cell r="B281" t="str">
            <v>Chargeur N70</v>
          </cell>
          <cell r="C281" t="str">
            <v/>
          </cell>
          <cell r="D281" t="str">
            <v/>
          </cell>
          <cell r="E281">
            <v>8</v>
          </cell>
          <cell r="F281">
            <v>0</v>
          </cell>
          <cell r="G281">
            <v>8</v>
          </cell>
          <cell r="H281">
            <v>14.5</v>
          </cell>
          <cell r="I281">
            <v>0</v>
          </cell>
          <cell r="J281">
            <v>14.5</v>
          </cell>
          <cell r="K281">
            <v>1.8125</v>
          </cell>
          <cell r="L281">
            <v>8</v>
          </cell>
          <cell r="M281" t="str">
            <v>Inv.2014</v>
          </cell>
          <cell r="N281">
            <v>3</v>
          </cell>
          <cell r="O281">
            <v>1.5</v>
          </cell>
          <cell r="P281" t="str">
            <v>??</v>
          </cell>
          <cell r="Q281">
            <v>42049</v>
          </cell>
          <cell r="R281">
            <v>5</v>
          </cell>
          <cell r="S281">
            <v>2</v>
          </cell>
          <cell r="T281" t="str">
            <v>Atef</v>
          </cell>
        </row>
        <row r="282">
          <cell r="A282">
            <v>505088255262</v>
          </cell>
          <cell r="B282" t="str">
            <v>Chargeur N70</v>
          </cell>
          <cell r="C282" t="str">
            <v/>
          </cell>
          <cell r="D282" t="str">
            <v>Doublon</v>
          </cell>
          <cell r="E282">
            <v>5</v>
          </cell>
          <cell r="F282">
            <v>0</v>
          </cell>
          <cell r="G282">
            <v>5</v>
          </cell>
          <cell r="H282">
            <v>7.5</v>
          </cell>
          <cell r="I282">
            <v>0</v>
          </cell>
          <cell r="J282">
            <v>7.5</v>
          </cell>
          <cell r="K282">
            <v>1.5</v>
          </cell>
          <cell r="L282">
            <v>5</v>
          </cell>
          <cell r="M282" t="str">
            <v>Inv.2014</v>
          </cell>
          <cell r="N282">
            <v>5</v>
          </cell>
          <cell r="O282">
            <v>1.5</v>
          </cell>
          <cell r="P282" t="str">
            <v>??</v>
          </cell>
        </row>
        <row r="283">
          <cell r="A283">
            <v>2014198000031</v>
          </cell>
          <cell r="B283" t="str">
            <v>Chargeur N70</v>
          </cell>
          <cell r="C283" t="str">
            <v/>
          </cell>
          <cell r="D283" t="str">
            <v>Doublon</v>
          </cell>
          <cell r="E283">
            <v>8</v>
          </cell>
          <cell r="F283">
            <v>0</v>
          </cell>
          <cell r="G283">
            <v>8</v>
          </cell>
          <cell r="H283">
            <v>17.600000000000001</v>
          </cell>
          <cell r="I283">
            <v>0</v>
          </cell>
          <cell r="J283">
            <v>17.600000000000001</v>
          </cell>
          <cell r="K283">
            <v>2.2000000000000002</v>
          </cell>
          <cell r="L283">
            <v>7</v>
          </cell>
          <cell r="N283">
            <v>0</v>
          </cell>
          <cell r="O283">
            <v>2</v>
          </cell>
          <cell r="Q283">
            <v>42217</v>
          </cell>
          <cell r="R283">
            <v>8</v>
          </cell>
          <cell r="S283">
            <v>2.2000000000000002</v>
          </cell>
          <cell r="T283" t="str">
            <v>Atef</v>
          </cell>
        </row>
        <row r="284">
          <cell r="A284">
            <v>2014198000029</v>
          </cell>
          <cell r="B284" t="str">
            <v>Chargeur Nokia N70 Voiture</v>
          </cell>
          <cell r="C284" t="str">
            <v/>
          </cell>
          <cell r="D284" t="str">
            <v/>
          </cell>
          <cell r="E284">
            <v>2</v>
          </cell>
          <cell r="F284">
            <v>0</v>
          </cell>
          <cell r="G284">
            <v>2</v>
          </cell>
          <cell r="H284">
            <v>5</v>
          </cell>
          <cell r="I284">
            <v>0</v>
          </cell>
          <cell r="J284">
            <v>5</v>
          </cell>
          <cell r="K284">
            <v>2.5</v>
          </cell>
          <cell r="L284">
            <v>7</v>
          </cell>
          <cell r="M284" t="str">
            <v>Inv.2014</v>
          </cell>
          <cell r="N284">
            <v>2</v>
          </cell>
          <cell r="O284">
            <v>2.5</v>
          </cell>
          <cell r="P284" t="str">
            <v>??</v>
          </cell>
        </row>
        <row r="285">
          <cell r="A285">
            <v>2014198000066</v>
          </cell>
          <cell r="B285" t="str">
            <v>Chargeur Note 3</v>
          </cell>
          <cell r="C285" t="str">
            <v/>
          </cell>
          <cell r="D285" t="str">
            <v/>
          </cell>
          <cell r="E285">
            <v>3</v>
          </cell>
          <cell r="F285">
            <v>0</v>
          </cell>
          <cell r="G285">
            <v>3</v>
          </cell>
          <cell r="H285">
            <v>19.5</v>
          </cell>
          <cell r="I285">
            <v>0</v>
          </cell>
          <cell r="J285">
            <v>19.5</v>
          </cell>
          <cell r="K285">
            <v>6.5</v>
          </cell>
          <cell r="L285">
            <v>15</v>
          </cell>
          <cell r="M285" t="str">
            <v>Inv.2014</v>
          </cell>
          <cell r="N285">
            <v>3</v>
          </cell>
          <cell r="O285">
            <v>6.5</v>
          </cell>
          <cell r="P285" t="str">
            <v>??</v>
          </cell>
        </row>
        <row r="286">
          <cell r="A286">
            <v>2013010078</v>
          </cell>
          <cell r="B286" t="str">
            <v>Chargeur original</v>
          </cell>
          <cell r="C286" t="str">
            <v/>
          </cell>
          <cell r="D286" t="str">
            <v/>
          </cell>
          <cell r="E286">
            <v>1</v>
          </cell>
          <cell r="F286">
            <v>0</v>
          </cell>
          <cell r="G286">
            <v>1</v>
          </cell>
          <cell r="H286">
            <v>5</v>
          </cell>
          <cell r="I286">
            <v>0</v>
          </cell>
          <cell r="J286">
            <v>5</v>
          </cell>
          <cell r="K286">
            <v>5</v>
          </cell>
          <cell r="L286">
            <v>10</v>
          </cell>
          <cell r="M286" t="str">
            <v>Inv.2014</v>
          </cell>
          <cell r="N286">
            <v>1</v>
          </cell>
          <cell r="O286">
            <v>5</v>
          </cell>
          <cell r="P286" t="str">
            <v>??</v>
          </cell>
        </row>
        <row r="287">
          <cell r="A287">
            <v>2013010079</v>
          </cell>
          <cell r="B287" t="str">
            <v>Chargeur PC portable</v>
          </cell>
          <cell r="C287" t="str">
            <v/>
          </cell>
          <cell r="D287" t="str">
            <v/>
          </cell>
          <cell r="E287">
            <v>1</v>
          </cell>
          <cell r="F287">
            <v>0</v>
          </cell>
          <cell r="G287">
            <v>1</v>
          </cell>
          <cell r="H287">
            <v>24.685000000000002</v>
          </cell>
          <cell r="I287">
            <v>0</v>
          </cell>
          <cell r="J287">
            <v>24.685000000000002</v>
          </cell>
          <cell r="K287">
            <v>24.685000000000002</v>
          </cell>
          <cell r="L287">
            <v>59</v>
          </cell>
          <cell r="M287" t="str">
            <v>Inv.2014</v>
          </cell>
          <cell r="N287">
            <v>1</v>
          </cell>
          <cell r="O287">
            <v>24.685000000000002</v>
          </cell>
          <cell r="P287" t="str">
            <v>??</v>
          </cell>
        </row>
        <row r="288">
          <cell r="A288">
            <v>2013010080</v>
          </cell>
          <cell r="B288" t="str">
            <v>Chargeur PC portable Mini</v>
          </cell>
          <cell r="C288" t="str">
            <v/>
          </cell>
          <cell r="D288" t="str">
            <v/>
          </cell>
          <cell r="E288">
            <v>2</v>
          </cell>
          <cell r="F288">
            <v>0</v>
          </cell>
          <cell r="G288">
            <v>2</v>
          </cell>
          <cell r="H288">
            <v>54</v>
          </cell>
          <cell r="I288">
            <v>0</v>
          </cell>
          <cell r="J288">
            <v>54</v>
          </cell>
          <cell r="K288">
            <v>27</v>
          </cell>
          <cell r="L288">
            <v>63</v>
          </cell>
          <cell r="M288" t="str">
            <v>Inv.2014</v>
          </cell>
          <cell r="N288">
            <v>2</v>
          </cell>
          <cell r="O288">
            <v>27</v>
          </cell>
          <cell r="P288" t="str">
            <v>??</v>
          </cell>
        </row>
        <row r="289">
          <cell r="A289">
            <v>2013010081</v>
          </cell>
          <cell r="B289" t="str">
            <v>Chargeur Pile 1,5V</v>
          </cell>
          <cell r="C289" t="str">
            <v/>
          </cell>
          <cell r="D289" t="str">
            <v/>
          </cell>
          <cell r="E289">
            <v>5</v>
          </cell>
          <cell r="F289">
            <v>0</v>
          </cell>
          <cell r="G289">
            <v>5</v>
          </cell>
          <cell r="H289">
            <v>40</v>
          </cell>
          <cell r="I289">
            <v>0</v>
          </cell>
          <cell r="J289">
            <v>40</v>
          </cell>
          <cell r="K289">
            <v>8</v>
          </cell>
          <cell r="L289">
            <v>15</v>
          </cell>
          <cell r="M289" t="str">
            <v>Inv.2014</v>
          </cell>
          <cell r="N289">
            <v>5</v>
          </cell>
          <cell r="O289">
            <v>8</v>
          </cell>
          <cell r="P289" t="str">
            <v>??</v>
          </cell>
        </row>
        <row r="290">
          <cell r="A290">
            <v>2013010276</v>
          </cell>
          <cell r="B290" t="str">
            <v>Chargeur Samsung Galaxy</v>
          </cell>
          <cell r="C290" t="str">
            <v/>
          </cell>
          <cell r="D290" t="str">
            <v/>
          </cell>
          <cell r="E290">
            <v>1</v>
          </cell>
          <cell r="F290">
            <v>0</v>
          </cell>
          <cell r="G290">
            <v>1</v>
          </cell>
          <cell r="H290">
            <v>2</v>
          </cell>
          <cell r="I290">
            <v>0</v>
          </cell>
          <cell r="J290">
            <v>2</v>
          </cell>
          <cell r="K290">
            <v>2</v>
          </cell>
          <cell r="L290">
            <v>8</v>
          </cell>
          <cell r="M290" t="str">
            <v>Inv.2014</v>
          </cell>
          <cell r="N290">
            <v>1</v>
          </cell>
          <cell r="O290">
            <v>2</v>
          </cell>
          <cell r="P290" t="str">
            <v>??</v>
          </cell>
        </row>
        <row r="291">
          <cell r="A291">
            <v>2014198000149</v>
          </cell>
          <cell r="B291" t="str">
            <v>Chargeur Tablette</v>
          </cell>
          <cell r="C291" t="str">
            <v/>
          </cell>
          <cell r="D291" t="str">
            <v/>
          </cell>
          <cell r="E291">
            <v>4</v>
          </cell>
          <cell r="F291">
            <v>0</v>
          </cell>
          <cell r="G291">
            <v>4</v>
          </cell>
          <cell r="H291">
            <v>18.8</v>
          </cell>
          <cell r="I291">
            <v>0</v>
          </cell>
          <cell r="J291">
            <v>18.8</v>
          </cell>
          <cell r="K291">
            <v>4.7</v>
          </cell>
          <cell r="L291">
            <v>12</v>
          </cell>
          <cell r="M291" t="str">
            <v>Inv.2014</v>
          </cell>
          <cell r="N291">
            <v>4</v>
          </cell>
          <cell r="O291">
            <v>4.7</v>
          </cell>
          <cell r="P291" t="str">
            <v>??</v>
          </cell>
        </row>
        <row r="292">
          <cell r="A292">
            <v>2015198000241</v>
          </cell>
          <cell r="B292" t="str">
            <v>Chargeur Tablette Jack</v>
          </cell>
          <cell r="C292" t="str">
            <v/>
          </cell>
          <cell r="D292" t="str">
            <v/>
          </cell>
          <cell r="E292">
            <v>3</v>
          </cell>
          <cell r="F292">
            <v>0</v>
          </cell>
          <cell r="G292">
            <v>3</v>
          </cell>
          <cell r="H292">
            <v>19.5</v>
          </cell>
          <cell r="I292">
            <v>0</v>
          </cell>
          <cell r="J292">
            <v>19.5</v>
          </cell>
          <cell r="K292">
            <v>6.5</v>
          </cell>
          <cell r="L292">
            <v>15</v>
          </cell>
          <cell r="Q292">
            <v>42102</v>
          </cell>
          <cell r="R292">
            <v>3</v>
          </cell>
          <cell r="S292">
            <v>6.5</v>
          </cell>
          <cell r="T292" t="str">
            <v>Samir</v>
          </cell>
        </row>
        <row r="293">
          <cell r="A293">
            <v>2013010083</v>
          </cell>
          <cell r="B293" t="str">
            <v>Chargeur Toshiba 19V/3,42A</v>
          </cell>
          <cell r="C293" t="str">
            <v/>
          </cell>
          <cell r="D293" t="str">
            <v/>
          </cell>
          <cell r="E293">
            <v>1</v>
          </cell>
          <cell r="F293">
            <v>0</v>
          </cell>
          <cell r="G293">
            <v>1</v>
          </cell>
          <cell r="H293">
            <v>26</v>
          </cell>
          <cell r="I293">
            <v>0</v>
          </cell>
          <cell r="J293">
            <v>26</v>
          </cell>
          <cell r="K293">
            <v>26</v>
          </cell>
          <cell r="L293">
            <v>49</v>
          </cell>
          <cell r="M293" t="str">
            <v>Inv.2014</v>
          </cell>
          <cell r="N293">
            <v>1</v>
          </cell>
          <cell r="O293">
            <v>26</v>
          </cell>
          <cell r="P293" t="str">
            <v>??</v>
          </cell>
        </row>
        <row r="294">
          <cell r="A294">
            <v>2013010084</v>
          </cell>
          <cell r="B294" t="str">
            <v>Chargeur Toshiba 19V/4,74A</v>
          </cell>
          <cell r="C294" t="str">
            <v/>
          </cell>
          <cell r="D294" t="str">
            <v/>
          </cell>
          <cell r="E294">
            <v>2</v>
          </cell>
          <cell r="F294">
            <v>0</v>
          </cell>
          <cell r="G294">
            <v>2</v>
          </cell>
          <cell r="H294">
            <v>52</v>
          </cell>
          <cell r="I294">
            <v>0</v>
          </cell>
          <cell r="J294">
            <v>52</v>
          </cell>
          <cell r="K294">
            <v>26</v>
          </cell>
          <cell r="L294">
            <v>49</v>
          </cell>
          <cell r="M294" t="str">
            <v>Inv.2014</v>
          </cell>
          <cell r="N294">
            <v>2</v>
          </cell>
          <cell r="O294">
            <v>26</v>
          </cell>
          <cell r="P294" t="str">
            <v>??</v>
          </cell>
        </row>
        <row r="295">
          <cell r="A295">
            <v>2014048</v>
          </cell>
          <cell r="B295" t="str">
            <v>Chargeur Voiture</v>
          </cell>
          <cell r="C295" t="str">
            <v/>
          </cell>
          <cell r="D295" t="str">
            <v/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7</v>
          </cell>
          <cell r="N295">
            <v>0</v>
          </cell>
          <cell r="O295">
            <v>2.5</v>
          </cell>
        </row>
        <row r="296">
          <cell r="A296">
            <v>2013010086</v>
          </cell>
          <cell r="B296" t="str">
            <v>Chargeur Voiture</v>
          </cell>
          <cell r="C296" t="str">
            <v/>
          </cell>
          <cell r="D296" t="str">
            <v>Doublon</v>
          </cell>
          <cell r="E296">
            <v>7</v>
          </cell>
          <cell r="F296">
            <v>0</v>
          </cell>
          <cell r="G296">
            <v>7</v>
          </cell>
          <cell r="H296">
            <v>14</v>
          </cell>
          <cell r="I296">
            <v>0</v>
          </cell>
          <cell r="J296">
            <v>14</v>
          </cell>
          <cell r="K296">
            <v>2</v>
          </cell>
          <cell r="L296">
            <v>5</v>
          </cell>
          <cell r="M296" t="str">
            <v>Inv.2014</v>
          </cell>
          <cell r="N296">
            <v>7</v>
          </cell>
          <cell r="O296">
            <v>2</v>
          </cell>
          <cell r="P296" t="str">
            <v>??</v>
          </cell>
        </row>
        <row r="297">
          <cell r="A297" t="str">
            <v>V0825520</v>
          </cell>
          <cell r="B297" t="str">
            <v>Chargeur voiture N70</v>
          </cell>
          <cell r="C297" t="str">
            <v/>
          </cell>
          <cell r="D297" t="str">
            <v/>
          </cell>
          <cell r="E297">
            <v>5</v>
          </cell>
          <cell r="F297">
            <v>0</v>
          </cell>
          <cell r="G297">
            <v>5</v>
          </cell>
          <cell r="H297">
            <v>10</v>
          </cell>
          <cell r="I297">
            <v>0</v>
          </cell>
          <cell r="J297">
            <v>10</v>
          </cell>
          <cell r="K297">
            <v>2</v>
          </cell>
          <cell r="L297">
            <v>7</v>
          </cell>
          <cell r="Q297">
            <v>42099</v>
          </cell>
          <cell r="R297">
            <v>5</v>
          </cell>
          <cell r="S297">
            <v>2</v>
          </cell>
          <cell r="T297" t="str">
            <v>atef</v>
          </cell>
        </row>
        <row r="298">
          <cell r="A298">
            <v>2013010087</v>
          </cell>
          <cell r="B298" t="str">
            <v>Clavier Aneex Bilingue USB</v>
          </cell>
          <cell r="C298" t="str">
            <v/>
          </cell>
          <cell r="D298" t="str">
            <v/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13</v>
          </cell>
          <cell r="N298">
            <v>0</v>
          </cell>
          <cell r="O298">
            <v>8.3000000000000007</v>
          </cell>
        </row>
        <row r="299">
          <cell r="A299">
            <v>2013010237</v>
          </cell>
          <cell r="B299" t="str">
            <v>Clavier Aneex KM-1715</v>
          </cell>
          <cell r="C299" t="str">
            <v/>
          </cell>
          <cell r="D299" t="str">
            <v/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17</v>
          </cell>
          <cell r="N299">
            <v>0</v>
          </cell>
          <cell r="O299">
            <v>11</v>
          </cell>
        </row>
        <row r="300">
          <cell r="A300">
            <v>6950676229974</v>
          </cell>
          <cell r="B300" t="str">
            <v>Clavier Havit HV-KB312</v>
          </cell>
          <cell r="C300" t="str">
            <v/>
          </cell>
          <cell r="D300" t="str">
            <v/>
          </cell>
          <cell r="E300">
            <v>4</v>
          </cell>
          <cell r="F300">
            <v>0</v>
          </cell>
          <cell r="G300">
            <v>4</v>
          </cell>
          <cell r="H300">
            <v>30</v>
          </cell>
          <cell r="I300">
            <v>0</v>
          </cell>
          <cell r="J300">
            <v>30</v>
          </cell>
          <cell r="K300">
            <v>7.5</v>
          </cell>
          <cell r="L300">
            <v>14</v>
          </cell>
          <cell r="Q300">
            <v>42102</v>
          </cell>
          <cell r="R300">
            <v>4</v>
          </cell>
          <cell r="S300">
            <v>7.5</v>
          </cell>
          <cell r="T300" t="str">
            <v>Samir</v>
          </cell>
        </row>
        <row r="301">
          <cell r="A301">
            <v>6950676229974</v>
          </cell>
          <cell r="B301" t="str">
            <v>Clavier HV-KB312</v>
          </cell>
          <cell r="C301" t="str">
            <v>Doublon</v>
          </cell>
          <cell r="D301" t="str">
            <v/>
          </cell>
          <cell r="E301">
            <v>2</v>
          </cell>
          <cell r="F301">
            <v>0</v>
          </cell>
          <cell r="G301">
            <v>2</v>
          </cell>
          <cell r="H301">
            <v>13.6</v>
          </cell>
          <cell r="I301">
            <v>0</v>
          </cell>
          <cell r="J301">
            <v>13.6</v>
          </cell>
          <cell r="K301">
            <v>6.8</v>
          </cell>
          <cell r="L301">
            <v>12</v>
          </cell>
          <cell r="N301">
            <v>2</v>
          </cell>
          <cell r="O301">
            <v>6.8</v>
          </cell>
        </row>
        <row r="302">
          <cell r="A302">
            <v>3344556677888</v>
          </cell>
          <cell r="B302" t="str">
            <v>Clavier Pliable USB</v>
          </cell>
          <cell r="C302" t="str">
            <v/>
          </cell>
          <cell r="D302" t="str">
            <v/>
          </cell>
          <cell r="E302">
            <v>1</v>
          </cell>
          <cell r="F302">
            <v>0</v>
          </cell>
          <cell r="G302">
            <v>1</v>
          </cell>
          <cell r="H302">
            <v>7.3</v>
          </cell>
          <cell r="I302">
            <v>0</v>
          </cell>
          <cell r="J302">
            <v>7.3</v>
          </cell>
          <cell r="K302">
            <v>7.3</v>
          </cell>
          <cell r="L302">
            <v>15</v>
          </cell>
          <cell r="M302" t="str">
            <v>Inv.2014</v>
          </cell>
          <cell r="N302">
            <v>1</v>
          </cell>
          <cell r="O302">
            <v>7.3</v>
          </cell>
          <cell r="P302" t="str">
            <v>??</v>
          </cell>
        </row>
        <row r="303">
          <cell r="A303">
            <v>2013010236</v>
          </cell>
          <cell r="B303" t="str">
            <v>Clavier RX-560</v>
          </cell>
          <cell r="C303" t="str">
            <v/>
          </cell>
          <cell r="D303" t="str">
            <v/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14</v>
          </cell>
          <cell r="N303">
            <v>0</v>
          </cell>
          <cell r="O303">
            <v>8</v>
          </cell>
        </row>
        <row r="304">
          <cell r="A304">
            <v>2013010089</v>
          </cell>
          <cell r="B304" t="str">
            <v>Clavier sourie sans fil RANBOW</v>
          </cell>
          <cell r="C304" t="str">
            <v/>
          </cell>
          <cell r="D304" t="str">
            <v/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25</v>
          </cell>
          <cell r="N304">
            <v>0</v>
          </cell>
          <cell r="O304">
            <v>25</v>
          </cell>
        </row>
        <row r="305">
          <cell r="A305">
            <v>2014047</v>
          </cell>
          <cell r="B305" t="str">
            <v>Clavier Standard K200</v>
          </cell>
          <cell r="C305" t="str">
            <v/>
          </cell>
          <cell r="D305" t="str">
            <v/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12</v>
          </cell>
          <cell r="N305">
            <v>0</v>
          </cell>
          <cell r="O305">
            <v>5.9</v>
          </cell>
        </row>
        <row r="306">
          <cell r="A306">
            <v>2014198000172</v>
          </cell>
          <cell r="B306" t="str">
            <v>Clavier Star Tech 1811</v>
          </cell>
          <cell r="C306" t="str">
            <v/>
          </cell>
          <cell r="D306" t="str">
            <v/>
          </cell>
          <cell r="E306">
            <v>3</v>
          </cell>
          <cell r="F306">
            <v>0</v>
          </cell>
          <cell r="G306">
            <v>3</v>
          </cell>
          <cell r="H306">
            <v>22.5</v>
          </cell>
          <cell r="I306">
            <v>0</v>
          </cell>
          <cell r="J306">
            <v>22.5</v>
          </cell>
          <cell r="K306">
            <v>7.5</v>
          </cell>
          <cell r="L306">
            <v>12</v>
          </cell>
          <cell r="M306" t="str">
            <v>Inv.2014</v>
          </cell>
          <cell r="N306">
            <v>3</v>
          </cell>
          <cell r="O306">
            <v>7.5</v>
          </cell>
          <cell r="P306" t="str">
            <v>??</v>
          </cell>
        </row>
        <row r="307">
          <cell r="A307">
            <v>2013010090</v>
          </cell>
          <cell r="B307" t="str">
            <v>Clavier USB</v>
          </cell>
          <cell r="C307" t="str">
            <v/>
          </cell>
          <cell r="D307" t="str">
            <v/>
          </cell>
          <cell r="E307">
            <v>6</v>
          </cell>
          <cell r="F307">
            <v>0</v>
          </cell>
          <cell r="G307">
            <v>6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12</v>
          </cell>
          <cell r="N307">
            <v>0</v>
          </cell>
          <cell r="O307">
            <v>7.4866666666666672</v>
          </cell>
        </row>
        <row r="308">
          <cell r="A308">
            <v>7215546922652</v>
          </cell>
          <cell r="B308" t="str">
            <v>Clavier USB Standard PR-KB42</v>
          </cell>
          <cell r="C308" t="str">
            <v/>
          </cell>
          <cell r="D308" t="str">
            <v/>
          </cell>
          <cell r="E308">
            <v>0</v>
          </cell>
          <cell r="F308">
            <v>0</v>
          </cell>
          <cell r="G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12</v>
          </cell>
          <cell r="N308">
            <v>0</v>
          </cell>
          <cell r="O308">
            <v>5.6</v>
          </cell>
        </row>
        <row r="309">
          <cell r="A309">
            <v>2014021</v>
          </cell>
          <cell r="B309" t="str">
            <v>Clé Bluetooth</v>
          </cell>
          <cell r="C309" t="str">
            <v/>
          </cell>
          <cell r="D309" t="str">
            <v/>
          </cell>
          <cell r="E309">
            <v>1</v>
          </cell>
          <cell r="F309">
            <v>0</v>
          </cell>
          <cell r="G309">
            <v>1</v>
          </cell>
          <cell r="H309">
            <v>2.9</v>
          </cell>
          <cell r="I309">
            <v>0</v>
          </cell>
          <cell r="J309">
            <v>2.9</v>
          </cell>
          <cell r="K309">
            <v>2.9</v>
          </cell>
          <cell r="L309">
            <v>8</v>
          </cell>
          <cell r="M309" t="str">
            <v>Inv.2014</v>
          </cell>
          <cell r="N309">
            <v>1</v>
          </cell>
          <cell r="O309">
            <v>2.9</v>
          </cell>
          <cell r="P309" t="str">
            <v>??</v>
          </cell>
        </row>
        <row r="310">
          <cell r="A310">
            <v>2013010208</v>
          </cell>
          <cell r="B310" t="str">
            <v>Clé USB 32G Blade</v>
          </cell>
          <cell r="C310" t="str">
            <v/>
          </cell>
          <cell r="D310" t="str">
            <v/>
          </cell>
          <cell r="E310">
            <v>0</v>
          </cell>
          <cell r="F310">
            <v>0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47</v>
          </cell>
          <cell r="N310">
            <v>0</v>
          </cell>
          <cell r="O310">
            <v>34.6</v>
          </cell>
        </row>
        <row r="311">
          <cell r="A311">
            <v>2013010093</v>
          </cell>
          <cell r="B311" t="str">
            <v>Clé USB 4GB Blade</v>
          </cell>
          <cell r="C311" t="str">
            <v/>
          </cell>
          <cell r="D311" t="str">
            <v/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14</v>
          </cell>
          <cell r="N311">
            <v>0</v>
          </cell>
          <cell r="O311">
            <v>0</v>
          </cell>
        </row>
        <row r="312">
          <cell r="A312">
            <v>2013010092</v>
          </cell>
          <cell r="B312" t="str">
            <v>Clé USB Switch 4 Go</v>
          </cell>
          <cell r="C312" t="str">
            <v/>
          </cell>
          <cell r="D312" t="str">
            <v/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14</v>
          </cell>
          <cell r="N312">
            <v>0</v>
          </cell>
          <cell r="O312">
            <v>0</v>
          </cell>
        </row>
        <row r="313">
          <cell r="A313">
            <v>2013010094</v>
          </cell>
          <cell r="B313" t="str">
            <v>Clé WIFI</v>
          </cell>
          <cell r="C313" t="str">
            <v/>
          </cell>
          <cell r="D313" t="str">
            <v/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22</v>
          </cell>
          <cell r="N313">
            <v>0</v>
          </cell>
          <cell r="O313">
            <v>15.8</v>
          </cell>
        </row>
        <row r="314">
          <cell r="A314">
            <v>2014057</v>
          </cell>
          <cell r="B314" t="str">
            <v>Clé Wifi D-LINK DWA-123</v>
          </cell>
          <cell r="C314" t="str">
            <v/>
          </cell>
          <cell r="D314" t="str">
            <v/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29</v>
          </cell>
          <cell r="N314">
            <v>0</v>
          </cell>
          <cell r="O314">
            <v>18.899999999999999</v>
          </cell>
        </row>
        <row r="315">
          <cell r="A315">
            <v>2014019</v>
          </cell>
          <cell r="B315" t="str">
            <v>Connecteur RJ45</v>
          </cell>
          <cell r="C315" t="str">
            <v/>
          </cell>
          <cell r="D315" t="str">
            <v/>
          </cell>
          <cell r="E315">
            <v>50</v>
          </cell>
          <cell r="F315">
            <v>0</v>
          </cell>
          <cell r="G315">
            <v>50</v>
          </cell>
          <cell r="H315">
            <v>2.5</v>
          </cell>
          <cell r="I315">
            <v>0</v>
          </cell>
          <cell r="J315">
            <v>2.5</v>
          </cell>
          <cell r="K315">
            <v>0.05</v>
          </cell>
          <cell r="L315">
            <v>0.3</v>
          </cell>
          <cell r="M315" t="str">
            <v>Inv.2014</v>
          </cell>
          <cell r="N315">
            <v>50</v>
          </cell>
          <cell r="O315">
            <v>0.05</v>
          </cell>
          <cell r="P315" t="str">
            <v>??</v>
          </cell>
        </row>
        <row r="316">
          <cell r="A316">
            <v>2013010095</v>
          </cell>
          <cell r="B316" t="str">
            <v>Coque</v>
          </cell>
          <cell r="C316" t="str">
            <v/>
          </cell>
          <cell r="D316" t="str">
            <v/>
          </cell>
          <cell r="E316">
            <v>6</v>
          </cell>
          <cell r="F316">
            <v>0</v>
          </cell>
          <cell r="G316">
            <v>6</v>
          </cell>
          <cell r="H316">
            <v>8.1000000000000014</v>
          </cell>
          <cell r="I316">
            <v>0</v>
          </cell>
          <cell r="J316">
            <v>8.1000000000000014</v>
          </cell>
          <cell r="K316">
            <v>1.3500000000000003</v>
          </cell>
          <cell r="L316">
            <v>3.5</v>
          </cell>
          <cell r="M316" t="str">
            <v>Inv.2014</v>
          </cell>
          <cell r="N316">
            <v>6</v>
          </cell>
          <cell r="O316">
            <v>1.35</v>
          </cell>
          <cell r="P316" t="str">
            <v>??</v>
          </cell>
        </row>
        <row r="317">
          <cell r="A317">
            <v>2014018</v>
          </cell>
          <cell r="B317" t="str">
            <v>Coque Nokia 1200</v>
          </cell>
          <cell r="C317" t="str">
            <v/>
          </cell>
          <cell r="D317" t="str">
            <v/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3.5</v>
          </cell>
          <cell r="N317">
            <v>0</v>
          </cell>
          <cell r="O317">
            <v>1.3</v>
          </cell>
        </row>
        <row r="318">
          <cell r="A318">
            <v>2014070</v>
          </cell>
          <cell r="B318" t="str">
            <v>Coque Nokia 1280</v>
          </cell>
          <cell r="C318" t="str">
            <v/>
          </cell>
          <cell r="D318" t="str">
            <v/>
          </cell>
          <cell r="E318">
            <v>3</v>
          </cell>
          <cell r="F318">
            <v>0</v>
          </cell>
          <cell r="G318">
            <v>3</v>
          </cell>
          <cell r="H318">
            <v>3</v>
          </cell>
          <cell r="I318">
            <v>0</v>
          </cell>
          <cell r="J318">
            <v>3</v>
          </cell>
          <cell r="K318">
            <v>1</v>
          </cell>
          <cell r="L318">
            <v>3.5</v>
          </cell>
          <cell r="M318" t="str">
            <v>Inv.2014</v>
          </cell>
          <cell r="N318">
            <v>3</v>
          </cell>
          <cell r="O318">
            <v>1</v>
          </cell>
          <cell r="P318" t="str">
            <v>??</v>
          </cell>
        </row>
        <row r="319">
          <cell r="A319">
            <v>2013010096</v>
          </cell>
          <cell r="B319" t="str">
            <v>Cordon 2 RCA / 2 RCA 3 m</v>
          </cell>
          <cell r="C319" t="str">
            <v/>
          </cell>
          <cell r="D319" t="str">
            <v/>
          </cell>
          <cell r="E319">
            <v>1</v>
          </cell>
          <cell r="F319">
            <v>0</v>
          </cell>
          <cell r="G319">
            <v>1</v>
          </cell>
          <cell r="H319">
            <v>3</v>
          </cell>
          <cell r="I319">
            <v>0</v>
          </cell>
          <cell r="J319">
            <v>3</v>
          </cell>
          <cell r="K319">
            <v>3</v>
          </cell>
          <cell r="L319">
            <v>4</v>
          </cell>
          <cell r="M319" t="str">
            <v>Inv.2014</v>
          </cell>
          <cell r="N319">
            <v>1</v>
          </cell>
          <cell r="O319">
            <v>3</v>
          </cell>
          <cell r="P319" t="str">
            <v>??</v>
          </cell>
        </row>
        <row r="320">
          <cell r="A320">
            <v>2014198000002</v>
          </cell>
          <cell r="B320" t="str">
            <v>Cordon 3 RCA / 3 RCA</v>
          </cell>
          <cell r="C320" t="str">
            <v/>
          </cell>
          <cell r="D320" t="str">
            <v/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3</v>
          </cell>
          <cell r="N320">
            <v>0</v>
          </cell>
          <cell r="O320">
            <v>0</v>
          </cell>
        </row>
        <row r="321">
          <cell r="A321">
            <v>2014010</v>
          </cell>
          <cell r="B321" t="str">
            <v>Cordon 3 RCA / 3 RCA 1,5 m</v>
          </cell>
          <cell r="C321" t="str">
            <v/>
          </cell>
          <cell r="D321" t="str">
            <v/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4</v>
          </cell>
          <cell r="N321">
            <v>0</v>
          </cell>
          <cell r="O321">
            <v>1.4</v>
          </cell>
        </row>
        <row r="322">
          <cell r="A322">
            <v>2015198000244</v>
          </cell>
          <cell r="B322" t="str">
            <v>Cordon 3 RCA / 3 RCA 1,5 m</v>
          </cell>
          <cell r="C322" t="str">
            <v/>
          </cell>
          <cell r="D322" t="str">
            <v>Doublon</v>
          </cell>
          <cell r="E322">
            <v>4</v>
          </cell>
          <cell r="F322">
            <v>0</v>
          </cell>
          <cell r="G322">
            <v>4</v>
          </cell>
          <cell r="H322">
            <v>7.2</v>
          </cell>
          <cell r="I322">
            <v>0</v>
          </cell>
          <cell r="J322">
            <v>7.2</v>
          </cell>
          <cell r="K322">
            <v>1.8</v>
          </cell>
          <cell r="L322">
            <v>5</v>
          </cell>
          <cell r="Q322">
            <v>42102</v>
          </cell>
          <cell r="R322">
            <v>4</v>
          </cell>
          <cell r="S322">
            <v>1.8</v>
          </cell>
          <cell r="T322" t="str">
            <v>Samir</v>
          </cell>
        </row>
        <row r="323">
          <cell r="A323">
            <v>2013010097</v>
          </cell>
          <cell r="B323" t="str">
            <v>Cordon 3 RCA / 3 RCA 3 m</v>
          </cell>
          <cell r="C323" t="str">
            <v/>
          </cell>
          <cell r="D323" t="str">
            <v/>
          </cell>
          <cell r="E323">
            <v>1</v>
          </cell>
          <cell r="F323">
            <v>0</v>
          </cell>
          <cell r="G323">
            <v>1</v>
          </cell>
          <cell r="H323">
            <v>3</v>
          </cell>
          <cell r="I323">
            <v>0</v>
          </cell>
          <cell r="J323">
            <v>3</v>
          </cell>
          <cell r="K323">
            <v>3</v>
          </cell>
          <cell r="L323">
            <v>4</v>
          </cell>
          <cell r="M323" t="str">
            <v>Inv.2014</v>
          </cell>
          <cell r="N323">
            <v>1</v>
          </cell>
          <cell r="O323">
            <v>3</v>
          </cell>
          <cell r="P323" t="str">
            <v>??</v>
          </cell>
        </row>
        <row r="324">
          <cell r="A324">
            <v>2013010098</v>
          </cell>
          <cell r="B324" t="str">
            <v>Cordon Alim.</v>
          </cell>
          <cell r="C324" t="str">
            <v/>
          </cell>
          <cell r="D324" t="str">
            <v/>
          </cell>
          <cell r="E324">
            <v>4</v>
          </cell>
          <cell r="F324">
            <v>0</v>
          </cell>
          <cell r="G324">
            <v>4</v>
          </cell>
          <cell r="H324">
            <v>7.1590909090909083</v>
          </cell>
          <cell r="I324">
            <v>0</v>
          </cell>
          <cell r="J324">
            <v>7.1590909090909083</v>
          </cell>
          <cell r="K324">
            <v>1.7897727272727271</v>
          </cell>
          <cell r="L324">
            <v>5</v>
          </cell>
          <cell r="M324" t="str">
            <v>Inv.2014</v>
          </cell>
          <cell r="N324">
            <v>4</v>
          </cell>
          <cell r="O324">
            <v>1.7897727272727271</v>
          </cell>
          <cell r="P324" t="str">
            <v>??</v>
          </cell>
        </row>
        <row r="325">
          <cell r="A325">
            <v>2014198000146</v>
          </cell>
          <cell r="B325" t="str">
            <v>Cordon Jack / RCA</v>
          </cell>
          <cell r="C325" t="str">
            <v/>
          </cell>
          <cell r="D325" t="str">
            <v/>
          </cell>
          <cell r="E325">
            <v>5</v>
          </cell>
          <cell r="F325">
            <v>0</v>
          </cell>
          <cell r="G325">
            <v>5</v>
          </cell>
          <cell r="H325">
            <v>9</v>
          </cell>
          <cell r="I325">
            <v>0</v>
          </cell>
          <cell r="J325">
            <v>9</v>
          </cell>
          <cell r="K325">
            <v>1.8</v>
          </cell>
          <cell r="L325">
            <v>5</v>
          </cell>
          <cell r="M325" t="str">
            <v>Inv.2014</v>
          </cell>
          <cell r="N325">
            <v>5</v>
          </cell>
          <cell r="O325">
            <v>1.8</v>
          </cell>
          <cell r="P325" t="str">
            <v>??</v>
          </cell>
        </row>
        <row r="326">
          <cell r="A326">
            <v>2015198000245</v>
          </cell>
          <cell r="B326" t="str">
            <v>Cordon Peritel / RCA 1,5 m</v>
          </cell>
          <cell r="C326" t="str">
            <v/>
          </cell>
          <cell r="D326" t="str">
            <v/>
          </cell>
          <cell r="E326">
            <v>5</v>
          </cell>
          <cell r="F326">
            <v>0</v>
          </cell>
          <cell r="G326">
            <v>5</v>
          </cell>
          <cell r="H326">
            <v>9</v>
          </cell>
          <cell r="I326">
            <v>0</v>
          </cell>
          <cell r="J326">
            <v>9</v>
          </cell>
          <cell r="K326">
            <v>1.8</v>
          </cell>
          <cell r="L326">
            <v>5</v>
          </cell>
          <cell r="Q326">
            <v>42102</v>
          </cell>
          <cell r="R326">
            <v>5</v>
          </cell>
          <cell r="S326">
            <v>1.8</v>
          </cell>
          <cell r="T326" t="str">
            <v>Samir</v>
          </cell>
        </row>
        <row r="327">
          <cell r="A327">
            <v>2013010099</v>
          </cell>
          <cell r="B327" t="str">
            <v>Cordon Peritel/Peritel</v>
          </cell>
          <cell r="C327" t="str">
            <v/>
          </cell>
          <cell r="D327" t="str">
            <v/>
          </cell>
          <cell r="E327">
            <v>2</v>
          </cell>
          <cell r="F327">
            <v>0</v>
          </cell>
          <cell r="G327">
            <v>2</v>
          </cell>
          <cell r="H327">
            <v>3</v>
          </cell>
          <cell r="I327">
            <v>0</v>
          </cell>
          <cell r="J327">
            <v>3</v>
          </cell>
          <cell r="K327">
            <v>1.5</v>
          </cell>
          <cell r="L327">
            <v>3.5</v>
          </cell>
          <cell r="M327" t="str">
            <v>Inv.2014</v>
          </cell>
          <cell r="N327">
            <v>2</v>
          </cell>
          <cell r="O327">
            <v>1.5</v>
          </cell>
          <cell r="P327" t="str">
            <v>??</v>
          </cell>
        </row>
        <row r="328">
          <cell r="A328">
            <v>2014198000089</v>
          </cell>
          <cell r="B328" t="str">
            <v>Cordon RCA/RCA 1,5 m</v>
          </cell>
          <cell r="C328" t="str">
            <v/>
          </cell>
          <cell r="D328" t="str">
            <v/>
          </cell>
          <cell r="E328">
            <v>1</v>
          </cell>
          <cell r="F328">
            <v>0</v>
          </cell>
          <cell r="G328">
            <v>1</v>
          </cell>
          <cell r="H328">
            <v>1.5857142857142856</v>
          </cell>
          <cell r="I328">
            <v>0</v>
          </cell>
          <cell r="J328">
            <v>1.5857142857142856</v>
          </cell>
          <cell r="K328">
            <v>1.5857142857142856</v>
          </cell>
          <cell r="L328">
            <v>5</v>
          </cell>
          <cell r="M328" t="str">
            <v>Inv.2014</v>
          </cell>
          <cell r="N328">
            <v>1</v>
          </cell>
          <cell r="O328">
            <v>1.5857142857142856</v>
          </cell>
          <cell r="P328" t="str">
            <v>??</v>
          </cell>
        </row>
        <row r="329">
          <cell r="A329">
            <v>2013010239</v>
          </cell>
          <cell r="B329" t="str">
            <v>Cordon RCA/RCA 3 m</v>
          </cell>
          <cell r="C329" t="str">
            <v/>
          </cell>
          <cell r="D329" t="str">
            <v/>
          </cell>
          <cell r="E329">
            <v>1</v>
          </cell>
          <cell r="F329">
            <v>0</v>
          </cell>
          <cell r="G329">
            <v>1</v>
          </cell>
          <cell r="H329">
            <v>3.5</v>
          </cell>
          <cell r="I329">
            <v>0</v>
          </cell>
          <cell r="J329">
            <v>3.5</v>
          </cell>
          <cell r="K329">
            <v>3.5</v>
          </cell>
          <cell r="L329">
            <v>7</v>
          </cell>
          <cell r="M329" t="str">
            <v>Inv.2014</v>
          </cell>
          <cell r="N329">
            <v>1</v>
          </cell>
          <cell r="O329">
            <v>3.5</v>
          </cell>
          <cell r="P329" t="str">
            <v>??</v>
          </cell>
        </row>
        <row r="330">
          <cell r="A330">
            <v>2015198000321</v>
          </cell>
          <cell r="B330" t="str">
            <v>Disque Starone 60 cm Blanc</v>
          </cell>
          <cell r="C330" t="str">
            <v/>
          </cell>
          <cell r="D330" t="str">
            <v/>
          </cell>
          <cell r="E330">
            <v>10</v>
          </cell>
          <cell r="F330">
            <v>0</v>
          </cell>
          <cell r="G330">
            <v>10</v>
          </cell>
          <cell r="H330">
            <v>140</v>
          </cell>
          <cell r="I330">
            <v>0</v>
          </cell>
          <cell r="J330">
            <v>140</v>
          </cell>
          <cell r="K330">
            <v>14</v>
          </cell>
          <cell r="L330">
            <v>20</v>
          </cell>
          <cell r="Q330">
            <v>42214</v>
          </cell>
          <cell r="R330">
            <v>10</v>
          </cell>
          <cell r="S330">
            <v>14</v>
          </cell>
          <cell r="T330" t="str">
            <v>Taher</v>
          </cell>
        </row>
        <row r="331">
          <cell r="A331">
            <v>2015198000285</v>
          </cell>
          <cell r="B331" t="str">
            <v>Disque TSN 70 cm Blanc</v>
          </cell>
          <cell r="C331" t="str">
            <v/>
          </cell>
          <cell r="D331" t="str">
            <v/>
          </cell>
          <cell r="E331">
            <v>10</v>
          </cell>
          <cell r="F331">
            <v>0</v>
          </cell>
          <cell r="G331">
            <v>10</v>
          </cell>
          <cell r="H331">
            <v>160</v>
          </cell>
          <cell r="I331">
            <v>0</v>
          </cell>
          <cell r="J331">
            <v>160</v>
          </cell>
          <cell r="K331">
            <v>16</v>
          </cell>
          <cell r="L331">
            <v>25</v>
          </cell>
          <cell r="Q331">
            <v>42206</v>
          </cell>
          <cell r="R331">
            <v>10</v>
          </cell>
          <cell r="S331">
            <v>16</v>
          </cell>
          <cell r="T331" t="str">
            <v>Taher</v>
          </cell>
        </row>
        <row r="332">
          <cell r="A332">
            <v>2015198000286</v>
          </cell>
          <cell r="B332" t="str">
            <v>Disque TSN 70 cm Noir</v>
          </cell>
          <cell r="C332" t="str">
            <v/>
          </cell>
          <cell r="D332" t="str">
            <v/>
          </cell>
          <cell r="E332">
            <v>10</v>
          </cell>
          <cell r="F332">
            <v>0</v>
          </cell>
          <cell r="G332">
            <v>10</v>
          </cell>
          <cell r="H332">
            <v>200</v>
          </cell>
          <cell r="I332">
            <v>0</v>
          </cell>
          <cell r="J332">
            <v>200</v>
          </cell>
          <cell r="K332">
            <v>20</v>
          </cell>
          <cell r="L332">
            <v>30</v>
          </cell>
          <cell r="Q332">
            <v>42206</v>
          </cell>
          <cell r="R332">
            <v>10</v>
          </cell>
          <cell r="S332">
            <v>20</v>
          </cell>
          <cell r="T332" t="str">
            <v>Taher</v>
          </cell>
        </row>
        <row r="333">
          <cell r="A333">
            <v>2015198000287</v>
          </cell>
          <cell r="B333" t="str">
            <v>DVD Star One 8700</v>
          </cell>
          <cell r="C333" t="str">
            <v/>
          </cell>
          <cell r="D333" t="str">
            <v/>
          </cell>
          <cell r="F333">
            <v>0</v>
          </cell>
          <cell r="G333">
            <v>0</v>
          </cell>
          <cell r="L333">
            <v>65</v>
          </cell>
          <cell r="Q333">
            <v>42206</v>
          </cell>
          <cell r="R333">
            <v>2</v>
          </cell>
          <cell r="S333">
            <v>45</v>
          </cell>
          <cell r="T333" t="str">
            <v>Taher</v>
          </cell>
        </row>
        <row r="334">
          <cell r="A334">
            <v>2013010103</v>
          </cell>
          <cell r="B334" t="str">
            <v>DVD vierge</v>
          </cell>
          <cell r="C334" t="str">
            <v/>
          </cell>
          <cell r="D334" t="str">
            <v/>
          </cell>
          <cell r="E334">
            <v>250</v>
          </cell>
          <cell r="F334">
            <v>0</v>
          </cell>
          <cell r="G334">
            <v>250</v>
          </cell>
          <cell r="H334">
            <v>42.569255341634189</v>
          </cell>
          <cell r="I334">
            <v>0</v>
          </cell>
          <cell r="J334">
            <v>42.569255341634189</v>
          </cell>
          <cell r="K334">
            <v>0.17027702136653675</v>
          </cell>
          <cell r="L334">
            <v>0.75</v>
          </cell>
          <cell r="M334" t="str">
            <v>Inv.2014</v>
          </cell>
          <cell r="N334">
            <v>100</v>
          </cell>
          <cell r="O334">
            <v>0.22469255341634184</v>
          </cell>
          <cell r="P334" t="str">
            <v>??</v>
          </cell>
          <cell r="Q334" t="str">
            <v>??</v>
          </cell>
          <cell r="R334">
            <v>150</v>
          </cell>
          <cell r="S334">
            <v>0.13400000000000001</v>
          </cell>
          <cell r="T334" t="str">
            <v>??</v>
          </cell>
        </row>
        <row r="335">
          <cell r="A335">
            <v>8717202995332</v>
          </cell>
          <cell r="B335" t="str">
            <v>DVD Vierge Arita</v>
          </cell>
          <cell r="C335" t="str">
            <v/>
          </cell>
          <cell r="D335" t="str">
            <v/>
          </cell>
          <cell r="E335">
            <v>45</v>
          </cell>
          <cell r="F335">
            <v>0</v>
          </cell>
          <cell r="G335">
            <v>45</v>
          </cell>
          <cell r="H335">
            <v>12.420000000000002</v>
          </cell>
          <cell r="I335">
            <v>0</v>
          </cell>
          <cell r="J335">
            <v>12.420000000000002</v>
          </cell>
          <cell r="K335">
            <v>0.27600000000000002</v>
          </cell>
          <cell r="L335">
            <v>0.75</v>
          </cell>
          <cell r="M335" t="str">
            <v>Inv.2014</v>
          </cell>
          <cell r="N335">
            <v>45</v>
          </cell>
          <cell r="O335">
            <v>0.27600000000000002</v>
          </cell>
          <cell r="P335" t="str">
            <v>??</v>
          </cell>
        </row>
        <row r="336">
          <cell r="A336">
            <v>2014040</v>
          </cell>
          <cell r="B336" t="str">
            <v>Ecouteur Beats MD-50</v>
          </cell>
          <cell r="C336" t="str">
            <v/>
          </cell>
          <cell r="D336" t="str">
            <v/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7</v>
          </cell>
          <cell r="N336">
            <v>0</v>
          </cell>
          <cell r="O336">
            <v>2.5</v>
          </cell>
        </row>
        <row r="337">
          <cell r="A337">
            <v>2014039</v>
          </cell>
          <cell r="B337" t="str">
            <v>Ecouteur Beats MS-A8</v>
          </cell>
          <cell r="C337" t="str">
            <v/>
          </cell>
          <cell r="D337" t="str">
            <v/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7</v>
          </cell>
          <cell r="N337">
            <v>0</v>
          </cell>
          <cell r="O337">
            <v>2.5</v>
          </cell>
        </row>
        <row r="338">
          <cell r="A338">
            <v>2013010104</v>
          </cell>
          <cell r="B338" t="str">
            <v>Ecouteur MP3</v>
          </cell>
          <cell r="C338" t="str">
            <v/>
          </cell>
          <cell r="D338" t="str">
            <v/>
          </cell>
          <cell r="E338">
            <v>12</v>
          </cell>
          <cell r="F338">
            <v>0</v>
          </cell>
          <cell r="G338">
            <v>12</v>
          </cell>
          <cell r="H338">
            <v>28.189328979041964</v>
          </cell>
          <cell r="I338">
            <v>0</v>
          </cell>
          <cell r="J338">
            <v>28.189328979041964</v>
          </cell>
          <cell r="K338">
            <v>2.349110748253497</v>
          </cell>
          <cell r="L338">
            <v>7</v>
          </cell>
          <cell r="M338" t="str">
            <v>Inv.2014</v>
          </cell>
          <cell r="N338">
            <v>12</v>
          </cell>
          <cell r="O338">
            <v>2.349110748253497</v>
          </cell>
          <cell r="P338" t="str">
            <v>??</v>
          </cell>
        </row>
        <row r="339">
          <cell r="A339">
            <v>2013010245</v>
          </cell>
          <cell r="B339" t="str">
            <v>Ecouteur MP3 Aneex E-P108</v>
          </cell>
          <cell r="C339" t="str">
            <v/>
          </cell>
          <cell r="D339" t="str">
            <v/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8</v>
          </cell>
          <cell r="N339">
            <v>0</v>
          </cell>
          <cell r="O339">
            <v>3.5</v>
          </cell>
        </row>
        <row r="340">
          <cell r="A340">
            <v>2013010105</v>
          </cell>
          <cell r="B340" t="str">
            <v>Ecouteur MP3 Beats</v>
          </cell>
          <cell r="C340" t="str">
            <v/>
          </cell>
          <cell r="D340" t="str">
            <v/>
          </cell>
          <cell r="E340">
            <v>1</v>
          </cell>
          <cell r="F340">
            <v>0</v>
          </cell>
          <cell r="G340">
            <v>1</v>
          </cell>
          <cell r="H340">
            <v>4</v>
          </cell>
          <cell r="I340">
            <v>0</v>
          </cell>
          <cell r="J340">
            <v>4</v>
          </cell>
          <cell r="K340">
            <v>4</v>
          </cell>
          <cell r="L340">
            <v>8</v>
          </cell>
          <cell r="M340" t="str">
            <v>Inv.2014</v>
          </cell>
          <cell r="N340">
            <v>1</v>
          </cell>
          <cell r="O340">
            <v>4</v>
          </cell>
          <cell r="P340" t="str">
            <v>??</v>
          </cell>
        </row>
        <row r="341">
          <cell r="A341">
            <v>2013010332</v>
          </cell>
          <cell r="B341" t="str">
            <v>Ecouteur MP3 Beats</v>
          </cell>
          <cell r="C341" t="str">
            <v/>
          </cell>
          <cell r="D341" t="str">
            <v>Doublon</v>
          </cell>
          <cell r="E341">
            <v>1</v>
          </cell>
          <cell r="F341">
            <v>0</v>
          </cell>
          <cell r="G341">
            <v>1</v>
          </cell>
          <cell r="H341">
            <v>2.5</v>
          </cell>
          <cell r="I341">
            <v>0</v>
          </cell>
          <cell r="J341">
            <v>2.5</v>
          </cell>
          <cell r="K341">
            <v>2.5</v>
          </cell>
          <cell r="L341">
            <v>8</v>
          </cell>
          <cell r="M341" t="str">
            <v>Inv.2014</v>
          </cell>
          <cell r="N341">
            <v>1</v>
          </cell>
          <cell r="O341">
            <v>2.5</v>
          </cell>
          <cell r="P341" t="str">
            <v>??</v>
          </cell>
        </row>
        <row r="342">
          <cell r="A342">
            <v>2014038</v>
          </cell>
          <cell r="B342" t="str">
            <v>Ecouteur MP3 SMS S-A3</v>
          </cell>
          <cell r="C342" t="str">
            <v/>
          </cell>
          <cell r="D342" t="str">
            <v/>
          </cell>
          <cell r="E342">
            <v>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K342">
            <v>0</v>
          </cell>
          <cell r="L342">
            <v>6</v>
          </cell>
          <cell r="N342">
            <v>0</v>
          </cell>
          <cell r="O342">
            <v>2.5</v>
          </cell>
        </row>
        <row r="343">
          <cell r="A343">
            <v>2013010106</v>
          </cell>
          <cell r="B343" t="str">
            <v>Ecouteurs Aneex P108</v>
          </cell>
          <cell r="C343" t="str">
            <v/>
          </cell>
          <cell r="D343" t="str">
            <v/>
          </cell>
          <cell r="E343">
            <v>3</v>
          </cell>
          <cell r="F343">
            <v>0</v>
          </cell>
          <cell r="G343">
            <v>3</v>
          </cell>
          <cell r="H343">
            <v>10.5</v>
          </cell>
          <cell r="I343">
            <v>0</v>
          </cell>
          <cell r="J343">
            <v>10.5</v>
          </cell>
          <cell r="K343">
            <v>3.5</v>
          </cell>
          <cell r="L343">
            <v>8</v>
          </cell>
          <cell r="M343" t="str">
            <v>Inv.2014</v>
          </cell>
          <cell r="N343">
            <v>3</v>
          </cell>
          <cell r="O343">
            <v>3.5</v>
          </cell>
          <cell r="P343" t="str">
            <v>??</v>
          </cell>
        </row>
        <row r="344">
          <cell r="A344">
            <v>2013010107</v>
          </cell>
          <cell r="B344" t="str">
            <v>Etiquette Arabe</v>
          </cell>
          <cell r="C344" t="str">
            <v/>
          </cell>
          <cell r="D344" t="str">
            <v/>
          </cell>
          <cell r="E344">
            <v>1</v>
          </cell>
          <cell r="F344">
            <v>0</v>
          </cell>
          <cell r="G344">
            <v>1</v>
          </cell>
          <cell r="H344">
            <v>1.534</v>
          </cell>
          <cell r="I344">
            <v>0</v>
          </cell>
          <cell r="J344">
            <v>1.534</v>
          </cell>
          <cell r="K344">
            <v>1.534</v>
          </cell>
          <cell r="L344">
            <v>3</v>
          </cell>
          <cell r="M344" t="str">
            <v>Inv.2014</v>
          </cell>
          <cell r="N344">
            <v>1</v>
          </cell>
          <cell r="O344">
            <v>1.534</v>
          </cell>
          <cell r="P344" t="str">
            <v>??</v>
          </cell>
        </row>
        <row r="345">
          <cell r="A345">
            <v>2014198000134</v>
          </cell>
          <cell r="B345" t="str">
            <v>Evertek E37</v>
          </cell>
          <cell r="C345" t="str">
            <v/>
          </cell>
          <cell r="D345" t="str">
            <v/>
          </cell>
          <cell r="E345">
            <v>1</v>
          </cell>
          <cell r="F345">
            <v>0</v>
          </cell>
          <cell r="G345">
            <v>1</v>
          </cell>
          <cell r="H345">
            <v>55</v>
          </cell>
          <cell r="I345">
            <v>0</v>
          </cell>
          <cell r="J345">
            <v>55</v>
          </cell>
          <cell r="K345">
            <v>55</v>
          </cell>
          <cell r="L345">
            <v>89</v>
          </cell>
          <cell r="M345" t="str">
            <v>Inv.2014</v>
          </cell>
          <cell r="N345">
            <v>1</v>
          </cell>
          <cell r="O345">
            <v>55</v>
          </cell>
          <cell r="P345" t="str">
            <v>??</v>
          </cell>
        </row>
        <row r="346">
          <cell r="A346">
            <v>2013010108</v>
          </cell>
          <cell r="B346" t="str">
            <v>Exitateur de batterie</v>
          </cell>
          <cell r="C346" t="str">
            <v/>
          </cell>
          <cell r="D346" t="str">
            <v/>
          </cell>
          <cell r="E346">
            <v>2</v>
          </cell>
          <cell r="F346">
            <v>0</v>
          </cell>
          <cell r="G346">
            <v>2</v>
          </cell>
          <cell r="H346">
            <v>3.0557829179670883</v>
          </cell>
          <cell r="I346">
            <v>0</v>
          </cell>
          <cell r="J346">
            <v>3.0557829179670883</v>
          </cell>
          <cell r="K346">
            <v>1.5278914589835442</v>
          </cell>
          <cell r="L346">
            <v>4</v>
          </cell>
          <cell r="M346" t="str">
            <v>Inv.2014</v>
          </cell>
          <cell r="N346">
            <v>2</v>
          </cell>
          <cell r="O346">
            <v>1.5278914589835442</v>
          </cell>
          <cell r="P346" t="str">
            <v>??</v>
          </cell>
        </row>
        <row r="347">
          <cell r="A347">
            <v>2015198000288</v>
          </cell>
          <cell r="B347" t="str">
            <v>Fiche Raccord</v>
          </cell>
          <cell r="C347" t="str">
            <v/>
          </cell>
          <cell r="D347" t="str">
            <v/>
          </cell>
          <cell r="E347">
            <v>10</v>
          </cell>
          <cell r="F347">
            <v>0</v>
          </cell>
          <cell r="G347">
            <v>10</v>
          </cell>
          <cell r="H347">
            <v>5</v>
          </cell>
          <cell r="I347">
            <v>0</v>
          </cell>
          <cell r="J347">
            <v>5</v>
          </cell>
          <cell r="K347">
            <v>0.5</v>
          </cell>
          <cell r="L347">
            <v>2</v>
          </cell>
          <cell r="Q347">
            <v>42206</v>
          </cell>
          <cell r="R347">
            <v>10</v>
          </cell>
          <cell r="S347">
            <v>0.5</v>
          </cell>
          <cell r="T347" t="str">
            <v>Taher</v>
          </cell>
        </row>
        <row r="348">
          <cell r="A348">
            <v>2015198000289</v>
          </cell>
          <cell r="B348" t="str">
            <v>Fiche T</v>
          </cell>
          <cell r="C348" t="str">
            <v/>
          </cell>
          <cell r="D348" t="str">
            <v/>
          </cell>
          <cell r="E348">
            <v>5</v>
          </cell>
          <cell r="F348">
            <v>0</v>
          </cell>
          <cell r="G348">
            <v>5</v>
          </cell>
          <cell r="H348">
            <v>5</v>
          </cell>
          <cell r="I348">
            <v>0</v>
          </cell>
          <cell r="J348">
            <v>5</v>
          </cell>
          <cell r="K348">
            <v>1</v>
          </cell>
          <cell r="L348">
            <v>3</v>
          </cell>
          <cell r="Q348">
            <v>42206</v>
          </cell>
          <cell r="R348">
            <v>5</v>
          </cell>
          <cell r="S348">
            <v>1</v>
          </cell>
          <cell r="T348" t="str">
            <v>Taher</v>
          </cell>
        </row>
        <row r="349">
          <cell r="A349">
            <v>2014043</v>
          </cell>
          <cell r="B349" t="str">
            <v>Flash disk 16 GB Adata</v>
          </cell>
          <cell r="C349" t="str">
            <v/>
          </cell>
          <cell r="D349" t="str">
            <v/>
          </cell>
          <cell r="E349">
            <v>0</v>
          </cell>
          <cell r="F349">
            <v>0</v>
          </cell>
          <cell r="G349">
            <v>0</v>
          </cell>
          <cell r="H349">
            <v>0</v>
          </cell>
          <cell r="I349">
            <v>0</v>
          </cell>
          <cell r="J349">
            <v>0</v>
          </cell>
          <cell r="K349">
            <v>0</v>
          </cell>
          <cell r="L349">
            <v>25</v>
          </cell>
          <cell r="N349">
            <v>0</v>
          </cell>
          <cell r="O349">
            <v>14.5</v>
          </cell>
        </row>
        <row r="350">
          <cell r="A350">
            <v>5908267917770</v>
          </cell>
          <cell r="B350" t="str">
            <v>Flash disk 16 GB Good Ram Orangé</v>
          </cell>
          <cell r="C350" t="str">
            <v/>
          </cell>
          <cell r="D350" t="str">
            <v/>
          </cell>
          <cell r="E350">
            <v>0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K350">
            <v>0</v>
          </cell>
          <cell r="L350">
            <v>22</v>
          </cell>
          <cell r="N350">
            <v>0</v>
          </cell>
          <cell r="O350">
            <v>12.5</v>
          </cell>
        </row>
        <row r="351">
          <cell r="A351">
            <v>5908267917787</v>
          </cell>
          <cell r="B351" t="str">
            <v>Flash disk 16 GB Good Ram Rouge</v>
          </cell>
          <cell r="C351" t="str">
            <v/>
          </cell>
          <cell r="D351" t="str">
            <v/>
          </cell>
          <cell r="E351">
            <v>0</v>
          </cell>
          <cell r="F351">
            <v>0</v>
          </cell>
          <cell r="G351">
            <v>0</v>
          </cell>
          <cell r="H351">
            <v>0</v>
          </cell>
          <cell r="I351">
            <v>0</v>
          </cell>
          <cell r="J351">
            <v>0</v>
          </cell>
          <cell r="K351">
            <v>0</v>
          </cell>
          <cell r="L351">
            <v>22</v>
          </cell>
          <cell r="N351">
            <v>0</v>
          </cell>
          <cell r="O351">
            <v>12.5</v>
          </cell>
        </row>
        <row r="352">
          <cell r="A352">
            <v>5908267917763</v>
          </cell>
          <cell r="B352" t="str">
            <v>Flash disk 16 GB Good Ram Vert</v>
          </cell>
          <cell r="C352" t="str">
            <v/>
          </cell>
          <cell r="D352" t="str">
            <v/>
          </cell>
          <cell r="E352">
            <v>1</v>
          </cell>
          <cell r="F352">
            <v>0</v>
          </cell>
          <cell r="G352">
            <v>1</v>
          </cell>
          <cell r="H352">
            <v>12.5</v>
          </cell>
          <cell r="I352">
            <v>0</v>
          </cell>
          <cell r="J352">
            <v>12.5</v>
          </cell>
          <cell r="K352">
            <v>12.5</v>
          </cell>
          <cell r="L352">
            <v>22</v>
          </cell>
          <cell r="M352" t="str">
            <v>Inv.2014</v>
          </cell>
          <cell r="N352">
            <v>1</v>
          </cell>
          <cell r="O352">
            <v>12.5</v>
          </cell>
          <cell r="P352" t="str">
            <v>??</v>
          </cell>
        </row>
        <row r="353">
          <cell r="A353">
            <v>619659000431</v>
          </cell>
          <cell r="B353" t="str">
            <v>Flash disk 16 GB Sandisk</v>
          </cell>
          <cell r="C353" t="str">
            <v/>
          </cell>
          <cell r="D353" t="str">
            <v/>
          </cell>
          <cell r="E353">
            <v>0</v>
          </cell>
          <cell r="F353">
            <v>0</v>
          </cell>
          <cell r="G353">
            <v>0</v>
          </cell>
          <cell r="H353">
            <v>0</v>
          </cell>
          <cell r="I353">
            <v>0</v>
          </cell>
          <cell r="J353">
            <v>0</v>
          </cell>
          <cell r="K353">
            <v>0</v>
          </cell>
          <cell r="L353">
            <v>26</v>
          </cell>
          <cell r="N353">
            <v>0</v>
          </cell>
          <cell r="O353">
            <v>12</v>
          </cell>
        </row>
        <row r="354">
          <cell r="A354">
            <v>23942490630</v>
          </cell>
          <cell r="B354" t="str">
            <v>Flash disk 16 GB Verbatim</v>
          </cell>
          <cell r="C354" t="str">
            <v/>
          </cell>
          <cell r="D354" t="str">
            <v/>
          </cell>
          <cell r="E354">
            <v>0</v>
          </cell>
          <cell r="F354">
            <v>0</v>
          </cell>
          <cell r="G354">
            <v>0</v>
          </cell>
          <cell r="H354">
            <v>0</v>
          </cell>
          <cell r="I354">
            <v>0</v>
          </cell>
          <cell r="J354">
            <v>0</v>
          </cell>
          <cell r="K354">
            <v>0</v>
          </cell>
          <cell r="L354">
            <v>24</v>
          </cell>
          <cell r="N354">
            <v>0</v>
          </cell>
          <cell r="O354">
            <v>13.8</v>
          </cell>
        </row>
        <row r="355">
          <cell r="A355">
            <v>2014001</v>
          </cell>
          <cell r="B355" t="str">
            <v>Flash Disk 4 GB ADATA</v>
          </cell>
          <cell r="C355" t="str">
            <v/>
          </cell>
          <cell r="D355" t="str">
            <v/>
          </cell>
          <cell r="E355">
            <v>0</v>
          </cell>
          <cell r="F355">
            <v>0</v>
          </cell>
          <cell r="G355">
            <v>0</v>
          </cell>
          <cell r="H355">
            <v>0</v>
          </cell>
          <cell r="I355">
            <v>0</v>
          </cell>
          <cell r="J355">
            <v>0</v>
          </cell>
          <cell r="K355">
            <v>0</v>
          </cell>
          <cell r="L355">
            <v>14</v>
          </cell>
          <cell r="N355">
            <v>0</v>
          </cell>
          <cell r="O355">
            <v>8.5</v>
          </cell>
        </row>
        <row r="356">
          <cell r="A356">
            <v>619659000417</v>
          </cell>
          <cell r="B356" t="str">
            <v>Flash Disk 4 GB SanDisk</v>
          </cell>
          <cell r="C356" t="str">
            <v/>
          </cell>
          <cell r="D356" t="str">
            <v/>
          </cell>
          <cell r="E356">
            <v>1</v>
          </cell>
          <cell r="F356">
            <v>0</v>
          </cell>
          <cell r="G356">
            <v>1</v>
          </cell>
          <cell r="H356">
            <v>6.5307692307692315</v>
          </cell>
          <cell r="I356">
            <v>0</v>
          </cell>
          <cell r="J356">
            <v>6.5307692307692315</v>
          </cell>
          <cell r="K356">
            <v>6.5307692307692315</v>
          </cell>
          <cell r="L356">
            <v>14</v>
          </cell>
          <cell r="N356">
            <v>1</v>
          </cell>
          <cell r="O356">
            <v>6.5307692307692315</v>
          </cell>
        </row>
        <row r="357">
          <cell r="A357">
            <v>765441025851</v>
          </cell>
          <cell r="B357" t="str">
            <v>Flash Disk 4 GB Team</v>
          </cell>
          <cell r="C357" t="str">
            <v/>
          </cell>
          <cell r="D357" t="str">
            <v/>
          </cell>
          <cell r="E357">
            <v>10</v>
          </cell>
          <cell r="F357">
            <v>0</v>
          </cell>
          <cell r="G357">
            <v>10</v>
          </cell>
          <cell r="H357">
            <v>80</v>
          </cell>
          <cell r="I357">
            <v>0</v>
          </cell>
          <cell r="J357">
            <v>80</v>
          </cell>
          <cell r="K357">
            <v>8</v>
          </cell>
          <cell r="L357">
            <v>13</v>
          </cell>
          <cell r="Q357">
            <v>42021</v>
          </cell>
          <cell r="R357">
            <v>10</v>
          </cell>
          <cell r="S357">
            <v>8</v>
          </cell>
          <cell r="T357" t="str">
            <v>Atef</v>
          </cell>
        </row>
        <row r="358">
          <cell r="A358">
            <v>2015198000282</v>
          </cell>
          <cell r="B358" t="str">
            <v>Flash Disk 4GB SanDisk</v>
          </cell>
          <cell r="C358" t="str">
            <v/>
          </cell>
          <cell r="D358" t="str">
            <v/>
          </cell>
          <cell r="E358">
            <v>7</v>
          </cell>
          <cell r="F358">
            <v>1</v>
          </cell>
          <cell r="G358">
            <v>6</v>
          </cell>
          <cell r="H358">
            <v>47.6</v>
          </cell>
          <cell r="I358">
            <v>6.8</v>
          </cell>
          <cell r="J358">
            <v>40.799999999999997</v>
          </cell>
          <cell r="K358">
            <v>6.8</v>
          </cell>
          <cell r="L358">
            <v>12</v>
          </cell>
          <cell r="Q358">
            <v>42196</v>
          </cell>
          <cell r="R358">
            <v>7</v>
          </cell>
          <cell r="S358">
            <v>6.8</v>
          </cell>
          <cell r="T358" t="str">
            <v>Atef</v>
          </cell>
        </row>
        <row r="359">
          <cell r="A359">
            <v>2013010111</v>
          </cell>
          <cell r="B359" t="str">
            <v>Flash Disk 4GB UV100</v>
          </cell>
          <cell r="C359" t="str">
            <v/>
          </cell>
          <cell r="D359" t="str">
            <v/>
          </cell>
          <cell r="E359">
            <v>0</v>
          </cell>
          <cell r="F359">
            <v>0</v>
          </cell>
          <cell r="G359">
            <v>0</v>
          </cell>
          <cell r="H359">
            <v>0</v>
          </cell>
          <cell r="I359">
            <v>0</v>
          </cell>
          <cell r="J359">
            <v>0</v>
          </cell>
          <cell r="K359">
            <v>0</v>
          </cell>
          <cell r="L359">
            <v>13</v>
          </cell>
          <cell r="N359">
            <v>0</v>
          </cell>
          <cell r="O359">
            <v>8.6955464181286555</v>
          </cell>
        </row>
        <row r="360">
          <cell r="A360">
            <v>4718050609635</v>
          </cell>
          <cell r="B360" t="str">
            <v>Flash Disk 8 GB Adata</v>
          </cell>
          <cell r="C360" t="str">
            <v/>
          </cell>
          <cell r="D360" t="str">
            <v/>
          </cell>
          <cell r="E360">
            <v>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K360">
            <v>0</v>
          </cell>
          <cell r="L360">
            <v>16</v>
          </cell>
          <cell r="N360">
            <v>0</v>
          </cell>
          <cell r="O360">
            <v>7.6</v>
          </cell>
        </row>
        <row r="361">
          <cell r="A361">
            <v>2013010209</v>
          </cell>
          <cell r="B361" t="str">
            <v>Flash Disk 8 GB AUC500 R</v>
          </cell>
          <cell r="C361" t="str">
            <v/>
          </cell>
          <cell r="D361" t="str">
            <v/>
          </cell>
          <cell r="E361">
            <v>0</v>
          </cell>
          <cell r="F361">
            <v>0</v>
          </cell>
          <cell r="G361">
            <v>0</v>
          </cell>
          <cell r="H361">
            <v>0</v>
          </cell>
          <cell r="I361">
            <v>0</v>
          </cell>
          <cell r="J361">
            <v>0</v>
          </cell>
          <cell r="K361">
            <v>0</v>
          </cell>
          <cell r="L361">
            <v>25</v>
          </cell>
          <cell r="N361">
            <v>0</v>
          </cell>
          <cell r="O361">
            <v>0</v>
          </cell>
        </row>
        <row r="362">
          <cell r="A362">
            <v>619659100919</v>
          </cell>
          <cell r="B362" t="str">
            <v>Flash Disk 8 GB SanDisk</v>
          </cell>
          <cell r="C362" t="str">
            <v/>
          </cell>
          <cell r="D362" t="str">
            <v/>
          </cell>
          <cell r="E362">
            <v>2</v>
          </cell>
          <cell r="F362">
            <v>0</v>
          </cell>
          <cell r="G362">
            <v>2</v>
          </cell>
          <cell r="H362">
            <v>12.600000000000001</v>
          </cell>
          <cell r="I362">
            <v>0</v>
          </cell>
          <cell r="J362">
            <v>12.600000000000001</v>
          </cell>
          <cell r="K362">
            <v>6.3000000000000007</v>
          </cell>
          <cell r="L362">
            <v>16</v>
          </cell>
          <cell r="M362" t="str">
            <v>Inv.2014</v>
          </cell>
          <cell r="N362">
            <v>2</v>
          </cell>
          <cell r="O362">
            <v>6.3000000000000007</v>
          </cell>
          <cell r="P362" t="str">
            <v>??</v>
          </cell>
        </row>
        <row r="363">
          <cell r="A363">
            <v>619659000417</v>
          </cell>
          <cell r="B363" t="str">
            <v>Flash Disk 8GB SanDisk</v>
          </cell>
          <cell r="C363" t="str">
            <v/>
          </cell>
          <cell r="D363" t="str">
            <v/>
          </cell>
          <cell r="E363">
            <v>12</v>
          </cell>
          <cell r="F363">
            <v>0</v>
          </cell>
          <cell r="G363">
            <v>12</v>
          </cell>
          <cell r="H363">
            <v>90</v>
          </cell>
          <cell r="I363">
            <v>0</v>
          </cell>
          <cell r="J363">
            <v>90</v>
          </cell>
          <cell r="K363">
            <v>7.5</v>
          </cell>
          <cell r="L363">
            <v>14</v>
          </cell>
          <cell r="Q363">
            <v>42196</v>
          </cell>
          <cell r="R363">
            <v>12</v>
          </cell>
          <cell r="S363">
            <v>7.5</v>
          </cell>
          <cell r="T363" t="str">
            <v>Atef</v>
          </cell>
        </row>
        <row r="364">
          <cell r="A364">
            <v>2013010112</v>
          </cell>
          <cell r="B364" t="str">
            <v>Flash Disk 8GB UV100</v>
          </cell>
          <cell r="C364" t="str">
            <v/>
          </cell>
          <cell r="D364" t="str">
            <v/>
          </cell>
          <cell r="E364">
            <v>1</v>
          </cell>
          <cell r="F364">
            <v>0</v>
          </cell>
          <cell r="G364">
            <v>1</v>
          </cell>
          <cell r="H364">
            <v>10.546875</v>
          </cell>
          <cell r="I364">
            <v>0</v>
          </cell>
          <cell r="J364">
            <v>10.546875</v>
          </cell>
          <cell r="K364">
            <v>10.546875</v>
          </cell>
          <cell r="L364">
            <v>18</v>
          </cell>
          <cell r="M364" t="str">
            <v>Inv.2014</v>
          </cell>
          <cell r="N364">
            <v>1</v>
          </cell>
          <cell r="O364">
            <v>10.546875</v>
          </cell>
          <cell r="P364" t="str">
            <v>??</v>
          </cell>
        </row>
        <row r="365">
          <cell r="A365">
            <v>4718050608478</v>
          </cell>
          <cell r="B365" t="str">
            <v>Flash Disk Adata 16 GB</v>
          </cell>
          <cell r="C365" t="str">
            <v/>
          </cell>
          <cell r="D365" t="str">
            <v/>
          </cell>
          <cell r="E365">
            <v>1</v>
          </cell>
          <cell r="F365">
            <v>0</v>
          </cell>
          <cell r="G365">
            <v>1</v>
          </cell>
          <cell r="H365">
            <v>14.5</v>
          </cell>
          <cell r="I365">
            <v>0</v>
          </cell>
          <cell r="J365">
            <v>14.5</v>
          </cell>
          <cell r="K365">
            <v>14.5</v>
          </cell>
          <cell r="L365">
            <v>22</v>
          </cell>
          <cell r="Q365">
            <v>42102</v>
          </cell>
          <cell r="R365">
            <v>1</v>
          </cell>
          <cell r="S365">
            <v>14.5</v>
          </cell>
          <cell r="T365" t="str">
            <v>Samir</v>
          </cell>
        </row>
        <row r="366">
          <cell r="A366">
            <v>4718050608911</v>
          </cell>
          <cell r="B366" t="str">
            <v>Flash Disk Adata 16 GB</v>
          </cell>
          <cell r="C366" t="str">
            <v/>
          </cell>
          <cell r="D366" t="str">
            <v>Doublon</v>
          </cell>
          <cell r="E366">
            <v>3</v>
          </cell>
          <cell r="F366">
            <v>0</v>
          </cell>
          <cell r="G366">
            <v>3</v>
          </cell>
          <cell r="H366">
            <v>43.5</v>
          </cell>
          <cell r="I366">
            <v>0</v>
          </cell>
          <cell r="J366">
            <v>43.5</v>
          </cell>
          <cell r="K366">
            <v>14.5</v>
          </cell>
          <cell r="L366">
            <v>22</v>
          </cell>
          <cell r="Q366">
            <v>42102</v>
          </cell>
          <cell r="R366">
            <v>3</v>
          </cell>
          <cell r="S366">
            <v>14.5</v>
          </cell>
          <cell r="T366" t="str">
            <v>Samir</v>
          </cell>
        </row>
        <row r="367">
          <cell r="A367">
            <v>4718050609642</v>
          </cell>
          <cell r="B367" t="str">
            <v>Flash Disk Adata 16 GB</v>
          </cell>
          <cell r="C367" t="str">
            <v/>
          </cell>
          <cell r="D367" t="str">
            <v>Doublon</v>
          </cell>
          <cell r="E367">
            <v>1</v>
          </cell>
          <cell r="F367">
            <v>0</v>
          </cell>
          <cell r="G367">
            <v>1</v>
          </cell>
          <cell r="H367">
            <v>14.5</v>
          </cell>
          <cell r="I367">
            <v>0</v>
          </cell>
          <cell r="J367">
            <v>14.5</v>
          </cell>
          <cell r="K367">
            <v>14.5</v>
          </cell>
          <cell r="L367">
            <v>22</v>
          </cell>
          <cell r="Q367">
            <v>42102</v>
          </cell>
          <cell r="R367">
            <v>1</v>
          </cell>
          <cell r="S367">
            <v>14.5</v>
          </cell>
          <cell r="T367" t="str">
            <v>Samir</v>
          </cell>
        </row>
        <row r="368">
          <cell r="A368">
            <v>4718050608461</v>
          </cell>
          <cell r="B368" t="str">
            <v>Flash Disk Adata 8 GB Blanc</v>
          </cell>
          <cell r="C368" t="str">
            <v/>
          </cell>
          <cell r="D368" t="str">
            <v/>
          </cell>
          <cell r="E368">
            <v>0</v>
          </cell>
          <cell r="F368">
            <v>0</v>
          </cell>
          <cell r="G368">
            <v>0</v>
          </cell>
          <cell r="H368">
            <v>0</v>
          </cell>
          <cell r="I368">
            <v>0</v>
          </cell>
          <cell r="J368">
            <v>0</v>
          </cell>
          <cell r="K368">
            <v>0</v>
          </cell>
          <cell r="L368">
            <v>16</v>
          </cell>
          <cell r="N368">
            <v>0</v>
          </cell>
          <cell r="O368">
            <v>6.7</v>
          </cell>
        </row>
        <row r="369">
          <cell r="A369">
            <v>4718050608904</v>
          </cell>
          <cell r="B369" t="str">
            <v>Flash Disk Adata 8 GB Noir</v>
          </cell>
          <cell r="C369" t="str">
            <v/>
          </cell>
          <cell r="D369" t="str">
            <v/>
          </cell>
          <cell r="E369">
            <v>0</v>
          </cell>
          <cell r="F369">
            <v>0</v>
          </cell>
          <cell r="G369">
            <v>0</v>
          </cell>
          <cell r="H369">
            <v>0</v>
          </cell>
          <cell r="I369">
            <v>0</v>
          </cell>
          <cell r="J369">
            <v>0</v>
          </cell>
          <cell r="K369">
            <v>0</v>
          </cell>
          <cell r="L369">
            <v>16</v>
          </cell>
          <cell r="N369">
            <v>0</v>
          </cell>
          <cell r="O369">
            <v>6.7</v>
          </cell>
        </row>
        <row r="370">
          <cell r="A370">
            <v>4713435794227</v>
          </cell>
          <cell r="B370" t="str">
            <v>Flash Disk Adata 8 GB Rouge</v>
          </cell>
          <cell r="C370" t="str">
            <v/>
          </cell>
          <cell r="D370" t="str">
            <v/>
          </cell>
          <cell r="E370">
            <v>12</v>
          </cell>
          <cell r="F370">
            <v>0</v>
          </cell>
          <cell r="G370">
            <v>12</v>
          </cell>
          <cell r="H370">
            <v>95.25</v>
          </cell>
          <cell r="I370">
            <v>0</v>
          </cell>
          <cell r="J370">
            <v>95.25</v>
          </cell>
          <cell r="K370">
            <v>7.9375</v>
          </cell>
          <cell r="L370">
            <v>16</v>
          </cell>
          <cell r="M370" t="str">
            <v>Inv.2014</v>
          </cell>
          <cell r="N370">
            <v>5</v>
          </cell>
          <cell r="O370">
            <v>7.15</v>
          </cell>
          <cell r="P370" t="str">
            <v>??</v>
          </cell>
          <cell r="Q370">
            <v>42102</v>
          </cell>
          <cell r="R370">
            <v>7</v>
          </cell>
          <cell r="S370">
            <v>8.5</v>
          </cell>
          <cell r="T370" t="str">
            <v>Samir</v>
          </cell>
        </row>
        <row r="371">
          <cell r="A371">
            <v>4713435794258</v>
          </cell>
          <cell r="B371" t="str">
            <v>Flash Disk Adata 8 GB Rouge</v>
          </cell>
          <cell r="C371" t="str">
            <v/>
          </cell>
          <cell r="D371" t="str">
            <v>Doublon</v>
          </cell>
          <cell r="E371">
            <v>4</v>
          </cell>
          <cell r="F371">
            <v>0</v>
          </cell>
          <cell r="G371">
            <v>4</v>
          </cell>
          <cell r="H371">
            <v>30.4</v>
          </cell>
          <cell r="I371">
            <v>0</v>
          </cell>
          <cell r="J371">
            <v>30.4</v>
          </cell>
          <cell r="K371">
            <v>7.6</v>
          </cell>
          <cell r="L371">
            <v>16</v>
          </cell>
          <cell r="M371" t="str">
            <v>Inv.2014</v>
          </cell>
          <cell r="N371">
            <v>4</v>
          </cell>
          <cell r="O371">
            <v>7.6</v>
          </cell>
          <cell r="P371" t="str">
            <v>??</v>
          </cell>
        </row>
        <row r="372">
          <cell r="A372">
            <v>2014198000171</v>
          </cell>
          <cell r="B372" t="str">
            <v>Flash Disk Cruser Blade 4GB</v>
          </cell>
          <cell r="C372" t="str">
            <v/>
          </cell>
          <cell r="D372" t="str">
            <v/>
          </cell>
          <cell r="E372">
            <v>2</v>
          </cell>
          <cell r="F372">
            <v>0</v>
          </cell>
          <cell r="G372">
            <v>2</v>
          </cell>
          <cell r="H372">
            <v>14</v>
          </cell>
          <cell r="I372">
            <v>0</v>
          </cell>
          <cell r="J372">
            <v>14</v>
          </cell>
          <cell r="K372">
            <v>7</v>
          </cell>
          <cell r="L372">
            <v>15</v>
          </cell>
          <cell r="M372" t="str">
            <v>Inv.2014</v>
          </cell>
          <cell r="N372">
            <v>2</v>
          </cell>
          <cell r="O372">
            <v>7</v>
          </cell>
          <cell r="P372" t="str">
            <v>??</v>
          </cell>
        </row>
        <row r="373">
          <cell r="A373">
            <v>4902580742829</v>
          </cell>
          <cell r="B373" t="str">
            <v>Flash Disk Maxell 8 GB Bleu</v>
          </cell>
          <cell r="C373" t="str">
            <v/>
          </cell>
          <cell r="D373" t="str">
            <v/>
          </cell>
          <cell r="E373">
            <v>0</v>
          </cell>
          <cell r="F373">
            <v>0</v>
          </cell>
          <cell r="G373">
            <v>0</v>
          </cell>
          <cell r="H373">
            <v>0</v>
          </cell>
          <cell r="I373">
            <v>0</v>
          </cell>
          <cell r="J373">
            <v>0</v>
          </cell>
          <cell r="K373">
            <v>0</v>
          </cell>
          <cell r="L373">
            <v>15</v>
          </cell>
          <cell r="N373">
            <v>0</v>
          </cell>
          <cell r="O373">
            <v>6.3</v>
          </cell>
        </row>
        <row r="374">
          <cell r="A374">
            <v>4902580742973</v>
          </cell>
          <cell r="B374" t="str">
            <v>Flash Disk Maxell 8 GB Noir</v>
          </cell>
          <cell r="C374" t="str">
            <v/>
          </cell>
          <cell r="D374" t="str">
            <v/>
          </cell>
          <cell r="E374">
            <v>0</v>
          </cell>
          <cell r="F374">
            <v>0</v>
          </cell>
          <cell r="G374">
            <v>0</v>
          </cell>
          <cell r="H374">
            <v>0</v>
          </cell>
          <cell r="I374">
            <v>0</v>
          </cell>
          <cell r="J374">
            <v>0</v>
          </cell>
          <cell r="K374">
            <v>0</v>
          </cell>
          <cell r="L374">
            <v>15</v>
          </cell>
          <cell r="N374">
            <v>0</v>
          </cell>
          <cell r="O374">
            <v>6.3</v>
          </cell>
        </row>
        <row r="375">
          <cell r="A375">
            <v>2014198000170</v>
          </cell>
          <cell r="B375" t="str">
            <v>Flash Disk U172P 4GB</v>
          </cell>
          <cell r="C375" t="str">
            <v/>
          </cell>
          <cell r="D375" t="str">
            <v/>
          </cell>
          <cell r="E375">
            <v>0</v>
          </cell>
          <cell r="F375">
            <v>0</v>
          </cell>
          <cell r="G375">
            <v>0</v>
          </cell>
          <cell r="H375">
            <v>0</v>
          </cell>
          <cell r="I375">
            <v>0</v>
          </cell>
          <cell r="J375">
            <v>0</v>
          </cell>
          <cell r="K375">
            <v>0</v>
          </cell>
          <cell r="L375">
            <v>13</v>
          </cell>
          <cell r="N375">
            <v>0</v>
          </cell>
          <cell r="O375">
            <v>6.5</v>
          </cell>
        </row>
        <row r="376">
          <cell r="A376">
            <v>2014127</v>
          </cell>
          <cell r="B376" t="str">
            <v>Flash disque Sandisk 8 GB</v>
          </cell>
          <cell r="C376" t="str">
            <v/>
          </cell>
          <cell r="D376" t="str">
            <v/>
          </cell>
          <cell r="E376">
            <v>0</v>
          </cell>
          <cell r="F376">
            <v>0</v>
          </cell>
          <cell r="G376">
            <v>0</v>
          </cell>
          <cell r="H376">
            <v>0</v>
          </cell>
          <cell r="I376">
            <v>0</v>
          </cell>
          <cell r="J376">
            <v>0</v>
          </cell>
          <cell r="K376">
            <v>0</v>
          </cell>
          <cell r="L376">
            <v>13</v>
          </cell>
          <cell r="N376">
            <v>0</v>
          </cell>
          <cell r="O376">
            <v>7.5</v>
          </cell>
        </row>
        <row r="377">
          <cell r="A377">
            <v>2014154</v>
          </cell>
          <cell r="B377" t="str">
            <v>Flip Cover Evertek Glory</v>
          </cell>
          <cell r="C377" t="str">
            <v/>
          </cell>
          <cell r="D377" t="str">
            <v/>
          </cell>
          <cell r="E377">
            <v>1</v>
          </cell>
          <cell r="F377">
            <v>0</v>
          </cell>
          <cell r="G377">
            <v>1</v>
          </cell>
          <cell r="H377">
            <v>6.5</v>
          </cell>
          <cell r="I377">
            <v>0</v>
          </cell>
          <cell r="J377">
            <v>6.5</v>
          </cell>
          <cell r="K377">
            <v>6.5</v>
          </cell>
          <cell r="L377">
            <v>15</v>
          </cell>
          <cell r="M377" t="str">
            <v>Inv.2014</v>
          </cell>
          <cell r="N377">
            <v>1</v>
          </cell>
          <cell r="O377">
            <v>6.5</v>
          </cell>
          <cell r="P377" t="str">
            <v>??</v>
          </cell>
        </row>
        <row r="378">
          <cell r="A378">
            <v>2014157</v>
          </cell>
          <cell r="B378" t="str">
            <v>Flip Cover Evertek Shine</v>
          </cell>
          <cell r="C378" t="str">
            <v/>
          </cell>
          <cell r="D378" t="str">
            <v/>
          </cell>
          <cell r="E378">
            <v>1</v>
          </cell>
          <cell r="F378">
            <v>0</v>
          </cell>
          <cell r="G378">
            <v>1</v>
          </cell>
          <cell r="H378">
            <v>6.5</v>
          </cell>
          <cell r="I378">
            <v>0</v>
          </cell>
          <cell r="J378">
            <v>6.5</v>
          </cell>
          <cell r="K378">
            <v>6.5</v>
          </cell>
          <cell r="L378">
            <v>15</v>
          </cell>
          <cell r="M378" t="str">
            <v>Inv.2014</v>
          </cell>
          <cell r="N378">
            <v>1</v>
          </cell>
          <cell r="O378">
            <v>6.5</v>
          </cell>
          <cell r="P378" t="str">
            <v>??</v>
          </cell>
        </row>
        <row r="379">
          <cell r="A379">
            <v>2014153</v>
          </cell>
          <cell r="B379" t="str">
            <v>Flip Cover Evertek Trendy</v>
          </cell>
          <cell r="C379" t="str">
            <v/>
          </cell>
          <cell r="D379" t="str">
            <v/>
          </cell>
          <cell r="E379">
            <v>1</v>
          </cell>
          <cell r="F379">
            <v>0</v>
          </cell>
          <cell r="G379">
            <v>1</v>
          </cell>
          <cell r="H379">
            <v>6.5</v>
          </cell>
          <cell r="I379">
            <v>0</v>
          </cell>
          <cell r="J379">
            <v>6.5</v>
          </cell>
          <cell r="K379">
            <v>6.5</v>
          </cell>
          <cell r="L379">
            <v>15</v>
          </cell>
          <cell r="M379" t="str">
            <v>Inv.2014</v>
          </cell>
          <cell r="N379">
            <v>1</v>
          </cell>
          <cell r="O379">
            <v>6.5</v>
          </cell>
          <cell r="P379" t="str">
            <v>??</v>
          </cell>
        </row>
        <row r="380">
          <cell r="A380">
            <v>2015198000201</v>
          </cell>
          <cell r="B380" t="str">
            <v>Flip Cover Galaxy Core 2 G355H</v>
          </cell>
          <cell r="C380" t="str">
            <v/>
          </cell>
          <cell r="D380" t="str">
            <v/>
          </cell>
          <cell r="E380">
            <v>2</v>
          </cell>
          <cell r="F380">
            <v>0</v>
          </cell>
          <cell r="G380">
            <v>2</v>
          </cell>
          <cell r="H380">
            <v>20</v>
          </cell>
          <cell r="I380">
            <v>0</v>
          </cell>
          <cell r="J380">
            <v>20</v>
          </cell>
          <cell r="K380">
            <v>10</v>
          </cell>
          <cell r="L380">
            <v>25</v>
          </cell>
          <cell r="Q380">
            <v>42021</v>
          </cell>
          <cell r="R380">
            <v>2</v>
          </cell>
          <cell r="S380">
            <v>10</v>
          </cell>
          <cell r="T380" t="str">
            <v>Atef</v>
          </cell>
        </row>
        <row r="381">
          <cell r="A381">
            <v>2014101</v>
          </cell>
          <cell r="B381" t="str">
            <v>Flip Cover Galaxy Grand</v>
          </cell>
          <cell r="C381" t="str">
            <v/>
          </cell>
          <cell r="D381" t="str">
            <v/>
          </cell>
          <cell r="E381">
            <v>1</v>
          </cell>
          <cell r="F381">
            <v>0</v>
          </cell>
          <cell r="G381">
            <v>1</v>
          </cell>
          <cell r="H381">
            <v>6</v>
          </cell>
          <cell r="I381">
            <v>0</v>
          </cell>
          <cell r="J381">
            <v>6</v>
          </cell>
          <cell r="K381">
            <v>6</v>
          </cell>
          <cell r="L381">
            <v>15</v>
          </cell>
          <cell r="M381" t="str">
            <v>Inv.2014</v>
          </cell>
          <cell r="N381">
            <v>1</v>
          </cell>
          <cell r="O381">
            <v>6</v>
          </cell>
          <cell r="P381" t="str">
            <v>??</v>
          </cell>
        </row>
        <row r="382">
          <cell r="A382">
            <v>2014156</v>
          </cell>
          <cell r="B382" t="str">
            <v>Flip Cover Galaxy i7582</v>
          </cell>
          <cell r="C382" t="str">
            <v/>
          </cell>
          <cell r="D382" t="str">
            <v/>
          </cell>
          <cell r="E382">
            <v>1</v>
          </cell>
          <cell r="F382">
            <v>0</v>
          </cell>
          <cell r="G382">
            <v>1</v>
          </cell>
          <cell r="H382">
            <v>6.5</v>
          </cell>
          <cell r="I382">
            <v>0</v>
          </cell>
          <cell r="J382">
            <v>6.5</v>
          </cell>
          <cell r="K382">
            <v>6.5</v>
          </cell>
          <cell r="L382">
            <v>15</v>
          </cell>
          <cell r="M382" t="str">
            <v>Inv.2014</v>
          </cell>
          <cell r="N382">
            <v>1</v>
          </cell>
          <cell r="O382">
            <v>6.5</v>
          </cell>
          <cell r="P382" t="str">
            <v>??</v>
          </cell>
        </row>
        <row r="383">
          <cell r="A383">
            <v>2014155</v>
          </cell>
          <cell r="B383" t="str">
            <v>Flip Cover Galaxy i8262</v>
          </cell>
          <cell r="C383" t="str">
            <v/>
          </cell>
          <cell r="D383" t="str">
            <v/>
          </cell>
          <cell r="E383">
            <v>1</v>
          </cell>
          <cell r="F383">
            <v>0</v>
          </cell>
          <cell r="G383">
            <v>1</v>
          </cell>
          <cell r="H383">
            <v>6.5</v>
          </cell>
          <cell r="I383">
            <v>0</v>
          </cell>
          <cell r="J383">
            <v>6.5</v>
          </cell>
          <cell r="K383">
            <v>6.5</v>
          </cell>
          <cell r="L383">
            <v>15</v>
          </cell>
          <cell r="M383" t="str">
            <v>Inv.2014</v>
          </cell>
          <cell r="N383">
            <v>1</v>
          </cell>
          <cell r="O383">
            <v>6.5</v>
          </cell>
          <cell r="P383" t="str">
            <v>??</v>
          </cell>
        </row>
        <row r="384">
          <cell r="A384">
            <v>2014102</v>
          </cell>
          <cell r="B384" t="str">
            <v>Flip Cover Galaxy Mega i8152</v>
          </cell>
          <cell r="C384" t="str">
            <v/>
          </cell>
          <cell r="D384" t="str">
            <v/>
          </cell>
          <cell r="E384">
            <v>2</v>
          </cell>
          <cell r="F384">
            <v>0</v>
          </cell>
          <cell r="G384">
            <v>2</v>
          </cell>
          <cell r="H384">
            <v>12</v>
          </cell>
          <cell r="I384">
            <v>0</v>
          </cell>
          <cell r="J384">
            <v>12</v>
          </cell>
          <cell r="K384">
            <v>6</v>
          </cell>
          <cell r="L384">
            <v>15</v>
          </cell>
          <cell r="M384" t="str">
            <v>Inv.2014</v>
          </cell>
          <cell r="N384">
            <v>2</v>
          </cell>
          <cell r="O384">
            <v>6</v>
          </cell>
          <cell r="P384" t="str">
            <v>??</v>
          </cell>
        </row>
        <row r="385">
          <cell r="A385">
            <v>2014106</v>
          </cell>
          <cell r="B385" t="str">
            <v>Flip Cover Galaxy Note 2</v>
          </cell>
          <cell r="C385" t="str">
            <v/>
          </cell>
          <cell r="D385" t="str">
            <v/>
          </cell>
          <cell r="E385">
            <v>1</v>
          </cell>
          <cell r="F385">
            <v>0</v>
          </cell>
          <cell r="G385">
            <v>1</v>
          </cell>
          <cell r="H385">
            <v>6</v>
          </cell>
          <cell r="I385">
            <v>0</v>
          </cell>
          <cell r="J385">
            <v>6</v>
          </cell>
          <cell r="K385">
            <v>6</v>
          </cell>
          <cell r="L385">
            <v>15</v>
          </cell>
          <cell r="M385" t="str">
            <v>Inv.2014</v>
          </cell>
          <cell r="N385">
            <v>1</v>
          </cell>
          <cell r="O385">
            <v>6</v>
          </cell>
          <cell r="P385" t="str">
            <v>??</v>
          </cell>
        </row>
        <row r="386">
          <cell r="A386">
            <v>2014098</v>
          </cell>
          <cell r="B386" t="str">
            <v>Flip Cover Galaxy Note 3</v>
          </cell>
          <cell r="C386" t="str">
            <v/>
          </cell>
          <cell r="D386" t="str">
            <v/>
          </cell>
          <cell r="E386">
            <v>1</v>
          </cell>
          <cell r="F386">
            <v>0</v>
          </cell>
          <cell r="G386">
            <v>1</v>
          </cell>
          <cell r="H386">
            <v>6</v>
          </cell>
          <cell r="I386">
            <v>0</v>
          </cell>
          <cell r="J386">
            <v>6</v>
          </cell>
          <cell r="K386">
            <v>6</v>
          </cell>
          <cell r="L386">
            <v>15</v>
          </cell>
          <cell r="M386" t="str">
            <v>Inv.2014</v>
          </cell>
          <cell r="N386">
            <v>1</v>
          </cell>
          <cell r="O386">
            <v>6</v>
          </cell>
          <cell r="P386" t="str">
            <v>??</v>
          </cell>
        </row>
        <row r="387">
          <cell r="A387">
            <v>2014099</v>
          </cell>
          <cell r="B387" t="str">
            <v>Flip Cover Galaxy S2</v>
          </cell>
          <cell r="C387" t="str">
            <v/>
          </cell>
          <cell r="D387" t="str">
            <v/>
          </cell>
          <cell r="E387">
            <v>2</v>
          </cell>
          <cell r="F387">
            <v>0</v>
          </cell>
          <cell r="G387">
            <v>2</v>
          </cell>
          <cell r="H387">
            <v>12</v>
          </cell>
          <cell r="I387">
            <v>0</v>
          </cell>
          <cell r="J387">
            <v>12</v>
          </cell>
          <cell r="K387">
            <v>6</v>
          </cell>
          <cell r="L387">
            <v>15</v>
          </cell>
          <cell r="M387" t="str">
            <v>Inv.2014</v>
          </cell>
          <cell r="N387">
            <v>2</v>
          </cell>
          <cell r="O387">
            <v>6</v>
          </cell>
          <cell r="P387" t="str">
            <v>??</v>
          </cell>
        </row>
        <row r="388">
          <cell r="A388">
            <v>2014097</v>
          </cell>
          <cell r="B388" t="str">
            <v>Flip Cover Galaxy S3</v>
          </cell>
          <cell r="C388" t="str">
            <v/>
          </cell>
          <cell r="D388" t="str">
            <v/>
          </cell>
          <cell r="E388">
            <v>1</v>
          </cell>
          <cell r="F388">
            <v>0</v>
          </cell>
          <cell r="G388">
            <v>1</v>
          </cell>
          <cell r="H388">
            <v>6</v>
          </cell>
          <cell r="I388">
            <v>0</v>
          </cell>
          <cell r="J388">
            <v>6</v>
          </cell>
          <cell r="K388">
            <v>6</v>
          </cell>
          <cell r="L388">
            <v>15</v>
          </cell>
          <cell r="M388" t="str">
            <v>Inv.2014</v>
          </cell>
          <cell r="N388">
            <v>1</v>
          </cell>
          <cell r="O388">
            <v>6</v>
          </cell>
          <cell r="P388" t="str">
            <v>??</v>
          </cell>
        </row>
        <row r="389">
          <cell r="A389">
            <v>2014096</v>
          </cell>
          <cell r="B389" t="str">
            <v>Flip Cover Galaxy S4</v>
          </cell>
          <cell r="C389" t="str">
            <v/>
          </cell>
          <cell r="D389" t="str">
            <v/>
          </cell>
          <cell r="E389">
            <v>1</v>
          </cell>
          <cell r="F389">
            <v>0</v>
          </cell>
          <cell r="G389">
            <v>1</v>
          </cell>
          <cell r="H389">
            <v>6</v>
          </cell>
          <cell r="I389">
            <v>0</v>
          </cell>
          <cell r="J389">
            <v>6</v>
          </cell>
          <cell r="K389">
            <v>6</v>
          </cell>
          <cell r="L389">
            <v>15</v>
          </cell>
          <cell r="M389" t="str">
            <v>Inv.2014</v>
          </cell>
          <cell r="N389">
            <v>1</v>
          </cell>
          <cell r="O389">
            <v>6</v>
          </cell>
          <cell r="P389" t="str">
            <v>??</v>
          </cell>
        </row>
        <row r="390">
          <cell r="A390">
            <v>2014198000164</v>
          </cell>
          <cell r="B390" t="str">
            <v>Flip Cover Galaxy S4 i9500</v>
          </cell>
          <cell r="C390" t="str">
            <v/>
          </cell>
          <cell r="D390" t="str">
            <v/>
          </cell>
          <cell r="E390">
            <v>2</v>
          </cell>
          <cell r="F390">
            <v>0</v>
          </cell>
          <cell r="G390">
            <v>2</v>
          </cell>
          <cell r="H390">
            <v>16</v>
          </cell>
          <cell r="I390">
            <v>0</v>
          </cell>
          <cell r="J390">
            <v>16</v>
          </cell>
          <cell r="K390">
            <v>8</v>
          </cell>
          <cell r="L390">
            <v>20</v>
          </cell>
          <cell r="M390" t="str">
            <v>Inv.2014</v>
          </cell>
          <cell r="N390">
            <v>2</v>
          </cell>
          <cell r="O390">
            <v>8</v>
          </cell>
          <cell r="P390" t="str">
            <v>??</v>
          </cell>
        </row>
        <row r="391">
          <cell r="A391">
            <v>2014100</v>
          </cell>
          <cell r="B391" t="str">
            <v>Flip Cover Galaxy S4 Mini</v>
          </cell>
          <cell r="C391" t="str">
            <v/>
          </cell>
          <cell r="D391" t="str">
            <v/>
          </cell>
          <cell r="E391">
            <v>2</v>
          </cell>
          <cell r="F391">
            <v>0</v>
          </cell>
          <cell r="G391">
            <v>2</v>
          </cell>
          <cell r="H391">
            <v>12</v>
          </cell>
          <cell r="I391">
            <v>0</v>
          </cell>
          <cell r="J391">
            <v>12</v>
          </cell>
          <cell r="K391">
            <v>6</v>
          </cell>
          <cell r="L391">
            <v>15</v>
          </cell>
          <cell r="M391" t="str">
            <v>Inv.2014</v>
          </cell>
          <cell r="N391">
            <v>2</v>
          </cell>
          <cell r="O391">
            <v>6</v>
          </cell>
          <cell r="P391" t="str">
            <v>??</v>
          </cell>
        </row>
        <row r="392">
          <cell r="A392">
            <v>2014103</v>
          </cell>
          <cell r="B392" t="str">
            <v>Flip Cover Galaxy SL</v>
          </cell>
          <cell r="C392" t="str">
            <v/>
          </cell>
          <cell r="D392" t="str">
            <v/>
          </cell>
          <cell r="E392">
            <v>1</v>
          </cell>
          <cell r="F392">
            <v>0</v>
          </cell>
          <cell r="G392">
            <v>1</v>
          </cell>
          <cell r="H392">
            <v>6</v>
          </cell>
          <cell r="I392">
            <v>0</v>
          </cell>
          <cell r="J392">
            <v>6</v>
          </cell>
          <cell r="K392">
            <v>6</v>
          </cell>
          <cell r="L392">
            <v>15</v>
          </cell>
          <cell r="M392" t="str">
            <v>Inv.2014</v>
          </cell>
          <cell r="N392">
            <v>1</v>
          </cell>
          <cell r="O392">
            <v>6</v>
          </cell>
          <cell r="P392" t="str">
            <v>??</v>
          </cell>
        </row>
        <row r="393">
          <cell r="A393">
            <v>2015198000200</v>
          </cell>
          <cell r="B393" t="str">
            <v>Flip Cover Galaxy Star 2 G130</v>
          </cell>
          <cell r="C393" t="str">
            <v/>
          </cell>
          <cell r="D393" t="str">
            <v/>
          </cell>
          <cell r="E393">
            <v>2</v>
          </cell>
          <cell r="F393">
            <v>0</v>
          </cell>
          <cell r="G393">
            <v>2</v>
          </cell>
          <cell r="H393">
            <v>20</v>
          </cell>
          <cell r="I393">
            <v>0</v>
          </cell>
          <cell r="J393">
            <v>20</v>
          </cell>
          <cell r="K393">
            <v>10</v>
          </cell>
          <cell r="L393">
            <v>20</v>
          </cell>
          <cell r="Q393">
            <v>42021</v>
          </cell>
          <cell r="R393">
            <v>2</v>
          </cell>
          <cell r="S393">
            <v>10</v>
          </cell>
          <cell r="T393" t="str">
            <v>Atef</v>
          </cell>
        </row>
        <row r="394">
          <cell r="A394">
            <v>2014104</v>
          </cell>
          <cell r="B394" t="str">
            <v>Flip Cover Galaxy Trend Duos</v>
          </cell>
          <cell r="C394" t="str">
            <v/>
          </cell>
          <cell r="D394" t="str">
            <v/>
          </cell>
          <cell r="E394">
            <v>1</v>
          </cell>
          <cell r="F394">
            <v>0</v>
          </cell>
          <cell r="G394">
            <v>1</v>
          </cell>
          <cell r="H394">
            <v>6</v>
          </cell>
          <cell r="I394">
            <v>0</v>
          </cell>
          <cell r="J394">
            <v>6</v>
          </cell>
          <cell r="K394">
            <v>6</v>
          </cell>
          <cell r="L394">
            <v>15</v>
          </cell>
          <cell r="M394" t="str">
            <v>Inv.2014</v>
          </cell>
          <cell r="N394">
            <v>1</v>
          </cell>
          <cell r="O394">
            <v>6</v>
          </cell>
          <cell r="P394" t="str">
            <v>??</v>
          </cell>
        </row>
        <row r="395">
          <cell r="A395">
            <v>2014105</v>
          </cell>
          <cell r="B395" t="str">
            <v>Flip Cover iphone 5</v>
          </cell>
          <cell r="C395" t="str">
            <v/>
          </cell>
          <cell r="D395" t="str">
            <v/>
          </cell>
          <cell r="E395">
            <v>4</v>
          </cell>
          <cell r="F395">
            <v>0</v>
          </cell>
          <cell r="G395">
            <v>4</v>
          </cell>
          <cell r="H395">
            <v>24</v>
          </cell>
          <cell r="I395">
            <v>0</v>
          </cell>
          <cell r="J395">
            <v>24</v>
          </cell>
          <cell r="K395">
            <v>6</v>
          </cell>
          <cell r="L395">
            <v>15</v>
          </cell>
          <cell r="M395" t="str">
            <v>Inv.2014</v>
          </cell>
          <cell r="N395">
            <v>4</v>
          </cell>
          <cell r="O395">
            <v>6</v>
          </cell>
          <cell r="P395" t="str">
            <v>??</v>
          </cell>
        </row>
        <row r="396">
          <cell r="A396">
            <v>2013010238</v>
          </cell>
          <cell r="B396" t="str">
            <v>Graveur DVD externe</v>
          </cell>
          <cell r="C396" t="str">
            <v/>
          </cell>
          <cell r="D396" t="str">
            <v/>
          </cell>
          <cell r="E396">
            <v>2</v>
          </cell>
          <cell r="F396">
            <v>0</v>
          </cell>
          <cell r="G396">
            <v>2</v>
          </cell>
          <cell r="H396">
            <v>100</v>
          </cell>
          <cell r="I396">
            <v>0</v>
          </cell>
          <cell r="J396">
            <v>100</v>
          </cell>
          <cell r="K396">
            <v>50</v>
          </cell>
          <cell r="L396">
            <v>70</v>
          </cell>
          <cell r="M396" t="str">
            <v>Inv.2014</v>
          </cell>
          <cell r="N396">
            <v>2</v>
          </cell>
          <cell r="O396">
            <v>50</v>
          </cell>
          <cell r="P396" t="str">
            <v>??</v>
          </cell>
        </row>
        <row r="397">
          <cell r="A397">
            <v>2013010207</v>
          </cell>
          <cell r="B397" t="str">
            <v>Haut Parleur Aneex E-S450</v>
          </cell>
          <cell r="C397" t="str">
            <v/>
          </cell>
          <cell r="D397" t="str">
            <v/>
          </cell>
          <cell r="E397">
            <v>1</v>
          </cell>
          <cell r="F397">
            <v>0</v>
          </cell>
          <cell r="G397">
            <v>1</v>
          </cell>
          <cell r="H397">
            <v>10</v>
          </cell>
          <cell r="I397">
            <v>0</v>
          </cell>
          <cell r="J397">
            <v>10</v>
          </cell>
          <cell r="K397">
            <v>10</v>
          </cell>
          <cell r="L397">
            <v>17</v>
          </cell>
          <cell r="M397" t="str">
            <v>Inv.2014</v>
          </cell>
          <cell r="N397">
            <v>1</v>
          </cell>
          <cell r="O397">
            <v>10</v>
          </cell>
          <cell r="P397" t="str">
            <v>??</v>
          </cell>
        </row>
        <row r="398">
          <cell r="A398">
            <v>2013010115</v>
          </cell>
          <cell r="B398" t="str">
            <v>Haut parleur ETON 806</v>
          </cell>
          <cell r="C398" t="str">
            <v/>
          </cell>
          <cell r="D398" t="str">
            <v/>
          </cell>
          <cell r="E398">
            <v>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0</v>
          </cell>
          <cell r="K398">
            <v>0</v>
          </cell>
          <cell r="L398">
            <v>17</v>
          </cell>
          <cell r="N398">
            <v>0</v>
          </cell>
          <cell r="O398">
            <v>10</v>
          </cell>
        </row>
        <row r="399">
          <cell r="A399">
            <v>2013010212</v>
          </cell>
          <cell r="B399" t="str">
            <v>Haut Parleur SSD-407</v>
          </cell>
          <cell r="C399" t="str">
            <v/>
          </cell>
          <cell r="D399" t="str">
            <v/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  <cell r="I399">
            <v>0</v>
          </cell>
          <cell r="J399">
            <v>0</v>
          </cell>
          <cell r="K399">
            <v>0</v>
          </cell>
          <cell r="L399">
            <v>15</v>
          </cell>
          <cell r="N399">
            <v>0</v>
          </cell>
          <cell r="O399">
            <v>8.3000000000000007</v>
          </cell>
        </row>
        <row r="400">
          <cell r="A400">
            <v>2014063</v>
          </cell>
          <cell r="B400" t="str">
            <v>HP carte mémoire Z-46</v>
          </cell>
          <cell r="C400" t="str">
            <v/>
          </cell>
          <cell r="D400" t="str">
            <v/>
          </cell>
          <cell r="E400">
            <v>0</v>
          </cell>
          <cell r="F400">
            <v>0</v>
          </cell>
          <cell r="G400">
            <v>0</v>
          </cell>
          <cell r="H400">
            <v>0</v>
          </cell>
          <cell r="I400">
            <v>0</v>
          </cell>
          <cell r="J400">
            <v>0</v>
          </cell>
          <cell r="K400">
            <v>0</v>
          </cell>
          <cell r="L400">
            <v>18</v>
          </cell>
          <cell r="N400">
            <v>0</v>
          </cell>
          <cell r="O400">
            <v>13</v>
          </cell>
        </row>
        <row r="401">
          <cell r="A401">
            <v>2013010118</v>
          </cell>
          <cell r="B401" t="str">
            <v>HUB USB</v>
          </cell>
          <cell r="C401" t="str">
            <v/>
          </cell>
          <cell r="D401" t="str">
            <v/>
          </cell>
          <cell r="E401">
            <v>0</v>
          </cell>
          <cell r="F401">
            <v>0</v>
          </cell>
          <cell r="G401">
            <v>0</v>
          </cell>
          <cell r="H401">
            <v>0</v>
          </cell>
          <cell r="I401">
            <v>0</v>
          </cell>
          <cell r="J401">
            <v>0</v>
          </cell>
          <cell r="K401">
            <v>0</v>
          </cell>
          <cell r="L401">
            <v>7.5</v>
          </cell>
          <cell r="N401">
            <v>0</v>
          </cell>
          <cell r="O401">
            <v>4.1233333333333331</v>
          </cell>
        </row>
        <row r="402">
          <cell r="A402">
            <v>2015198000202</v>
          </cell>
          <cell r="B402" t="str">
            <v>HUB USB</v>
          </cell>
          <cell r="C402" t="str">
            <v/>
          </cell>
          <cell r="D402" t="str">
            <v>Doublon</v>
          </cell>
          <cell r="E402">
            <v>5</v>
          </cell>
          <cell r="F402">
            <v>0</v>
          </cell>
          <cell r="G402">
            <v>5</v>
          </cell>
          <cell r="H402">
            <v>30</v>
          </cell>
          <cell r="I402">
            <v>0</v>
          </cell>
          <cell r="J402">
            <v>30</v>
          </cell>
          <cell r="K402">
            <v>6</v>
          </cell>
          <cell r="L402">
            <v>10</v>
          </cell>
          <cell r="Q402">
            <v>42021</v>
          </cell>
          <cell r="R402">
            <v>5</v>
          </cell>
          <cell r="S402">
            <v>6</v>
          </cell>
          <cell r="T402" t="str">
            <v>Atef</v>
          </cell>
        </row>
        <row r="403">
          <cell r="A403">
            <v>2014067</v>
          </cell>
          <cell r="B403" t="str">
            <v>Infinix Surf Smart</v>
          </cell>
          <cell r="C403" t="str">
            <v/>
          </cell>
          <cell r="D403" t="str">
            <v/>
          </cell>
          <cell r="E403">
            <v>0</v>
          </cell>
          <cell r="F403">
            <v>0</v>
          </cell>
          <cell r="G403">
            <v>0</v>
          </cell>
          <cell r="H403">
            <v>0</v>
          </cell>
          <cell r="I403">
            <v>0</v>
          </cell>
          <cell r="J403">
            <v>0</v>
          </cell>
          <cell r="K403">
            <v>0</v>
          </cell>
          <cell r="L403">
            <v>219</v>
          </cell>
          <cell r="N403">
            <v>0</v>
          </cell>
          <cell r="O403">
            <v>188.5</v>
          </cell>
        </row>
        <row r="404">
          <cell r="A404">
            <v>2013010122</v>
          </cell>
          <cell r="B404" t="str">
            <v>Kit</v>
          </cell>
          <cell r="C404" t="str">
            <v/>
          </cell>
          <cell r="D404" t="str">
            <v/>
          </cell>
          <cell r="E404">
            <v>87</v>
          </cell>
          <cell r="F404">
            <v>0</v>
          </cell>
          <cell r="G404">
            <v>87</v>
          </cell>
          <cell r="H404">
            <v>268.76894453847711</v>
          </cell>
          <cell r="I404">
            <v>0</v>
          </cell>
          <cell r="J404">
            <v>268.76894453847711</v>
          </cell>
          <cell r="K404">
            <v>3.0892982130859439</v>
          </cell>
          <cell r="L404">
            <v>7</v>
          </cell>
          <cell r="M404" t="str">
            <v>Inv.2014</v>
          </cell>
          <cell r="N404">
            <v>87</v>
          </cell>
          <cell r="O404">
            <v>3.0892982130859439</v>
          </cell>
          <cell r="P404" t="str">
            <v>??</v>
          </cell>
        </row>
        <row r="405">
          <cell r="A405">
            <v>2014198000176</v>
          </cell>
          <cell r="B405" t="str">
            <v>Kit Beats</v>
          </cell>
          <cell r="C405" t="str">
            <v/>
          </cell>
          <cell r="D405" t="str">
            <v/>
          </cell>
          <cell r="E405">
            <v>5</v>
          </cell>
          <cell r="F405">
            <v>0</v>
          </cell>
          <cell r="G405">
            <v>5</v>
          </cell>
          <cell r="H405">
            <v>10</v>
          </cell>
          <cell r="I405">
            <v>0</v>
          </cell>
          <cell r="J405">
            <v>10</v>
          </cell>
          <cell r="K405">
            <v>2</v>
          </cell>
          <cell r="L405">
            <v>7</v>
          </cell>
          <cell r="M405" t="str">
            <v>Inv.2014</v>
          </cell>
          <cell r="N405">
            <v>5</v>
          </cell>
          <cell r="O405">
            <v>2</v>
          </cell>
          <cell r="P405" t="str">
            <v>??</v>
          </cell>
        </row>
        <row r="406">
          <cell r="A406">
            <v>2013010123</v>
          </cell>
          <cell r="B406" t="str">
            <v>Kit Bluetooth</v>
          </cell>
          <cell r="C406" t="str">
            <v/>
          </cell>
          <cell r="D406" t="str">
            <v/>
          </cell>
          <cell r="E406">
            <v>2</v>
          </cell>
          <cell r="F406">
            <v>0</v>
          </cell>
          <cell r="G406">
            <v>2</v>
          </cell>
          <cell r="H406">
            <v>32</v>
          </cell>
          <cell r="I406">
            <v>0</v>
          </cell>
          <cell r="J406">
            <v>32</v>
          </cell>
          <cell r="K406">
            <v>16</v>
          </cell>
          <cell r="L406">
            <v>18</v>
          </cell>
          <cell r="M406" t="str">
            <v>Inv.2014</v>
          </cell>
          <cell r="N406">
            <v>2</v>
          </cell>
          <cell r="O406">
            <v>16</v>
          </cell>
          <cell r="P406" t="str">
            <v>??</v>
          </cell>
        </row>
        <row r="407">
          <cell r="A407">
            <v>2013010124</v>
          </cell>
          <cell r="B407" t="str">
            <v>Kit de nettoyage</v>
          </cell>
          <cell r="C407" t="str">
            <v/>
          </cell>
          <cell r="D407" t="str">
            <v/>
          </cell>
          <cell r="E407">
            <v>1</v>
          </cell>
          <cell r="F407">
            <v>0</v>
          </cell>
          <cell r="G407">
            <v>1</v>
          </cell>
          <cell r="H407">
            <v>4.5</v>
          </cell>
          <cell r="I407">
            <v>0</v>
          </cell>
          <cell r="J407">
            <v>4.5</v>
          </cell>
          <cell r="K407">
            <v>4.5</v>
          </cell>
          <cell r="L407">
            <v>6.5</v>
          </cell>
          <cell r="M407" t="str">
            <v>Inv.2014</v>
          </cell>
          <cell r="N407">
            <v>1</v>
          </cell>
          <cell r="O407">
            <v>4.5</v>
          </cell>
          <cell r="P407" t="str">
            <v>??</v>
          </cell>
        </row>
        <row r="408">
          <cell r="A408">
            <v>2014198000106</v>
          </cell>
          <cell r="B408" t="str">
            <v>Kit Evertek</v>
          </cell>
          <cell r="C408" t="str">
            <v/>
          </cell>
          <cell r="D408" t="str">
            <v/>
          </cell>
          <cell r="E408">
            <v>1</v>
          </cell>
          <cell r="F408">
            <v>0</v>
          </cell>
          <cell r="G408">
            <v>1</v>
          </cell>
          <cell r="H408">
            <v>2.5</v>
          </cell>
          <cell r="I408">
            <v>0</v>
          </cell>
          <cell r="J408">
            <v>2.5</v>
          </cell>
          <cell r="K408">
            <v>2.5</v>
          </cell>
          <cell r="L408">
            <v>8</v>
          </cell>
          <cell r="M408" t="str">
            <v>Inv.2014</v>
          </cell>
          <cell r="N408">
            <v>1</v>
          </cell>
          <cell r="O408">
            <v>2.5</v>
          </cell>
          <cell r="P408" t="str">
            <v>??</v>
          </cell>
        </row>
        <row r="409">
          <cell r="A409">
            <v>2015198000323</v>
          </cell>
          <cell r="B409" t="str">
            <v>Kit galaxy Note3/S4/S5</v>
          </cell>
          <cell r="C409" t="str">
            <v/>
          </cell>
          <cell r="D409" t="str">
            <v/>
          </cell>
          <cell r="E409">
            <v>5</v>
          </cell>
          <cell r="F409">
            <v>1</v>
          </cell>
          <cell r="G409">
            <v>4</v>
          </cell>
          <cell r="H409">
            <v>15</v>
          </cell>
          <cell r="I409">
            <v>3</v>
          </cell>
          <cell r="J409">
            <v>12</v>
          </cell>
          <cell r="K409">
            <v>3</v>
          </cell>
          <cell r="L409">
            <v>10</v>
          </cell>
          <cell r="Q409">
            <v>42217</v>
          </cell>
          <cell r="R409">
            <v>5</v>
          </cell>
          <cell r="S409">
            <v>3</v>
          </cell>
          <cell r="T409" t="str">
            <v>atef</v>
          </cell>
        </row>
        <row r="410">
          <cell r="A410">
            <v>2014116</v>
          </cell>
          <cell r="B410" t="str">
            <v>Kit Galaxy original</v>
          </cell>
          <cell r="C410" t="str">
            <v/>
          </cell>
          <cell r="D410" t="str">
            <v/>
          </cell>
          <cell r="E410">
            <v>3</v>
          </cell>
          <cell r="F410">
            <v>0</v>
          </cell>
          <cell r="G410">
            <v>3</v>
          </cell>
          <cell r="H410">
            <v>10.5</v>
          </cell>
          <cell r="I410">
            <v>0</v>
          </cell>
          <cell r="J410">
            <v>10.5</v>
          </cell>
          <cell r="K410">
            <v>3.5</v>
          </cell>
          <cell r="L410">
            <v>10</v>
          </cell>
          <cell r="M410" t="str">
            <v>Inv.2014</v>
          </cell>
          <cell r="N410">
            <v>3</v>
          </cell>
          <cell r="O410">
            <v>3.5</v>
          </cell>
          <cell r="P410" t="str">
            <v>??</v>
          </cell>
        </row>
        <row r="411">
          <cell r="A411">
            <v>2013010251</v>
          </cell>
          <cell r="B411" t="str">
            <v>Kit iphone</v>
          </cell>
          <cell r="C411" t="str">
            <v/>
          </cell>
          <cell r="D411" t="str">
            <v/>
          </cell>
          <cell r="E411">
            <v>0</v>
          </cell>
          <cell r="F411">
            <v>0</v>
          </cell>
          <cell r="G411">
            <v>0</v>
          </cell>
          <cell r="H411">
            <v>0</v>
          </cell>
          <cell r="I411">
            <v>0</v>
          </cell>
          <cell r="J411">
            <v>0</v>
          </cell>
          <cell r="K411">
            <v>0</v>
          </cell>
          <cell r="L411">
            <v>8</v>
          </cell>
          <cell r="N411">
            <v>0</v>
          </cell>
          <cell r="O411">
            <v>3</v>
          </cell>
        </row>
        <row r="412">
          <cell r="A412">
            <v>2014198000026</v>
          </cell>
          <cell r="B412" t="str">
            <v>Kit iphone</v>
          </cell>
          <cell r="C412" t="str">
            <v/>
          </cell>
          <cell r="D412" t="str">
            <v>Doublon</v>
          </cell>
          <cell r="E412">
            <v>1</v>
          </cell>
          <cell r="F412">
            <v>0</v>
          </cell>
          <cell r="G412">
            <v>1</v>
          </cell>
          <cell r="H412">
            <v>2</v>
          </cell>
          <cell r="I412">
            <v>0</v>
          </cell>
          <cell r="J412">
            <v>2</v>
          </cell>
          <cell r="K412">
            <v>2</v>
          </cell>
          <cell r="L412">
            <v>7</v>
          </cell>
          <cell r="M412" t="str">
            <v>Inv.2014</v>
          </cell>
          <cell r="N412">
            <v>1</v>
          </cell>
          <cell r="O412">
            <v>2</v>
          </cell>
          <cell r="P412" t="str">
            <v>??</v>
          </cell>
        </row>
        <row r="413">
          <cell r="A413">
            <v>2014006</v>
          </cell>
          <cell r="B413" t="str">
            <v>Kit iphone 5</v>
          </cell>
          <cell r="C413" t="str">
            <v/>
          </cell>
          <cell r="D413" t="str">
            <v/>
          </cell>
          <cell r="E413">
            <v>0</v>
          </cell>
          <cell r="F413">
            <v>0</v>
          </cell>
          <cell r="G413">
            <v>0</v>
          </cell>
          <cell r="H413">
            <v>0</v>
          </cell>
          <cell r="I413">
            <v>0</v>
          </cell>
          <cell r="J413">
            <v>0</v>
          </cell>
          <cell r="K413">
            <v>0</v>
          </cell>
          <cell r="L413">
            <v>15</v>
          </cell>
          <cell r="N413">
            <v>0</v>
          </cell>
          <cell r="O413">
            <v>8</v>
          </cell>
        </row>
        <row r="414">
          <cell r="A414">
            <v>2014185</v>
          </cell>
          <cell r="B414" t="str">
            <v>Kit iphone jack</v>
          </cell>
          <cell r="C414" t="str">
            <v/>
          </cell>
          <cell r="D414" t="str">
            <v/>
          </cell>
          <cell r="E414">
            <v>5</v>
          </cell>
          <cell r="F414">
            <v>0</v>
          </cell>
          <cell r="G414">
            <v>5</v>
          </cell>
          <cell r="H414">
            <v>12.5</v>
          </cell>
          <cell r="I414">
            <v>0</v>
          </cell>
          <cell r="J414">
            <v>12.5</v>
          </cell>
          <cell r="K414">
            <v>2.5</v>
          </cell>
          <cell r="L414">
            <v>6</v>
          </cell>
          <cell r="M414" t="str">
            <v>Inv.2014</v>
          </cell>
          <cell r="N414">
            <v>5</v>
          </cell>
          <cell r="O414">
            <v>2.5</v>
          </cell>
          <cell r="P414" t="str">
            <v>??</v>
          </cell>
        </row>
        <row r="415">
          <cell r="A415">
            <v>2015198000262</v>
          </cell>
          <cell r="B415" t="str">
            <v>Kit Jack Blue Music</v>
          </cell>
          <cell r="C415" t="str">
            <v/>
          </cell>
          <cell r="D415" t="str">
            <v/>
          </cell>
          <cell r="E415">
            <v>5</v>
          </cell>
          <cell r="F415">
            <v>0</v>
          </cell>
          <cell r="G415">
            <v>5</v>
          </cell>
          <cell r="H415">
            <v>17.5</v>
          </cell>
          <cell r="I415">
            <v>0</v>
          </cell>
          <cell r="J415">
            <v>17.5</v>
          </cell>
          <cell r="K415">
            <v>3.5</v>
          </cell>
          <cell r="L415">
            <v>10</v>
          </cell>
          <cell r="Q415">
            <v>42154</v>
          </cell>
          <cell r="R415">
            <v>5</v>
          </cell>
          <cell r="S415">
            <v>3.5</v>
          </cell>
          <cell r="T415" t="str">
            <v>atef</v>
          </cell>
        </row>
        <row r="416">
          <cell r="A416">
            <v>2014017</v>
          </cell>
          <cell r="B416" t="str">
            <v>Kit LG Jack</v>
          </cell>
          <cell r="C416" t="str">
            <v/>
          </cell>
          <cell r="D416" t="str">
            <v/>
          </cell>
          <cell r="E416">
            <v>0</v>
          </cell>
          <cell r="F416">
            <v>0</v>
          </cell>
          <cell r="G416">
            <v>0</v>
          </cell>
          <cell r="H416">
            <v>0</v>
          </cell>
          <cell r="I416">
            <v>0</v>
          </cell>
          <cell r="J416">
            <v>0</v>
          </cell>
          <cell r="K416">
            <v>0</v>
          </cell>
          <cell r="L416">
            <v>10</v>
          </cell>
          <cell r="N416">
            <v>0</v>
          </cell>
          <cell r="O416">
            <v>3</v>
          </cell>
        </row>
        <row r="417">
          <cell r="A417">
            <v>2013010252</v>
          </cell>
          <cell r="B417" t="str">
            <v>Kit LG KG800</v>
          </cell>
          <cell r="C417" t="str">
            <v/>
          </cell>
          <cell r="D417" t="str">
            <v/>
          </cell>
          <cell r="E417">
            <v>1</v>
          </cell>
          <cell r="F417">
            <v>0</v>
          </cell>
          <cell r="G417">
            <v>1</v>
          </cell>
          <cell r="H417">
            <v>2</v>
          </cell>
          <cell r="I417">
            <v>0</v>
          </cell>
          <cell r="J417">
            <v>2</v>
          </cell>
          <cell r="K417">
            <v>2</v>
          </cell>
          <cell r="L417">
            <v>7</v>
          </cell>
          <cell r="M417" t="str">
            <v>Inv.2014</v>
          </cell>
          <cell r="N417">
            <v>1</v>
          </cell>
          <cell r="O417">
            <v>2</v>
          </cell>
          <cell r="P417" t="str">
            <v>??</v>
          </cell>
        </row>
        <row r="418">
          <cell r="A418">
            <v>2014198000177</v>
          </cell>
          <cell r="B418" t="str">
            <v>Kit Micro USB</v>
          </cell>
          <cell r="C418" t="str">
            <v/>
          </cell>
          <cell r="D418" t="str">
            <v/>
          </cell>
          <cell r="E418">
            <v>5</v>
          </cell>
          <cell r="F418">
            <v>0</v>
          </cell>
          <cell r="G418">
            <v>5</v>
          </cell>
          <cell r="H418">
            <v>10</v>
          </cell>
          <cell r="I418">
            <v>0</v>
          </cell>
          <cell r="J418">
            <v>10</v>
          </cell>
          <cell r="K418">
            <v>2</v>
          </cell>
          <cell r="L418">
            <v>7</v>
          </cell>
          <cell r="M418" t="str">
            <v>Inv.2014</v>
          </cell>
          <cell r="N418">
            <v>5</v>
          </cell>
          <cell r="O418">
            <v>2</v>
          </cell>
          <cell r="P418" t="str">
            <v>??</v>
          </cell>
        </row>
        <row r="419">
          <cell r="A419">
            <v>2014007</v>
          </cell>
          <cell r="B419" t="str">
            <v>Kit MP3</v>
          </cell>
          <cell r="C419" t="str">
            <v/>
          </cell>
          <cell r="D419" t="str">
            <v/>
          </cell>
          <cell r="E419">
            <v>0</v>
          </cell>
          <cell r="F419">
            <v>0</v>
          </cell>
          <cell r="G419">
            <v>0</v>
          </cell>
          <cell r="H419">
            <v>0</v>
          </cell>
          <cell r="I419">
            <v>0</v>
          </cell>
          <cell r="J419">
            <v>0</v>
          </cell>
          <cell r="K419">
            <v>0</v>
          </cell>
          <cell r="L419">
            <v>7</v>
          </cell>
          <cell r="N419">
            <v>0</v>
          </cell>
          <cell r="O419">
            <v>2.2619047619047619</v>
          </cell>
        </row>
        <row r="420">
          <cell r="A420">
            <v>2014198000020</v>
          </cell>
          <cell r="B420" t="str">
            <v>Kit MP3</v>
          </cell>
          <cell r="C420" t="str">
            <v/>
          </cell>
          <cell r="D420" t="str">
            <v>Doublon</v>
          </cell>
          <cell r="E420">
            <v>18</v>
          </cell>
          <cell r="F420">
            <v>0</v>
          </cell>
          <cell r="G420">
            <v>18</v>
          </cell>
          <cell r="H420">
            <v>35.652173913043477</v>
          </cell>
          <cell r="I420">
            <v>0</v>
          </cell>
          <cell r="J420">
            <v>35.652173913043477</v>
          </cell>
          <cell r="K420">
            <v>1.9806763285024154</v>
          </cell>
          <cell r="L420">
            <v>7</v>
          </cell>
          <cell r="M420" t="str">
            <v>Inv.2014</v>
          </cell>
          <cell r="N420">
            <v>8</v>
          </cell>
          <cell r="O420">
            <v>1.9565217391304348</v>
          </cell>
          <cell r="P420" t="str">
            <v>??</v>
          </cell>
          <cell r="Q420">
            <v>42099</v>
          </cell>
          <cell r="R420">
            <v>10</v>
          </cell>
          <cell r="S420">
            <v>2</v>
          </cell>
          <cell r="T420" t="str">
            <v>Atef</v>
          </cell>
        </row>
        <row r="421">
          <cell r="A421">
            <v>50644497612</v>
          </cell>
          <cell r="B421" t="str">
            <v>Kit MP3 Beats MD-E94</v>
          </cell>
          <cell r="C421" t="str">
            <v/>
          </cell>
          <cell r="D421" t="str">
            <v/>
          </cell>
          <cell r="E421">
            <v>1</v>
          </cell>
          <cell r="F421">
            <v>0</v>
          </cell>
          <cell r="G421">
            <v>1</v>
          </cell>
          <cell r="H421">
            <v>6</v>
          </cell>
          <cell r="I421">
            <v>0</v>
          </cell>
          <cell r="J421">
            <v>6</v>
          </cell>
          <cell r="K421">
            <v>6</v>
          </cell>
          <cell r="L421">
            <v>20</v>
          </cell>
          <cell r="Q421">
            <v>42099</v>
          </cell>
          <cell r="R421">
            <v>1</v>
          </cell>
          <cell r="S421">
            <v>6</v>
          </cell>
          <cell r="T421" t="str">
            <v>atef</v>
          </cell>
        </row>
        <row r="422">
          <cell r="A422">
            <v>50644569432</v>
          </cell>
          <cell r="B422" t="str">
            <v>Kit MP3 Beats SOLO HD</v>
          </cell>
          <cell r="C422" t="str">
            <v/>
          </cell>
          <cell r="D422" t="str">
            <v/>
          </cell>
          <cell r="E422">
            <v>1</v>
          </cell>
          <cell r="F422">
            <v>0</v>
          </cell>
          <cell r="G422">
            <v>1</v>
          </cell>
          <cell r="H422">
            <v>6</v>
          </cell>
          <cell r="I422">
            <v>0</v>
          </cell>
          <cell r="J422">
            <v>6</v>
          </cell>
          <cell r="K422">
            <v>6</v>
          </cell>
          <cell r="L422">
            <v>20</v>
          </cell>
          <cell r="Q422">
            <v>42099</v>
          </cell>
          <cell r="R422">
            <v>1</v>
          </cell>
          <cell r="S422">
            <v>6</v>
          </cell>
          <cell r="T422" t="str">
            <v>atef</v>
          </cell>
        </row>
        <row r="423">
          <cell r="A423">
            <v>2014117</v>
          </cell>
          <cell r="B423" t="str">
            <v>Kit Nokia /Samsung Jack</v>
          </cell>
          <cell r="C423" t="str">
            <v/>
          </cell>
          <cell r="D423" t="str">
            <v/>
          </cell>
          <cell r="E423">
            <v>1</v>
          </cell>
          <cell r="F423">
            <v>0</v>
          </cell>
          <cell r="G423">
            <v>1</v>
          </cell>
          <cell r="H423">
            <v>2.5</v>
          </cell>
          <cell r="I423">
            <v>0</v>
          </cell>
          <cell r="J423">
            <v>2.5</v>
          </cell>
          <cell r="K423">
            <v>2.5</v>
          </cell>
          <cell r="L423">
            <v>7</v>
          </cell>
          <cell r="M423" t="str">
            <v>Inv.2014</v>
          </cell>
          <cell r="N423">
            <v>1</v>
          </cell>
          <cell r="O423">
            <v>2.5</v>
          </cell>
          <cell r="P423" t="str">
            <v>??</v>
          </cell>
        </row>
        <row r="424">
          <cell r="A424">
            <v>2014037</v>
          </cell>
          <cell r="B424" t="str">
            <v>Kit Nokia jack</v>
          </cell>
          <cell r="C424" t="str">
            <v/>
          </cell>
          <cell r="D424" t="str">
            <v/>
          </cell>
          <cell r="E424">
            <v>2</v>
          </cell>
          <cell r="F424">
            <v>0</v>
          </cell>
          <cell r="G424">
            <v>2</v>
          </cell>
          <cell r="H424">
            <v>4.666666666666667</v>
          </cell>
          <cell r="I424">
            <v>0</v>
          </cell>
          <cell r="J424">
            <v>4.666666666666667</v>
          </cell>
          <cell r="K424">
            <v>2.3333333333333335</v>
          </cell>
          <cell r="L424">
            <v>7</v>
          </cell>
          <cell r="M424" t="str">
            <v>Inv.2014</v>
          </cell>
          <cell r="N424">
            <v>2</v>
          </cell>
          <cell r="O424">
            <v>2.3333333333333335</v>
          </cell>
          <cell r="P424" t="str">
            <v>??</v>
          </cell>
        </row>
        <row r="425">
          <cell r="A425">
            <v>2013010253</v>
          </cell>
          <cell r="B425" t="str">
            <v>Kit Nokia jack</v>
          </cell>
          <cell r="C425" t="str">
            <v/>
          </cell>
          <cell r="D425" t="str">
            <v>Doublon</v>
          </cell>
          <cell r="E425">
            <v>0</v>
          </cell>
          <cell r="F425">
            <v>0</v>
          </cell>
          <cell r="G425">
            <v>0</v>
          </cell>
          <cell r="H425">
            <v>0</v>
          </cell>
          <cell r="I425">
            <v>0</v>
          </cell>
          <cell r="J425">
            <v>0</v>
          </cell>
          <cell r="K425">
            <v>0</v>
          </cell>
          <cell r="L425">
            <v>7</v>
          </cell>
          <cell r="N425">
            <v>0</v>
          </cell>
          <cell r="O425">
            <v>2.125</v>
          </cell>
        </row>
        <row r="426">
          <cell r="A426">
            <v>2014198000043</v>
          </cell>
          <cell r="B426" t="str">
            <v>Kit Nokia Jack</v>
          </cell>
          <cell r="C426" t="str">
            <v/>
          </cell>
          <cell r="D426" t="str">
            <v>Doublon</v>
          </cell>
          <cell r="E426">
            <v>26</v>
          </cell>
          <cell r="F426">
            <v>0</v>
          </cell>
          <cell r="G426">
            <v>26</v>
          </cell>
          <cell r="H426">
            <v>57</v>
          </cell>
          <cell r="I426">
            <v>0</v>
          </cell>
          <cell r="J426">
            <v>57.000000000000007</v>
          </cell>
          <cell r="K426">
            <v>2.1923076923076925</v>
          </cell>
          <cell r="L426">
            <v>8</v>
          </cell>
          <cell r="M426" t="str">
            <v>Inv.2014</v>
          </cell>
          <cell r="N426">
            <v>1</v>
          </cell>
          <cell r="O426">
            <v>2</v>
          </cell>
          <cell r="P426" t="str">
            <v>??</v>
          </cell>
          <cell r="Q426">
            <v>42049</v>
          </cell>
          <cell r="R426">
            <v>10</v>
          </cell>
          <cell r="S426">
            <v>2</v>
          </cell>
          <cell r="T426" t="str">
            <v>Atef</v>
          </cell>
          <cell r="U426">
            <v>42049</v>
          </cell>
          <cell r="V426">
            <v>5</v>
          </cell>
          <cell r="W426">
            <v>2.5</v>
          </cell>
          <cell r="X426" t="str">
            <v>ATEF</v>
          </cell>
          <cell r="Y426">
            <v>42217</v>
          </cell>
          <cell r="Z426">
            <v>5</v>
          </cell>
          <cell r="AA426">
            <v>2</v>
          </cell>
          <cell r="AB426" t="str">
            <v>atef</v>
          </cell>
          <cell r="AC426">
            <v>42217</v>
          </cell>
          <cell r="AD426">
            <v>5</v>
          </cell>
          <cell r="AE426">
            <v>2.5</v>
          </cell>
          <cell r="AF426" t="str">
            <v>atef</v>
          </cell>
        </row>
        <row r="427">
          <cell r="A427">
            <v>2013010308</v>
          </cell>
          <cell r="B427" t="str">
            <v>Kit Nokia Jack original</v>
          </cell>
          <cell r="C427" t="str">
            <v/>
          </cell>
          <cell r="D427" t="str">
            <v/>
          </cell>
          <cell r="E427">
            <v>10</v>
          </cell>
          <cell r="F427">
            <v>0</v>
          </cell>
          <cell r="G427">
            <v>10</v>
          </cell>
          <cell r="H427">
            <v>40</v>
          </cell>
          <cell r="I427">
            <v>0</v>
          </cell>
          <cell r="J427">
            <v>40</v>
          </cell>
          <cell r="K427">
            <v>4</v>
          </cell>
          <cell r="L427">
            <v>15</v>
          </cell>
          <cell r="M427" t="str">
            <v>Inv.2014</v>
          </cell>
          <cell r="N427">
            <v>10</v>
          </cell>
          <cell r="O427">
            <v>4</v>
          </cell>
          <cell r="P427" t="str">
            <v>??</v>
          </cell>
        </row>
        <row r="428">
          <cell r="A428">
            <v>2014198000006</v>
          </cell>
          <cell r="B428" t="str">
            <v>Kit Nokia Jack original</v>
          </cell>
          <cell r="C428" t="str">
            <v/>
          </cell>
          <cell r="D428" t="str">
            <v>Doublon</v>
          </cell>
          <cell r="E428">
            <v>0</v>
          </cell>
          <cell r="F428">
            <v>0</v>
          </cell>
          <cell r="G428">
            <v>0</v>
          </cell>
          <cell r="H428">
            <v>0</v>
          </cell>
          <cell r="I428">
            <v>0</v>
          </cell>
          <cell r="J428">
            <v>0</v>
          </cell>
          <cell r="K428">
            <v>0</v>
          </cell>
          <cell r="L428">
            <v>10</v>
          </cell>
          <cell r="N428">
            <v>0</v>
          </cell>
          <cell r="O428">
            <v>4</v>
          </cell>
        </row>
        <row r="429">
          <cell r="A429">
            <v>6940500000305</v>
          </cell>
          <cell r="B429" t="str">
            <v>Kit PC</v>
          </cell>
          <cell r="C429" t="str">
            <v/>
          </cell>
          <cell r="D429" t="str">
            <v/>
          </cell>
          <cell r="E429">
            <v>1</v>
          </cell>
          <cell r="F429">
            <v>0</v>
          </cell>
          <cell r="G429">
            <v>1</v>
          </cell>
          <cell r="H429">
            <v>6.5</v>
          </cell>
          <cell r="I429">
            <v>0</v>
          </cell>
          <cell r="J429">
            <v>6.5</v>
          </cell>
          <cell r="K429">
            <v>6.5</v>
          </cell>
          <cell r="L429">
            <v>12</v>
          </cell>
          <cell r="Q429">
            <v>42021</v>
          </cell>
          <cell r="R429">
            <v>1</v>
          </cell>
          <cell r="S429">
            <v>6.5</v>
          </cell>
          <cell r="T429" t="str">
            <v>Atef</v>
          </cell>
        </row>
        <row r="430">
          <cell r="A430">
            <v>6956398300823</v>
          </cell>
          <cell r="B430" t="str">
            <v>Kit PC</v>
          </cell>
          <cell r="C430" t="str">
            <v/>
          </cell>
          <cell r="D430" t="str">
            <v>Doublon</v>
          </cell>
          <cell r="E430">
            <v>1</v>
          </cell>
          <cell r="F430">
            <v>0</v>
          </cell>
          <cell r="G430">
            <v>1</v>
          </cell>
          <cell r="H430">
            <v>6.5</v>
          </cell>
          <cell r="I430">
            <v>0</v>
          </cell>
          <cell r="J430">
            <v>6.5</v>
          </cell>
          <cell r="K430">
            <v>6.5</v>
          </cell>
          <cell r="L430">
            <v>12</v>
          </cell>
          <cell r="Q430">
            <v>42021</v>
          </cell>
          <cell r="R430">
            <v>1</v>
          </cell>
          <cell r="S430">
            <v>6.5</v>
          </cell>
          <cell r="T430" t="str">
            <v>Atef</v>
          </cell>
        </row>
        <row r="431">
          <cell r="A431">
            <v>6956398300922</v>
          </cell>
          <cell r="B431" t="str">
            <v>Kit PC</v>
          </cell>
          <cell r="C431" t="str">
            <v/>
          </cell>
          <cell r="D431" t="str">
            <v>Doublon</v>
          </cell>
          <cell r="E431">
            <v>2</v>
          </cell>
          <cell r="F431">
            <v>0</v>
          </cell>
          <cell r="G431">
            <v>2</v>
          </cell>
          <cell r="H431">
            <v>13</v>
          </cell>
          <cell r="I431">
            <v>0</v>
          </cell>
          <cell r="J431">
            <v>13</v>
          </cell>
          <cell r="K431">
            <v>6.5</v>
          </cell>
          <cell r="L431">
            <v>12</v>
          </cell>
          <cell r="Q431">
            <v>42021</v>
          </cell>
          <cell r="R431">
            <v>2</v>
          </cell>
          <cell r="S431">
            <v>6.5</v>
          </cell>
          <cell r="T431" t="str">
            <v>Atef</v>
          </cell>
        </row>
        <row r="432">
          <cell r="A432">
            <v>6956398300939</v>
          </cell>
          <cell r="B432" t="str">
            <v>Kit PC</v>
          </cell>
          <cell r="C432" t="str">
            <v/>
          </cell>
          <cell r="D432" t="str">
            <v>Doublon</v>
          </cell>
          <cell r="E432">
            <v>2</v>
          </cell>
          <cell r="F432">
            <v>0</v>
          </cell>
          <cell r="G432">
            <v>2</v>
          </cell>
          <cell r="H432">
            <v>13</v>
          </cell>
          <cell r="I432">
            <v>0</v>
          </cell>
          <cell r="J432">
            <v>13</v>
          </cell>
          <cell r="K432">
            <v>6.5</v>
          </cell>
          <cell r="L432">
            <v>12</v>
          </cell>
          <cell r="Q432">
            <v>42021</v>
          </cell>
          <cell r="R432">
            <v>2</v>
          </cell>
          <cell r="S432">
            <v>6.5</v>
          </cell>
          <cell r="T432" t="str">
            <v>Atef</v>
          </cell>
        </row>
        <row r="433">
          <cell r="A433">
            <v>6956398300939</v>
          </cell>
          <cell r="B433" t="str">
            <v>Kit PC</v>
          </cell>
          <cell r="C433" t="str">
            <v>Doublon</v>
          </cell>
          <cell r="D433" t="str">
            <v>Doublon</v>
          </cell>
          <cell r="E433">
            <v>1</v>
          </cell>
          <cell r="F433">
            <v>0</v>
          </cell>
          <cell r="G433">
            <v>1</v>
          </cell>
          <cell r="H433">
            <v>6.5</v>
          </cell>
          <cell r="I433">
            <v>0</v>
          </cell>
          <cell r="J433">
            <v>6.5</v>
          </cell>
          <cell r="K433">
            <v>6.5</v>
          </cell>
          <cell r="L433">
            <v>12</v>
          </cell>
          <cell r="Q433">
            <v>42021</v>
          </cell>
          <cell r="R433">
            <v>1</v>
          </cell>
          <cell r="S433">
            <v>6.5</v>
          </cell>
          <cell r="T433" t="str">
            <v>Atef</v>
          </cell>
        </row>
        <row r="434">
          <cell r="A434">
            <v>2013010228</v>
          </cell>
          <cell r="B434" t="str">
            <v>Kit PC Beats ET-A2</v>
          </cell>
          <cell r="C434" t="str">
            <v/>
          </cell>
          <cell r="D434" t="str">
            <v/>
          </cell>
          <cell r="E434">
            <v>0</v>
          </cell>
          <cell r="F434">
            <v>0</v>
          </cell>
          <cell r="G434">
            <v>0</v>
          </cell>
          <cell r="H434">
            <v>0</v>
          </cell>
          <cell r="I434">
            <v>0</v>
          </cell>
          <cell r="J434">
            <v>0</v>
          </cell>
          <cell r="K434">
            <v>0</v>
          </cell>
          <cell r="L434">
            <v>10</v>
          </cell>
          <cell r="N434">
            <v>0</v>
          </cell>
          <cell r="O434">
            <v>5</v>
          </cell>
        </row>
        <row r="435">
          <cell r="A435">
            <v>2013010244</v>
          </cell>
          <cell r="B435" t="str">
            <v>Kit Portable</v>
          </cell>
          <cell r="C435" t="str">
            <v/>
          </cell>
          <cell r="D435" t="str">
            <v/>
          </cell>
          <cell r="E435">
            <v>41</v>
          </cell>
          <cell r="F435">
            <v>0</v>
          </cell>
          <cell r="G435">
            <v>41</v>
          </cell>
          <cell r="H435">
            <v>127.10000000000001</v>
          </cell>
          <cell r="I435">
            <v>0</v>
          </cell>
          <cell r="J435">
            <v>127.10000000000001</v>
          </cell>
          <cell r="K435">
            <v>3.1</v>
          </cell>
          <cell r="L435">
            <v>7</v>
          </cell>
          <cell r="M435" t="str">
            <v>Inv.2014</v>
          </cell>
          <cell r="N435">
            <v>41</v>
          </cell>
          <cell r="O435">
            <v>3.1</v>
          </cell>
          <cell r="P435" t="str">
            <v>??</v>
          </cell>
        </row>
        <row r="436">
          <cell r="A436">
            <v>2013010127</v>
          </cell>
          <cell r="B436" t="str">
            <v>Kit pour PC</v>
          </cell>
          <cell r="C436" t="str">
            <v/>
          </cell>
          <cell r="D436" t="str">
            <v/>
          </cell>
          <cell r="E436">
            <v>5</v>
          </cell>
          <cell r="F436">
            <v>0</v>
          </cell>
          <cell r="G436">
            <v>5</v>
          </cell>
          <cell r="H436">
            <v>25</v>
          </cell>
          <cell r="I436">
            <v>0</v>
          </cell>
          <cell r="J436">
            <v>25</v>
          </cell>
          <cell r="K436">
            <v>5</v>
          </cell>
          <cell r="L436">
            <v>10</v>
          </cell>
          <cell r="M436" t="str">
            <v>Inv.2014</v>
          </cell>
          <cell r="N436">
            <v>5</v>
          </cell>
          <cell r="O436">
            <v>5</v>
          </cell>
          <cell r="P436" t="str">
            <v>??</v>
          </cell>
        </row>
        <row r="437">
          <cell r="A437">
            <v>2014198000165</v>
          </cell>
          <cell r="B437" t="str">
            <v>Kit Samsung</v>
          </cell>
          <cell r="C437" t="str">
            <v/>
          </cell>
          <cell r="D437" t="str">
            <v/>
          </cell>
          <cell r="E437">
            <v>4</v>
          </cell>
          <cell r="F437">
            <v>0</v>
          </cell>
          <cell r="G437">
            <v>4</v>
          </cell>
          <cell r="H437">
            <v>14</v>
          </cell>
          <cell r="I437">
            <v>0</v>
          </cell>
          <cell r="J437">
            <v>14</v>
          </cell>
          <cell r="K437">
            <v>3.5</v>
          </cell>
          <cell r="L437">
            <v>10</v>
          </cell>
          <cell r="M437" t="str">
            <v>Inv.2014</v>
          </cell>
          <cell r="N437">
            <v>4</v>
          </cell>
          <cell r="O437">
            <v>3.5</v>
          </cell>
          <cell r="P437" t="str">
            <v>??</v>
          </cell>
        </row>
        <row r="438">
          <cell r="A438">
            <v>2014182</v>
          </cell>
          <cell r="B438" t="str">
            <v>Kit Samsung D880</v>
          </cell>
          <cell r="C438" t="str">
            <v/>
          </cell>
          <cell r="D438" t="str">
            <v/>
          </cell>
          <cell r="E438">
            <v>1</v>
          </cell>
          <cell r="F438">
            <v>0</v>
          </cell>
          <cell r="G438">
            <v>1</v>
          </cell>
          <cell r="H438">
            <v>2.5</v>
          </cell>
          <cell r="I438">
            <v>0</v>
          </cell>
          <cell r="J438">
            <v>2.5</v>
          </cell>
          <cell r="K438">
            <v>2.5</v>
          </cell>
          <cell r="L438">
            <v>7</v>
          </cell>
          <cell r="M438" t="str">
            <v>Inv.2014</v>
          </cell>
          <cell r="N438">
            <v>1</v>
          </cell>
          <cell r="O438">
            <v>2.5</v>
          </cell>
          <cell r="P438" t="str">
            <v>??</v>
          </cell>
        </row>
        <row r="439">
          <cell r="A439">
            <v>2014198000070</v>
          </cell>
          <cell r="B439" t="str">
            <v>Kit Samsung Galaxy</v>
          </cell>
          <cell r="C439" t="str">
            <v/>
          </cell>
          <cell r="D439" t="str">
            <v/>
          </cell>
          <cell r="E439">
            <v>3</v>
          </cell>
          <cell r="F439">
            <v>0</v>
          </cell>
          <cell r="G439">
            <v>3</v>
          </cell>
          <cell r="H439">
            <v>16.5</v>
          </cell>
          <cell r="I439">
            <v>0</v>
          </cell>
          <cell r="J439">
            <v>16.5</v>
          </cell>
          <cell r="K439">
            <v>5.5</v>
          </cell>
          <cell r="L439">
            <v>15</v>
          </cell>
          <cell r="M439" t="str">
            <v>Inv.2014</v>
          </cell>
          <cell r="N439">
            <v>3</v>
          </cell>
          <cell r="O439">
            <v>5.5</v>
          </cell>
          <cell r="P439" t="str">
            <v>??</v>
          </cell>
        </row>
        <row r="440">
          <cell r="A440">
            <v>2014198000044</v>
          </cell>
          <cell r="B440" t="str">
            <v>Kit Samsung Jack</v>
          </cell>
          <cell r="C440" t="str">
            <v/>
          </cell>
          <cell r="D440" t="str">
            <v/>
          </cell>
          <cell r="E440">
            <v>12</v>
          </cell>
          <cell r="F440">
            <v>0</v>
          </cell>
          <cell r="G440">
            <v>12</v>
          </cell>
          <cell r="H440">
            <v>33.5</v>
          </cell>
          <cell r="I440">
            <v>0</v>
          </cell>
          <cell r="J440">
            <v>33.5</v>
          </cell>
          <cell r="K440">
            <v>2.7916666666666665</v>
          </cell>
          <cell r="L440">
            <v>8</v>
          </cell>
          <cell r="M440" t="str">
            <v>Inv.2014</v>
          </cell>
          <cell r="N440">
            <v>7</v>
          </cell>
          <cell r="O440">
            <v>3</v>
          </cell>
          <cell r="P440" t="str">
            <v>??</v>
          </cell>
          <cell r="Q440">
            <v>42217</v>
          </cell>
          <cell r="R440">
            <v>5</v>
          </cell>
          <cell r="S440">
            <v>2.5</v>
          </cell>
          <cell r="T440" t="str">
            <v>Atef</v>
          </cell>
        </row>
        <row r="441">
          <cell r="A441">
            <v>2013010333</v>
          </cell>
          <cell r="B441" t="str">
            <v>Kit Samsung Jack 2</v>
          </cell>
          <cell r="C441" t="str">
            <v/>
          </cell>
          <cell r="D441" t="str">
            <v/>
          </cell>
          <cell r="E441">
            <v>4</v>
          </cell>
          <cell r="F441">
            <v>0</v>
          </cell>
          <cell r="G441">
            <v>4</v>
          </cell>
          <cell r="H441">
            <v>10</v>
          </cell>
          <cell r="I441">
            <v>0</v>
          </cell>
          <cell r="J441">
            <v>10</v>
          </cell>
          <cell r="K441">
            <v>2.5</v>
          </cell>
          <cell r="L441">
            <v>7</v>
          </cell>
          <cell r="M441" t="str">
            <v>Inv.2014</v>
          </cell>
          <cell r="N441">
            <v>4</v>
          </cell>
          <cell r="O441">
            <v>2.5</v>
          </cell>
          <cell r="P441" t="str">
            <v>??</v>
          </cell>
        </row>
        <row r="442">
          <cell r="A442">
            <v>2014041</v>
          </cell>
          <cell r="B442" t="str">
            <v>Kit Samsung Jack original</v>
          </cell>
          <cell r="C442" t="str">
            <v/>
          </cell>
          <cell r="D442" t="str">
            <v/>
          </cell>
          <cell r="E442">
            <v>1</v>
          </cell>
          <cell r="F442">
            <v>0</v>
          </cell>
          <cell r="G442">
            <v>1</v>
          </cell>
          <cell r="H442">
            <v>3.5</v>
          </cell>
          <cell r="I442">
            <v>0</v>
          </cell>
          <cell r="J442">
            <v>3.5</v>
          </cell>
          <cell r="K442">
            <v>3.5</v>
          </cell>
          <cell r="L442">
            <v>15</v>
          </cell>
          <cell r="M442" t="str">
            <v>Inv.2014</v>
          </cell>
          <cell r="N442">
            <v>1</v>
          </cell>
          <cell r="O442">
            <v>3.5</v>
          </cell>
          <cell r="P442" t="str">
            <v>??</v>
          </cell>
        </row>
        <row r="443">
          <cell r="A443">
            <v>2013010303</v>
          </cell>
          <cell r="B443" t="str">
            <v>Kit Samsung Jack original</v>
          </cell>
          <cell r="C443" t="str">
            <v/>
          </cell>
          <cell r="D443" t="str">
            <v>Doublon</v>
          </cell>
          <cell r="E443">
            <v>1</v>
          </cell>
          <cell r="F443">
            <v>0</v>
          </cell>
          <cell r="G443">
            <v>1</v>
          </cell>
          <cell r="H443">
            <v>4</v>
          </cell>
          <cell r="I443">
            <v>0</v>
          </cell>
          <cell r="J443">
            <v>4</v>
          </cell>
          <cell r="K443">
            <v>4</v>
          </cell>
          <cell r="L443">
            <v>15</v>
          </cell>
          <cell r="M443" t="str">
            <v>Inv.2014</v>
          </cell>
          <cell r="N443">
            <v>1</v>
          </cell>
          <cell r="O443">
            <v>4</v>
          </cell>
          <cell r="P443" t="str">
            <v>??</v>
          </cell>
        </row>
        <row r="444">
          <cell r="A444">
            <v>8808987346788</v>
          </cell>
          <cell r="B444" t="str">
            <v>Kit Samsung Original</v>
          </cell>
          <cell r="C444" t="str">
            <v/>
          </cell>
          <cell r="D444" t="str">
            <v/>
          </cell>
          <cell r="E444">
            <v>1</v>
          </cell>
          <cell r="F444">
            <v>0</v>
          </cell>
          <cell r="G444">
            <v>1</v>
          </cell>
          <cell r="H444">
            <v>3</v>
          </cell>
          <cell r="I444">
            <v>0</v>
          </cell>
          <cell r="J444">
            <v>3</v>
          </cell>
          <cell r="K444">
            <v>3</v>
          </cell>
          <cell r="L444">
            <v>10</v>
          </cell>
          <cell r="Q444">
            <v>42021</v>
          </cell>
          <cell r="R444">
            <v>1</v>
          </cell>
          <cell r="S444">
            <v>3</v>
          </cell>
          <cell r="T444" t="str">
            <v>Atef</v>
          </cell>
        </row>
        <row r="445">
          <cell r="A445">
            <v>878615044050</v>
          </cell>
          <cell r="B445" t="str">
            <v>Kit Universel Sam/iphone/HTC</v>
          </cell>
          <cell r="C445" t="str">
            <v/>
          </cell>
          <cell r="D445" t="str">
            <v/>
          </cell>
          <cell r="E445">
            <v>5</v>
          </cell>
          <cell r="F445">
            <v>0</v>
          </cell>
          <cell r="G445">
            <v>5</v>
          </cell>
          <cell r="H445">
            <v>27.5</v>
          </cell>
          <cell r="I445">
            <v>0</v>
          </cell>
          <cell r="J445">
            <v>27.5</v>
          </cell>
          <cell r="K445">
            <v>5.5</v>
          </cell>
          <cell r="L445">
            <v>15</v>
          </cell>
          <cell r="M445" t="str">
            <v>Inv.2014</v>
          </cell>
          <cell r="N445">
            <v>5</v>
          </cell>
          <cell r="O445">
            <v>5.5</v>
          </cell>
          <cell r="P445" t="str">
            <v>??</v>
          </cell>
        </row>
        <row r="446">
          <cell r="A446">
            <v>2014049</v>
          </cell>
          <cell r="B446" t="str">
            <v>Leader Phone A6</v>
          </cell>
          <cell r="C446" t="str">
            <v/>
          </cell>
          <cell r="D446" t="str">
            <v/>
          </cell>
          <cell r="E446">
            <v>0</v>
          </cell>
          <cell r="F446">
            <v>0</v>
          </cell>
          <cell r="G446">
            <v>0</v>
          </cell>
          <cell r="H446">
            <v>0</v>
          </cell>
          <cell r="I446">
            <v>0</v>
          </cell>
          <cell r="J446">
            <v>0</v>
          </cell>
          <cell r="K446">
            <v>0</v>
          </cell>
          <cell r="L446">
            <v>89</v>
          </cell>
          <cell r="N446">
            <v>0</v>
          </cell>
          <cell r="O446">
            <v>72.666666666666671</v>
          </cell>
        </row>
        <row r="447">
          <cell r="A447">
            <v>2014125</v>
          </cell>
          <cell r="B447" t="str">
            <v>Leader Phone Anfield</v>
          </cell>
          <cell r="C447" t="str">
            <v/>
          </cell>
          <cell r="D447" t="str">
            <v/>
          </cell>
          <cell r="E447">
            <v>0</v>
          </cell>
          <cell r="F447">
            <v>0</v>
          </cell>
          <cell r="G447">
            <v>0</v>
          </cell>
          <cell r="H447">
            <v>0</v>
          </cell>
          <cell r="I447">
            <v>0</v>
          </cell>
          <cell r="J447">
            <v>0</v>
          </cell>
          <cell r="K447">
            <v>0</v>
          </cell>
          <cell r="L447">
            <v>169</v>
          </cell>
          <cell r="N447">
            <v>0</v>
          </cell>
          <cell r="O447">
            <v>130</v>
          </cell>
        </row>
        <row r="448">
          <cell r="A448">
            <v>2014202</v>
          </cell>
          <cell r="B448" t="str">
            <v>Leader Phone Arena</v>
          </cell>
          <cell r="C448" t="str">
            <v/>
          </cell>
          <cell r="D448" t="str">
            <v/>
          </cell>
          <cell r="E448">
            <v>0</v>
          </cell>
          <cell r="F448">
            <v>0</v>
          </cell>
          <cell r="G448">
            <v>0</v>
          </cell>
          <cell r="H448">
            <v>0</v>
          </cell>
          <cell r="I448">
            <v>0</v>
          </cell>
          <cell r="J448">
            <v>0</v>
          </cell>
          <cell r="K448">
            <v>0</v>
          </cell>
          <cell r="L448">
            <v>209</v>
          </cell>
          <cell r="N448">
            <v>0</v>
          </cell>
          <cell r="O448">
            <v>176</v>
          </cell>
        </row>
        <row r="449">
          <cell r="A449">
            <v>201407001725</v>
          </cell>
          <cell r="B449" t="str">
            <v>Leader Phone ARENA</v>
          </cell>
          <cell r="C449" t="str">
            <v/>
          </cell>
          <cell r="D449" t="str">
            <v>Doublon</v>
          </cell>
          <cell r="E449">
            <v>0</v>
          </cell>
          <cell r="F449">
            <v>0</v>
          </cell>
          <cell r="G449">
            <v>0</v>
          </cell>
          <cell r="H449">
            <v>0</v>
          </cell>
          <cell r="I449">
            <v>0</v>
          </cell>
          <cell r="J449">
            <v>0</v>
          </cell>
          <cell r="K449">
            <v>0</v>
          </cell>
          <cell r="L449">
            <v>209</v>
          </cell>
          <cell r="N449">
            <v>0</v>
          </cell>
          <cell r="O449">
            <v>160</v>
          </cell>
        </row>
        <row r="450">
          <cell r="A450">
            <v>201407002383</v>
          </cell>
          <cell r="B450" t="str">
            <v>Leader Phone Arena</v>
          </cell>
          <cell r="C450" t="str">
            <v/>
          </cell>
          <cell r="D450" t="str">
            <v>Doublon</v>
          </cell>
          <cell r="E450">
            <v>0</v>
          </cell>
          <cell r="F450">
            <v>0</v>
          </cell>
          <cell r="G450">
            <v>0</v>
          </cell>
          <cell r="H450">
            <v>0</v>
          </cell>
          <cell r="I450">
            <v>0</v>
          </cell>
          <cell r="J450">
            <v>0</v>
          </cell>
          <cell r="K450">
            <v>0</v>
          </cell>
          <cell r="L450">
            <v>209</v>
          </cell>
          <cell r="N450">
            <v>0</v>
          </cell>
          <cell r="O450">
            <v>160</v>
          </cell>
        </row>
        <row r="451">
          <cell r="A451">
            <v>2014198000186</v>
          </cell>
          <cell r="B451" t="str">
            <v>Leader Phone ARENA</v>
          </cell>
          <cell r="C451" t="str">
            <v/>
          </cell>
          <cell r="D451" t="str">
            <v>Doublon</v>
          </cell>
          <cell r="E451">
            <v>1</v>
          </cell>
          <cell r="F451">
            <v>0</v>
          </cell>
          <cell r="G451">
            <v>1</v>
          </cell>
          <cell r="H451">
            <v>160</v>
          </cell>
          <cell r="I451">
            <v>0</v>
          </cell>
          <cell r="J451">
            <v>160</v>
          </cell>
          <cell r="K451">
            <v>160</v>
          </cell>
          <cell r="L451">
            <v>169</v>
          </cell>
          <cell r="M451" t="str">
            <v>Inv.2014</v>
          </cell>
          <cell r="N451">
            <v>1</v>
          </cell>
          <cell r="O451">
            <v>160</v>
          </cell>
          <cell r="P451" t="str">
            <v>??</v>
          </cell>
        </row>
        <row r="452">
          <cell r="A452">
            <v>2014198000129</v>
          </cell>
          <cell r="B452" t="str">
            <v>Leader Phone G5</v>
          </cell>
          <cell r="C452" t="str">
            <v/>
          </cell>
          <cell r="D452" t="str">
            <v/>
          </cell>
          <cell r="E452">
            <v>0</v>
          </cell>
          <cell r="F452">
            <v>0</v>
          </cell>
          <cell r="G452">
            <v>0</v>
          </cell>
          <cell r="H452">
            <v>0</v>
          </cell>
          <cell r="I452">
            <v>0</v>
          </cell>
          <cell r="J452">
            <v>0</v>
          </cell>
          <cell r="K452">
            <v>0</v>
          </cell>
          <cell r="L452">
            <v>149</v>
          </cell>
          <cell r="N452">
            <v>0</v>
          </cell>
          <cell r="O452">
            <v>125</v>
          </cell>
        </row>
        <row r="453">
          <cell r="A453">
            <v>2013010263</v>
          </cell>
          <cell r="B453" t="str">
            <v>Leader Phone L44</v>
          </cell>
          <cell r="C453" t="str">
            <v/>
          </cell>
          <cell r="D453" t="str">
            <v/>
          </cell>
          <cell r="E453">
            <v>0</v>
          </cell>
          <cell r="F453">
            <v>0</v>
          </cell>
          <cell r="G453">
            <v>0</v>
          </cell>
          <cell r="H453">
            <v>0</v>
          </cell>
          <cell r="I453">
            <v>0</v>
          </cell>
          <cell r="J453">
            <v>0</v>
          </cell>
          <cell r="K453">
            <v>0</v>
          </cell>
          <cell r="L453">
            <v>59</v>
          </cell>
          <cell r="N453">
            <v>0</v>
          </cell>
          <cell r="O453">
            <v>38</v>
          </cell>
        </row>
        <row r="454">
          <cell r="A454">
            <v>2013010264</v>
          </cell>
          <cell r="B454" t="str">
            <v>Leader Phone L55</v>
          </cell>
          <cell r="C454" t="str">
            <v/>
          </cell>
          <cell r="D454" t="str">
            <v/>
          </cell>
          <cell r="E454">
            <v>0</v>
          </cell>
          <cell r="F454">
            <v>0</v>
          </cell>
          <cell r="G454">
            <v>0</v>
          </cell>
          <cell r="H454">
            <v>0</v>
          </cell>
          <cell r="I454">
            <v>0</v>
          </cell>
          <cell r="J454">
            <v>0</v>
          </cell>
          <cell r="K454">
            <v>0</v>
          </cell>
          <cell r="L454">
            <v>69</v>
          </cell>
          <cell r="N454">
            <v>0</v>
          </cell>
          <cell r="O454">
            <v>42</v>
          </cell>
        </row>
        <row r="455">
          <cell r="A455">
            <v>2014025</v>
          </cell>
          <cell r="B455" t="str">
            <v>Leader Phone M33</v>
          </cell>
          <cell r="C455" t="str">
            <v/>
          </cell>
          <cell r="D455" t="str">
            <v/>
          </cell>
          <cell r="E455">
            <v>0</v>
          </cell>
          <cell r="F455">
            <v>0</v>
          </cell>
          <cell r="G455">
            <v>0</v>
          </cell>
          <cell r="H455">
            <v>0</v>
          </cell>
          <cell r="I455">
            <v>0</v>
          </cell>
          <cell r="J455">
            <v>0</v>
          </cell>
          <cell r="K455">
            <v>0</v>
          </cell>
          <cell r="L455">
            <v>59</v>
          </cell>
          <cell r="N455">
            <v>0</v>
          </cell>
          <cell r="O455">
            <v>42</v>
          </cell>
        </row>
        <row r="456">
          <cell r="A456">
            <v>2014122</v>
          </cell>
          <cell r="B456" t="str">
            <v>Leader Phone M33</v>
          </cell>
          <cell r="C456" t="str">
            <v/>
          </cell>
          <cell r="D456" t="str">
            <v>Doublon</v>
          </cell>
          <cell r="E456">
            <v>0</v>
          </cell>
          <cell r="F456">
            <v>0</v>
          </cell>
          <cell r="G456">
            <v>0</v>
          </cell>
          <cell r="H456">
            <v>0</v>
          </cell>
          <cell r="I456">
            <v>0</v>
          </cell>
          <cell r="J456">
            <v>0</v>
          </cell>
          <cell r="K456">
            <v>0</v>
          </cell>
          <cell r="L456">
            <v>69</v>
          </cell>
          <cell r="N456">
            <v>0</v>
          </cell>
          <cell r="O456">
            <v>45.125</v>
          </cell>
        </row>
        <row r="457">
          <cell r="A457">
            <v>201408043943</v>
          </cell>
          <cell r="B457" t="str">
            <v>Leader Phone M33</v>
          </cell>
          <cell r="C457" t="str">
            <v/>
          </cell>
          <cell r="D457" t="str">
            <v>Doublon</v>
          </cell>
          <cell r="E457">
            <v>0</v>
          </cell>
          <cell r="F457">
            <v>0</v>
          </cell>
          <cell r="G457">
            <v>0</v>
          </cell>
          <cell r="H457">
            <v>0</v>
          </cell>
          <cell r="I457">
            <v>0</v>
          </cell>
          <cell r="J457">
            <v>0</v>
          </cell>
          <cell r="K457">
            <v>0</v>
          </cell>
          <cell r="L457">
            <v>69</v>
          </cell>
          <cell r="N457">
            <v>0</v>
          </cell>
          <cell r="O457">
            <v>45</v>
          </cell>
        </row>
        <row r="458">
          <cell r="A458">
            <v>201408047416</v>
          </cell>
          <cell r="B458" t="str">
            <v>Leader Phone M33</v>
          </cell>
          <cell r="C458" t="str">
            <v/>
          </cell>
          <cell r="D458" t="str">
            <v>Doublon</v>
          </cell>
          <cell r="E458">
            <v>0</v>
          </cell>
          <cell r="F458">
            <v>0</v>
          </cell>
          <cell r="G458">
            <v>0</v>
          </cell>
          <cell r="H458">
            <v>0</v>
          </cell>
          <cell r="I458">
            <v>0</v>
          </cell>
          <cell r="J458">
            <v>0</v>
          </cell>
          <cell r="K458">
            <v>0</v>
          </cell>
          <cell r="L458">
            <v>69</v>
          </cell>
          <cell r="N458">
            <v>0</v>
          </cell>
          <cell r="O458">
            <v>45</v>
          </cell>
        </row>
        <row r="459">
          <cell r="A459">
            <v>201408053242</v>
          </cell>
          <cell r="B459" t="str">
            <v>Leader Phone M33</v>
          </cell>
          <cell r="C459" t="str">
            <v/>
          </cell>
          <cell r="D459" t="str">
            <v>Doublon</v>
          </cell>
          <cell r="E459">
            <v>0</v>
          </cell>
          <cell r="F459">
            <v>0</v>
          </cell>
          <cell r="G459">
            <v>0</v>
          </cell>
          <cell r="H459">
            <v>0</v>
          </cell>
          <cell r="I459">
            <v>0</v>
          </cell>
          <cell r="J459">
            <v>0</v>
          </cell>
          <cell r="K459">
            <v>0</v>
          </cell>
          <cell r="L459">
            <v>69</v>
          </cell>
          <cell r="N459">
            <v>0</v>
          </cell>
          <cell r="O459">
            <v>45</v>
          </cell>
        </row>
        <row r="460">
          <cell r="A460">
            <v>201408056734</v>
          </cell>
          <cell r="B460" t="str">
            <v>Leader Phone M33</v>
          </cell>
          <cell r="C460" t="str">
            <v/>
          </cell>
          <cell r="D460" t="str">
            <v>Doublon</v>
          </cell>
          <cell r="E460">
            <v>2</v>
          </cell>
          <cell r="F460">
            <v>0</v>
          </cell>
          <cell r="G460">
            <v>2</v>
          </cell>
          <cell r="H460">
            <v>101.66666666666667</v>
          </cell>
          <cell r="I460">
            <v>0</v>
          </cell>
          <cell r="J460">
            <v>101.66666666666667</v>
          </cell>
          <cell r="K460">
            <v>50.833333333333336</v>
          </cell>
          <cell r="L460">
            <v>69</v>
          </cell>
          <cell r="M460" t="str">
            <v>Inv.2014</v>
          </cell>
          <cell r="N460">
            <v>2</v>
          </cell>
          <cell r="O460">
            <v>50.833333333333336</v>
          </cell>
          <cell r="P460" t="str">
            <v>??</v>
          </cell>
        </row>
        <row r="461">
          <cell r="A461">
            <v>2014126</v>
          </cell>
          <cell r="B461" t="str">
            <v>Leader Phone Olimpico</v>
          </cell>
          <cell r="C461" t="str">
            <v/>
          </cell>
          <cell r="D461" t="str">
            <v/>
          </cell>
          <cell r="E461">
            <v>0</v>
          </cell>
          <cell r="F461">
            <v>0</v>
          </cell>
          <cell r="G461">
            <v>0</v>
          </cell>
          <cell r="H461">
            <v>0</v>
          </cell>
          <cell r="I461">
            <v>0</v>
          </cell>
          <cell r="J461">
            <v>0</v>
          </cell>
          <cell r="K461">
            <v>0</v>
          </cell>
          <cell r="L461">
            <v>199</v>
          </cell>
          <cell r="N461">
            <v>0</v>
          </cell>
          <cell r="O461">
            <v>160</v>
          </cell>
        </row>
        <row r="462">
          <cell r="A462">
            <v>201407023439</v>
          </cell>
          <cell r="B462" t="str">
            <v>Leader Phone OLIMPICO</v>
          </cell>
          <cell r="C462" t="str">
            <v/>
          </cell>
          <cell r="D462" t="str">
            <v>Doublon</v>
          </cell>
          <cell r="E462">
            <v>3</v>
          </cell>
          <cell r="F462">
            <v>0</v>
          </cell>
          <cell r="G462">
            <v>3</v>
          </cell>
          <cell r="H462">
            <v>435</v>
          </cell>
          <cell r="I462">
            <v>0</v>
          </cell>
          <cell r="J462">
            <v>435</v>
          </cell>
          <cell r="K462">
            <v>145</v>
          </cell>
          <cell r="L462">
            <v>149</v>
          </cell>
          <cell r="M462" t="str">
            <v>Inv.2014</v>
          </cell>
          <cell r="N462">
            <v>3</v>
          </cell>
          <cell r="O462">
            <v>145</v>
          </cell>
          <cell r="P462" t="str">
            <v>??</v>
          </cell>
        </row>
        <row r="463">
          <cell r="A463">
            <v>201407032380</v>
          </cell>
          <cell r="B463" t="str">
            <v>Leader Phone Olimpico</v>
          </cell>
          <cell r="C463" t="str">
            <v/>
          </cell>
          <cell r="D463" t="str">
            <v>Doublon</v>
          </cell>
          <cell r="E463">
            <v>0</v>
          </cell>
          <cell r="F463">
            <v>0</v>
          </cell>
          <cell r="G463">
            <v>0</v>
          </cell>
          <cell r="H463">
            <v>0</v>
          </cell>
          <cell r="I463">
            <v>0</v>
          </cell>
          <cell r="J463">
            <v>0</v>
          </cell>
          <cell r="K463">
            <v>0</v>
          </cell>
          <cell r="L463">
            <v>179</v>
          </cell>
          <cell r="N463">
            <v>0</v>
          </cell>
          <cell r="O463">
            <v>152.5</v>
          </cell>
        </row>
        <row r="464">
          <cell r="A464">
            <v>2014188</v>
          </cell>
          <cell r="B464" t="str">
            <v>Leader Phone P10</v>
          </cell>
          <cell r="C464" t="str">
            <v/>
          </cell>
          <cell r="D464" t="str">
            <v/>
          </cell>
          <cell r="E464">
            <v>0</v>
          </cell>
          <cell r="F464">
            <v>0</v>
          </cell>
          <cell r="G464">
            <v>0</v>
          </cell>
          <cell r="H464">
            <v>0</v>
          </cell>
          <cell r="I464">
            <v>0</v>
          </cell>
          <cell r="J464">
            <v>0</v>
          </cell>
          <cell r="K464">
            <v>0</v>
          </cell>
          <cell r="L464">
            <v>49</v>
          </cell>
          <cell r="N464">
            <v>0</v>
          </cell>
          <cell r="O464">
            <v>37</v>
          </cell>
        </row>
        <row r="465">
          <cell r="A465">
            <v>201405025538</v>
          </cell>
          <cell r="B465" t="str">
            <v>Leader Phone P10</v>
          </cell>
          <cell r="C465" t="str">
            <v/>
          </cell>
          <cell r="D465" t="str">
            <v>Doublon</v>
          </cell>
          <cell r="E465">
            <v>0</v>
          </cell>
          <cell r="F465">
            <v>0</v>
          </cell>
          <cell r="G465">
            <v>0</v>
          </cell>
          <cell r="H465">
            <v>0</v>
          </cell>
          <cell r="I465">
            <v>0</v>
          </cell>
          <cell r="J465">
            <v>0</v>
          </cell>
          <cell r="K465">
            <v>0</v>
          </cell>
          <cell r="L465">
            <v>49</v>
          </cell>
          <cell r="N465">
            <v>0</v>
          </cell>
          <cell r="O465">
            <v>37</v>
          </cell>
        </row>
        <row r="466">
          <cell r="A466">
            <v>201408033286</v>
          </cell>
          <cell r="B466" t="str">
            <v>Leader Phone P10</v>
          </cell>
          <cell r="C466" t="str">
            <v/>
          </cell>
          <cell r="D466" t="str">
            <v>Doublon</v>
          </cell>
          <cell r="E466">
            <v>1</v>
          </cell>
          <cell r="F466">
            <v>0</v>
          </cell>
          <cell r="G466">
            <v>1</v>
          </cell>
          <cell r="H466">
            <v>37</v>
          </cell>
          <cell r="I466">
            <v>0</v>
          </cell>
          <cell r="J466">
            <v>37</v>
          </cell>
          <cell r="K466">
            <v>37</v>
          </cell>
          <cell r="L466">
            <v>49</v>
          </cell>
          <cell r="M466" t="str">
            <v>Inv.2014</v>
          </cell>
          <cell r="N466">
            <v>1</v>
          </cell>
          <cell r="O466">
            <v>37</v>
          </cell>
          <cell r="P466" t="str">
            <v>??</v>
          </cell>
        </row>
        <row r="467">
          <cell r="A467">
            <v>201408033286</v>
          </cell>
          <cell r="B467" t="str">
            <v>Leader Phone P10</v>
          </cell>
          <cell r="C467" t="str">
            <v>Doublon</v>
          </cell>
          <cell r="D467" t="str">
            <v>Doublon</v>
          </cell>
          <cell r="E467">
            <v>1</v>
          </cell>
          <cell r="F467">
            <v>0</v>
          </cell>
          <cell r="G467">
            <v>1</v>
          </cell>
          <cell r="H467">
            <v>37</v>
          </cell>
          <cell r="I467">
            <v>0</v>
          </cell>
          <cell r="J467">
            <v>37</v>
          </cell>
          <cell r="K467">
            <v>37</v>
          </cell>
          <cell r="L467">
            <v>49</v>
          </cell>
          <cell r="M467" t="str">
            <v>Inv.2014</v>
          </cell>
          <cell r="N467">
            <v>1</v>
          </cell>
          <cell r="O467">
            <v>37</v>
          </cell>
          <cell r="P467" t="str">
            <v>riadh</v>
          </cell>
        </row>
        <row r="468">
          <cell r="A468">
            <v>2014026</v>
          </cell>
          <cell r="B468" t="str">
            <v>Leader Phone P11</v>
          </cell>
          <cell r="C468" t="str">
            <v/>
          </cell>
          <cell r="D468" t="str">
            <v/>
          </cell>
          <cell r="E468">
            <v>0</v>
          </cell>
          <cell r="F468">
            <v>0</v>
          </cell>
          <cell r="G468">
            <v>0</v>
          </cell>
          <cell r="H468">
            <v>0</v>
          </cell>
          <cell r="I468">
            <v>0</v>
          </cell>
          <cell r="J468">
            <v>0</v>
          </cell>
          <cell r="K468">
            <v>0</v>
          </cell>
          <cell r="L468">
            <v>59</v>
          </cell>
          <cell r="N468">
            <v>0</v>
          </cell>
          <cell r="O468">
            <v>46</v>
          </cell>
        </row>
        <row r="469">
          <cell r="A469">
            <v>201407090540</v>
          </cell>
          <cell r="B469" t="str">
            <v>Leader Phone SAN SIRO</v>
          </cell>
          <cell r="C469" t="str">
            <v/>
          </cell>
          <cell r="D469" t="str">
            <v/>
          </cell>
          <cell r="E469">
            <v>0</v>
          </cell>
          <cell r="F469">
            <v>0</v>
          </cell>
          <cell r="G469">
            <v>0</v>
          </cell>
          <cell r="H469">
            <v>0</v>
          </cell>
          <cell r="I469">
            <v>0</v>
          </cell>
          <cell r="J469">
            <v>0</v>
          </cell>
          <cell r="K469">
            <v>0</v>
          </cell>
          <cell r="L469">
            <v>269</v>
          </cell>
          <cell r="N469">
            <v>0</v>
          </cell>
          <cell r="O469">
            <v>215</v>
          </cell>
        </row>
        <row r="470">
          <cell r="A470">
            <v>2014198000187</v>
          </cell>
          <cell r="B470" t="str">
            <v>Leader Phone SAN SIRO</v>
          </cell>
          <cell r="C470" t="str">
            <v/>
          </cell>
          <cell r="D470" t="str">
            <v>Doublon</v>
          </cell>
          <cell r="E470">
            <v>1</v>
          </cell>
          <cell r="F470">
            <v>0</v>
          </cell>
          <cell r="G470">
            <v>1</v>
          </cell>
          <cell r="H470">
            <v>215</v>
          </cell>
          <cell r="I470">
            <v>0</v>
          </cell>
          <cell r="J470">
            <v>215</v>
          </cell>
          <cell r="K470">
            <v>215</v>
          </cell>
          <cell r="L470">
            <v>229</v>
          </cell>
          <cell r="M470" t="str">
            <v>Inv.2014</v>
          </cell>
          <cell r="N470">
            <v>1</v>
          </cell>
          <cell r="O470">
            <v>215</v>
          </cell>
          <cell r="P470" t="str">
            <v>??</v>
          </cell>
        </row>
        <row r="471">
          <cell r="A471">
            <v>2013010129</v>
          </cell>
          <cell r="B471" t="str">
            <v>Lecteur carte mémoire</v>
          </cell>
          <cell r="C471" t="str">
            <v/>
          </cell>
          <cell r="D471" t="str">
            <v/>
          </cell>
          <cell r="E471">
            <v>2</v>
          </cell>
          <cell r="F471">
            <v>0</v>
          </cell>
          <cell r="G471">
            <v>2</v>
          </cell>
          <cell r="H471">
            <v>5.7146218487394949</v>
          </cell>
          <cell r="I471">
            <v>0</v>
          </cell>
          <cell r="J471">
            <v>5.7146218487394949</v>
          </cell>
          <cell r="K471">
            <v>2.8573109243697474</v>
          </cell>
          <cell r="L471">
            <v>7.5</v>
          </cell>
          <cell r="M471" t="str">
            <v>Inv.2014</v>
          </cell>
          <cell r="N471">
            <v>2</v>
          </cell>
          <cell r="O471">
            <v>2.8573109243697474</v>
          </cell>
          <cell r="P471" t="str">
            <v>??</v>
          </cell>
        </row>
        <row r="472">
          <cell r="A472">
            <v>2014044</v>
          </cell>
          <cell r="B472" t="str">
            <v>Lecteur carte mémoire 15 IN 1</v>
          </cell>
          <cell r="C472" t="str">
            <v/>
          </cell>
          <cell r="D472" t="str">
            <v/>
          </cell>
          <cell r="E472">
            <v>0</v>
          </cell>
          <cell r="F472">
            <v>0</v>
          </cell>
          <cell r="G472">
            <v>0</v>
          </cell>
          <cell r="H472">
            <v>0</v>
          </cell>
          <cell r="I472">
            <v>0</v>
          </cell>
          <cell r="J472">
            <v>0</v>
          </cell>
          <cell r="K472">
            <v>0</v>
          </cell>
          <cell r="L472">
            <v>7.5</v>
          </cell>
          <cell r="N472">
            <v>0</v>
          </cell>
          <cell r="O472">
            <v>3.5</v>
          </cell>
        </row>
        <row r="473">
          <cell r="A473">
            <v>2015198000196</v>
          </cell>
          <cell r="B473" t="str">
            <v>Lecteur carte mémoire 5 en 1</v>
          </cell>
          <cell r="C473" t="str">
            <v/>
          </cell>
          <cell r="D473" t="str">
            <v/>
          </cell>
          <cell r="E473">
            <v>8</v>
          </cell>
          <cell r="F473">
            <v>0</v>
          </cell>
          <cell r="G473">
            <v>8</v>
          </cell>
          <cell r="H473">
            <v>16</v>
          </cell>
          <cell r="I473">
            <v>0</v>
          </cell>
          <cell r="J473">
            <v>16</v>
          </cell>
          <cell r="K473">
            <v>2</v>
          </cell>
          <cell r="L473">
            <v>6</v>
          </cell>
          <cell r="Q473">
            <v>42021</v>
          </cell>
          <cell r="R473">
            <v>5</v>
          </cell>
          <cell r="S473">
            <v>2</v>
          </cell>
          <cell r="T473" t="str">
            <v>Atef</v>
          </cell>
          <cell r="U473">
            <v>42099</v>
          </cell>
          <cell r="V473">
            <v>3</v>
          </cell>
          <cell r="W473">
            <v>2</v>
          </cell>
          <cell r="X473" t="str">
            <v>atef</v>
          </cell>
        </row>
        <row r="474">
          <cell r="A474">
            <v>2014198000125</v>
          </cell>
          <cell r="B474" t="str">
            <v>Lecteur Carte mémoire CR-25</v>
          </cell>
          <cell r="C474" t="str">
            <v/>
          </cell>
          <cell r="D474" t="str">
            <v/>
          </cell>
          <cell r="E474">
            <v>0</v>
          </cell>
          <cell r="F474">
            <v>0</v>
          </cell>
          <cell r="G474">
            <v>0</v>
          </cell>
          <cell r="H474">
            <v>0</v>
          </cell>
          <cell r="I474">
            <v>0</v>
          </cell>
          <cell r="J474">
            <v>0</v>
          </cell>
          <cell r="K474">
            <v>0</v>
          </cell>
          <cell r="L474">
            <v>7</v>
          </cell>
          <cell r="N474">
            <v>0</v>
          </cell>
          <cell r="O474">
            <v>3.5</v>
          </cell>
        </row>
        <row r="475">
          <cell r="A475">
            <v>2014119</v>
          </cell>
          <cell r="B475" t="str">
            <v>Lecteur carte mémoire KOLEO</v>
          </cell>
          <cell r="C475" t="str">
            <v/>
          </cell>
          <cell r="D475" t="str">
            <v/>
          </cell>
          <cell r="E475">
            <v>0</v>
          </cell>
          <cell r="F475">
            <v>0</v>
          </cell>
          <cell r="G475">
            <v>0</v>
          </cell>
          <cell r="H475">
            <v>0</v>
          </cell>
          <cell r="I475">
            <v>0</v>
          </cell>
          <cell r="J475">
            <v>0</v>
          </cell>
          <cell r="K475">
            <v>0</v>
          </cell>
          <cell r="L475">
            <v>5</v>
          </cell>
          <cell r="N475">
            <v>0</v>
          </cell>
          <cell r="O475">
            <v>1.5</v>
          </cell>
        </row>
        <row r="476">
          <cell r="A476">
            <v>2013010337</v>
          </cell>
          <cell r="B476" t="str">
            <v>Lecteur carte mémoire T97</v>
          </cell>
          <cell r="C476" t="str">
            <v/>
          </cell>
          <cell r="D476" t="str">
            <v/>
          </cell>
          <cell r="E476">
            <v>0</v>
          </cell>
          <cell r="F476">
            <v>0</v>
          </cell>
          <cell r="G476">
            <v>0</v>
          </cell>
          <cell r="H476">
            <v>0</v>
          </cell>
          <cell r="I476">
            <v>0</v>
          </cell>
          <cell r="J476">
            <v>0</v>
          </cell>
          <cell r="K476">
            <v>0</v>
          </cell>
          <cell r="L476">
            <v>5</v>
          </cell>
          <cell r="N476">
            <v>0</v>
          </cell>
          <cell r="O476">
            <v>2.5</v>
          </cell>
        </row>
        <row r="477">
          <cell r="A477">
            <v>2014109</v>
          </cell>
          <cell r="B477" t="str">
            <v>Lecteur carte mémoire TM &amp; M2</v>
          </cell>
          <cell r="C477" t="str">
            <v/>
          </cell>
          <cell r="D477" t="str">
            <v/>
          </cell>
          <cell r="E477">
            <v>0</v>
          </cell>
          <cell r="F477">
            <v>0</v>
          </cell>
          <cell r="G477">
            <v>0</v>
          </cell>
          <cell r="H477">
            <v>0</v>
          </cell>
          <cell r="I477">
            <v>0</v>
          </cell>
          <cell r="J477">
            <v>0</v>
          </cell>
          <cell r="K477">
            <v>0</v>
          </cell>
          <cell r="L477">
            <v>5</v>
          </cell>
          <cell r="N477">
            <v>0</v>
          </cell>
          <cell r="O477">
            <v>1.5</v>
          </cell>
        </row>
        <row r="478">
          <cell r="A478">
            <v>2014030</v>
          </cell>
          <cell r="B478" t="str">
            <v>Lecteur carte mémoire U38</v>
          </cell>
          <cell r="C478" t="str">
            <v/>
          </cell>
          <cell r="D478" t="str">
            <v/>
          </cell>
          <cell r="E478">
            <v>0</v>
          </cell>
          <cell r="F478">
            <v>0</v>
          </cell>
          <cell r="G478">
            <v>0</v>
          </cell>
          <cell r="H478">
            <v>0</v>
          </cell>
          <cell r="I478">
            <v>0</v>
          </cell>
          <cell r="J478">
            <v>0</v>
          </cell>
          <cell r="K478">
            <v>0</v>
          </cell>
          <cell r="L478">
            <v>5</v>
          </cell>
          <cell r="N478">
            <v>0</v>
          </cell>
          <cell r="O478">
            <v>2</v>
          </cell>
        </row>
        <row r="479">
          <cell r="A479">
            <v>2015198000243</v>
          </cell>
          <cell r="B479" t="str">
            <v>Lecteur Micro SD</v>
          </cell>
          <cell r="C479" t="str">
            <v/>
          </cell>
          <cell r="D479" t="str">
            <v/>
          </cell>
          <cell r="E479">
            <v>5</v>
          </cell>
          <cell r="F479">
            <v>0</v>
          </cell>
          <cell r="G479">
            <v>5</v>
          </cell>
          <cell r="H479">
            <v>9</v>
          </cell>
          <cell r="I479">
            <v>0</v>
          </cell>
          <cell r="J479">
            <v>9</v>
          </cell>
          <cell r="K479">
            <v>1.8</v>
          </cell>
          <cell r="L479">
            <v>5</v>
          </cell>
          <cell r="Q479">
            <v>42102</v>
          </cell>
          <cell r="R479">
            <v>5</v>
          </cell>
          <cell r="S479">
            <v>1.8</v>
          </cell>
          <cell r="T479" t="str">
            <v>Samir</v>
          </cell>
        </row>
        <row r="480">
          <cell r="A480">
            <v>1566895518345</v>
          </cell>
          <cell r="B480" t="str">
            <v>Lecteur Micro SD SIYOTEAM</v>
          </cell>
          <cell r="C480" t="str">
            <v/>
          </cell>
          <cell r="D480" t="str">
            <v/>
          </cell>
          <cell r="E480">
            <v>1</v>
          </cell>
          <cell r="F480">
            <v>0</v>
          </cell>
          <cell r="G480">
            <v>1</v>
          </cell>
          <cell r="H480">
            <v>1.8</v>
          </cell>
          <cell r="I480">
            <v>0</v>
          </cell>
          <cell r="J480">
            <v>1.8</v>
          </cell>
          <cell r="K480">
            <v>1.8</v>
          </cell>
          <cell r="L480">
            <v>5</v>
          </cell>
          <cell r="M480" t="str">
            <v>Inv.2014</v>
          </cell>
          <cell r="N480">
            <v>1</v>
          </cell>
          <cell r="O480">
            <v>1.8</v>
          </cell>
          <cell r="P480" t="str">
            <v>??</v>
          </cell>
        </row>
        <row r="481">
          <cell r="A481">
            <v>6936779303629</v>
          </cell>
          <cell r="B481" t="str">
            <v>Lecteur Micro SD SIYOTEAM</v>
          </cell>
          <cell r="C481" t="str">
            <v/>
          </cell>
          <cell r="D481" t="str">
            <v>Doublon</v>
          </cell>
          <cell r="E481">
            <v>1</v>
          </cell>
          <cell r="F481">
            <v>0</v>
          </cell>
          <cell r="G481">
            <v>1</v>
          </cell>
          <cell r="H481">
            <v>1.8</v>
          </cell>
          <cell r="I481">
            <v>0</v>
          </cell>
          <cell r="J481">
            <v>1.8</v>
          </cell>
          <cell r="K481">
            <v>1.8</v>
          </cell>
          <cell r="L481">
            <v>5</v>
          </cell>
          <cell r="M481" t="str">
            <v>Inv.2014</v>
          </cell>
          <cell r="N481">
            <v>1</v>
          </cell>
          <cell r="O481">
            <v>1.8</v>
          </cell>
          <cell r="P481" t="str">
            <v>??</v>
          </cell>
        </row>
        <row r="482">
          <cell r="A482">
            <v>2013010130</v>
          </cell>
          <cell r="B482" t="str">
            <v>Lecteur MP3</v>
          </cell>
          <cell r="C482" t="str">
            <v/>
          </cell>
          <cell r="D482" t="str">
            <v/>
          </cell>
          <cell r="E482">
            <v>1</v>
          </cell>
          <cell r="F482">
            <v>0</v>
          </cell>
          <cell r="G482">
            <v>1</v>
          </cell>
          <cell r="H482">
            <v>11.857142857142858</v>
          </cell>
          <cell r="I482">
            <v>0</v>
          </cell>
          <cell r="J482">
            <v>11.857142857142858</v>
          </cell>
          <cell r="K482">
            <v>11.857142857142858</v>
          </cell>
          <cell r="L482">
            <v>22</v>
          </cell>
          <cell r="M482" t="str">
            <v>Inv.2014</v>
          </cell>
          <cell r="N482">
            <v>1</v>
          </cell>
          <cell r="O482">
            <v>11.857142857142858</v>
          </cell>
          <cell r="P482" t="str">
            <v>??</v>
          </cell>
        </row>
        <row r="483">
          <cell r="A483">
            <v>2013010131</v>
          </cell>
          <cell r="B483" t="str">
            <v>Lecteur MP3 auto</v>
          </cell>
          <cell r="C483" t="str">
            <v/>
          </cell>
          <cell r="D483" t="str">
            <v/>
          </cell>
          <cell r="E483">
            <v>0</v>
          </cell>
          <cell r="F483">
            <v>0</v>
          </cell>
          <cell r="G483">
            <v>0</v>
          </cell>
          <cell r="H483">
            <v>0</v>
          </cell>
          <cell r="I483">
            <v>0</v>
          </cell>
          <cell r="J483">
            <v>0</v>
          </cell>
          <cell r="K483">
            <v>0</v>
          </cell>
          <cell r="L483">
            <v>14</v>
          </cell>
          <cell r="N483">
            <v>0</v>
          </cell>
          <cell r="O483">
            <v>6.888676236044657</v>
          </cell>
        </row>
        <row r="484">
          <cell r="A484">
            <v>2013010135</v>
          </cell>
          <cell r="B484" t="str">
            <v>Lecteur MP3 avec HP DJ-5</v>
          </cell>
          <cell r="C484" t="str">
            <v/>
          </cell>
          <cell r="D484" t="str">
            <v/>
          </cell>
          <cell r="E484">
            <v>1</v>
          </cell>
          <cell r="F484">
            <v>0</v>
          </cell>
          <cell r="G484">
            <v>1</v>
          </cell>
          <cell r="H484">
            <v>40</v>
          </cell>
          <cell r="I484">
            <v>0</v>
          </cell>
          <cell r="J484">
            <v>40</v>
          </cell>
          <cell r="K484">
            <v>40</v>
          </cell>
          <cell r="L484">
            <v>62</v>
          </cell>
          <cell r="M484" t="str">
            <v>Inv.2014</v>
          </cell>
          <cell r="N484">
            <v>1</v>
          </cell>
          <cell r="O484">
            <v>40</v>
          </cell>
          <cell r="P484" t="str">
            <v>??</v>
          </cell>
        </row>
        <row r="485">
          <cell r="A485">
            <v>2014131</v>
          </cell>
          <cell r="B485" t="str">
            <v>Lecteur MP3 baffle FIFA</v>
          </cell>
          <cell r="C485" t="str">
            <v/>
          </cell>
          <cell r="D485" t="str">
            <v/>
          </cell>
          <cell r="E485">
            <v>1</v>
          </cell>
          <cell r="F485">
            <v>0</v>
          </cell>
          <cell r="G485">
            <v>1</v>
          </cell>
          <cell r="H485">
            <v>11</v>
          </cell>
          <cell r="I485">
            <v>0</v>
          </cell>
          <cell r="J485">
            <v>11</v>
          </cell>
          <cell r="K485">
            <v>11</v>
          </cell>
          <cell r="L485">
            <v>15</v>
          </cell>
          <cell r="M485" t="str">
            <v>Inv.2014</v>
          </cell>
          <cell r="N485">
            <v>1</v>
          </cell>
          <cell r="O485">
            <v>11</v>
          </cell>
          <cell r="P485" t="str">
            <v>??</v>
          </cell>
        </row>
        <row r="486">
          <cell r="A486">
            <v>2014134</v>
          </cell>
          <cell r="B486" t="str">
            <v>Lecteur MP3 baffle pantene</v>
          </cell>
          <cell r="C486" t="str">
            <v/>
          </cell>
          <cell r="D486" t="str">
            <v/>
          </cell>
          <cell r="E486">
            <v>1</v>
          </cell>
          <cell r="F486">
            <v>0</v>
          </cell>
          <cell r="G486">
            <v>1</v>
          </cell>
          <cell r="H486">
            <v>11</v>
          </cell>
          <cell r="I486">
            <v>0</v>
          </cell>
          <cell r="J486">
            <v>11</v>
          </cell>
          <cell r="K486">
            <v>11</v>
          </cell>
          <cell r="L486">
            <v>20</v>
          </cell>
          <cell r="M486" t="str">
            <v>Inv.2014</v>
          </cell>
          <cell r="N486">
            <v>1</v>
          </cell>
          <cell r="O486">
            <v>11</v>
          </cell>
          <cell r="P486" t="str">
            <v>??</v>
          </cell>
        </row>
        <row r="487">
          <cell r="A487">
            <v>2014133</v>
          </cell>
          <cell r="B487" t="str">
            <v>Lecteur MP3 baffle S-13</v>
          </cell>
          <cell r="C487" t="str">
            <v/>
          </cell>
          <cell r="D487" t="str">
            <v/>
          </cell>
          <cell r="E487">
            <v>0</v>
          </cell>
          <cell r="F487">
            <v>0</v>
          </cell>
          <cell r="G487">
            <v>0</v>
          </cell>
          <cell r="H487">
            <v>0</v>
          </cell>
          <cell r="I487">
            <v>0</v>
          </cell>
          <cell r="J487">
            <v>0</v>
          </cell>
          <cell r="K487">
            <v>0</v>
          </cell>
          <cell r="L487">
            <v>20</v>
          </cell>
          <cell r="N487">
            <v>0</v>
          </cell>
          <cell r="O487">
            <v>11</v>
          </cell>
        </row>
        <row r="488">
          <cell r="A488">
            <v>2014132</v>
          </cell>
          <cell r="B488" t="str">
            <v>Lecteur MP3 baffle Soulier</v>
          </cell>
          <cell r="C488" t="str">
            <v/>
          </cell>
          <cell r="D488" t="str">
            <v/>
          </cell>
          <cell r="E488">
            <v>1</v>
          </cell>
          <cell r="F488">
            <v>0</v>
          </cell>
          <cell r="G488">
            <v>1</v>
          </cell>
          <cell r="H488">
            <v>11</v>
          </cell>
          <cell r="I488">
            <v>0</v>
          </cell>
          <cell r="J488">
            <v>11</v>
          </cell>
          <cell r="K488">
            <v>11</v>
          </cell>
          <cell r="L488">
            <v>15</v>
          </cell>
          <cell r="M488" t="str">
            <v>Inv.2014</v>
          </cell>
          <cell r="N488">
            <v>1</v>
          </cell>
          <cell r="O488">
            <v>11</v>
          </cell>
          <cell r="P488" t="str">
            <v>??</v>
          </cell>
        </row>
        <row r="489">
          <cell r="A489">
            <v>2014130</v>
          </cell>
          <cell r="B489" t="str">
            <v>Lecteur MP3 baffle Z-96</v>
          </cell>
          <cell r="C489" t="str">
            <v/>
          </cell>
          <cell r="D489" t="str">
            <v/>
          </cell>
          <cell r="E489">
            <v>1</v>
          </cell>
          <cell r="F489">
            <v>0</v>
          </cell>
          <cell r="G489">
            <v>1</v>
          </cell>
          <cell r="H489">
            <v>11</v>
          </cell>
          <cell r="I489">
            <v>0</v>
          </cell>
          <cell r="J489">
            <v>11</v>
          </cell>
          <cell r="K489">
            <v>11</v>
          </cell>
          <cell r="L489">
            <v>15</v>
          </cell>
          <cell r="M489" t="str">
            <v>Inv.2014</v>
          </cell>
          <cell r="N489">
            <v>1</v>
          </cell>
          <cell r="O489">
            <v>11</v>
          </cell>
          <cell r="P489" t="str">
            <v>??</v>
          </cell>
        </row>
        <row r="490">
          <cell r="A490">
            <v>2014129</v>
          </cell>
          <cell r="B490" t="str">
            <v>Lecteur MP3 ballon</v>
          </cell>
          <cell r="C490" t="str">
            <v/>
          </cell>
          <cell r="D490" t="str">
            <v/>
          </cell>
          <cell r="E490">
            <v>1</v>
          </cell>
          <cell r="F490">
            <v>0</v>
          </cell>
          <cell r="G490">
            <v>1</v>
          </cell>
          <cell r="H490">
            <v>5.75</v>
          </cell>
          <cell r="I490">
            <v>0</v>
          </cell>
          <cell r="J490">
            <v>5.75</v>
          </cell>
          <cell r="K490">
            <v>5.75</v>
          </cell>
          <cell r="L490">
            <v>8</v>
          </cell>
          <cell r="M490" t="str">
            <v>Inv.2014</v>
          </cell>
          <cell r="N490">
            <v>1</v>
          </cell>
          <cell r="O490">
            <v>5.75</v>
          </cell>
          <cell r="P490" t="str">
            <v>??</v>
          </cell>
        </row>
        <row r="491">
          <cell r="A491">
            <v>2015198000266</v>
          </cell>
          <cell r="B491" t="str">
            <v>Lecteur MP3 bluetooth</v>
          </cell>
          <cell r="C491" t="str">
            <v/>
          </cell>
          <cell r="D491" t="str">
            <v/>
          </cell>
          <cell r="E491">
            <v>4</v>
          </cell>
          <cell r="F491">
            <v>0</v>
          </cell>
          <cell r="G491">
            <v>4</v>
          </cell>
          <cell r="H491">
            <v>62</v>
          </cell>
          <cell r="I491">
            <v>0</v>
          </cell>
          <cell r="J491">
            <v>62</v>
          </cell>
          <cell r="K491">
            <v>15.5</v>
          </cell>
          <cell r="L491">
            <v>22</v>
          </cell>
          <cell r="Q491">
            <v>42154</v>
          </cell>
          <cell r="R491">
            <v>2</v>
          </cell>
          <cell r="S491">
            <v>16</v>
          </cell>
          <cell r="T491" t="str">
            <v>Atef</v>
          </cell>
          <cell r="U491">
            <v>42217</v>
          </cell>
          <cell r="V491">
            <v>2</v>
          </cell>
          <cell r="W491">
            <v>15</v>
          </cell>
          <cell r="X491" t="str">
            <v>atef</v>
          </cell>
        </row>
        <row r="492">
          <cell r="A492">
            <v>2013010316</v>
          </cell>
          <cell r="B492" t="str">
            <v>Lecteur MP3 Boite 2</v>
          </cell>
          <cell r="C492" t="str">
            <v/>
          </cell>
          <cell r="D492" t="str">
            <v/>
          </cell>
          <cell r="E492">
            <v>1</v>
          </cell>
          <cell r="F492">
            <v>0</v>
          </cell>
          <cell r="G492">
            <v>1</v>
          </cell>
          <cell r="H492">
            <v>7.7142857142857144</v>
          </cell>
          <cell r="I492">
            <v>0</v>
          </cell>
          <cell r="J492">
            <v>7.7142857142857144</v>
          </cell>
          <cell r="K492">
            <v>7.7142857142857144</v>
          </cell>
          <cell r="L492">
            <v>17</v>
          </cell>
          <cell r="M492" t="str">
            <v>Inv.2014</v>
          </cell>
          <cell r="N492">
            <v>1</v>
          </cell>
          <cell r="O492">
            <v>7.7142857142857144</v>
          </cell>
          <cell r="P492" t="str">
            <v>??</v>
          </cell>
        </row>
        <row r="493">
          <cell r="A493">
            <v>2014118</v>
          </cell>
          <cell r="B493" t="str">
            <v>Lecteur MP3 Boite 3</v>
          </cell>
          <cell r="C493" t="str">
            <v/>
          </cell>
          <cell r="D493" t="str">
            <v/>
          </cell>
          <cell r="E493">
            <v>4</v>
          </cell>
          <cell r="F493">
            <v>0</v>
          </cell>
          <cell r="G493">
            <v>4</v>
          </cell>
          <cell r="H493">
            <v>24</v>
          </cell>
          <cell r="I493">
            <v>0</v>
          </cell>
          <cell r="J493">
            <v>24</v>
          </cell>
          <cell r="K493">
            <v>6</v>
          </cell>
          <cell r="L493">
            <v>15</v>
          </cell>
          <cell r="N493">
            <v>0</v>
          </cell>
          <cell r="O493">
            <v>7.5</v>
          </cell>
          <cell r="Q493">
            <v>42182</v>
          </cell>
          <cell r="R493">
            <v>4</v>
          </cell>
          <cell r="S493">
            <v>6</v>
          </cell>
          <cell r="T493" t="str">
            <v>Atef</v>
          </cell>
        </row>
        <row r="494">
          <cell r="A494">
            <v>2014198000069</v>
          </cell>
          <cell r="B494" t="str">
            <v>Lecteur MP3 Bouteille</v>
          </cell>
          <cell r="C494" t="str">
            <v/>
          </cell>
          <cell r="D494" t="str">
            <v/>
          </cell>
          <cell r="E494">
            <v>1</v>
          </cell>
          <cell r="F494">
            <v>0</v>
          </cell>
          <cell r="G494">
            <v>1</v>
          </cell>
          <cell r="H494">
            <v>8</v>
          </cell>
          <cell r="I494">
            <v>0</v>
          </cell>
          <cell r="J494">
            <v>8</v>
          </cell>
          <cell r="K494">
            <v>8</v>
          </cell>
          <cell r="L494">
            <v>15</v>
          </cell>
          <cell r="M494" t="str">
            <v>Inv.2014</v>
          </cell>
          <cell r="N494">
            <v>1</v>
          </cell>
          <cell r="O494">
            <v>8</v>
          </cell>
          <cell r="P494" t="str">
            <v>??</v>
          </cell>
        </row>
        <row r="495">
          <cell r="A495">
            <v>2013010137</v>
          </cell>
          <cell r="B495" t="str">
            <v>Lecteur MP3 Micro</v>
          </cell>
          <cell r="C495" t="str">
            <v/>
          </cell>
          <cell r="D495" t="str">
            <v/>
          </cell>
          <cell r="E495">
            <v>0</v>
          </cell>
          <cell r="F495">
            <v>0</v>
          </cell>
          <cell r="G495">
            <v>0</v>
          </cell>
          <cell r="H495">
            <v>0</v>
          </cell>
          <cell r="I495">
            <v>0</v>
          </cell>
          <cell r="J495">
            <v>0</v>
          </cell>
          <cell r="K495">
            <v>0</v>
          </cell>
          <cell r="L495">
            <v>13</v>
          </cell>
          <cell r="N495">
            <v>0</v>
          </cell>
          <cell r="O495">
            <v>6.166666666666667</v>
          </cell>
        </row>
        <row r="496">
          <cell r="A496">
            <v>2014198000017</v>
          </cell>
          <cell r="B496" t="str">
            <v>Lecteur MP3 mini</v>
          </cell>
          <cell r="C496" t="str">
            <v/>
          </cell>
          <cell r="D496" t="str">
            <v/>
          </cell>
          <cell r="E496">
            <v>2</v>
          </cell>
          <cell r="F496">
            <v>0</v>
          </cell>
          <cell r="G496">
            <v>2</v>
          </cell>
          <cell r="H496">
            <v>12</v>
          </cell>
          <cell r="I496">
            <v>0</v>
          </cell>
          <cell r="J496">
            <v>12</v>
          </cell>
          <cell r="K496">
            <v>6</v>
          </cell>
          <cell r="L496">
            <v>13</v>
          </cell>
          <cell r="M496" t="str">
            <v>Inv.2014</v>
          </cell>
          <cell r="N496">
            <v>2</v>
          </cell>
          <cell r="O496">
            <v>6</v>
          </cell>
          <cell r="P496" t="str">
            <v>??</v>
          </cell>
        </row>
        <row r="497">
          <cell r="A497">
            <v>2015198000284</v>
          </cell>
          <cell r="B497" t="str">
            <v>Lecteur MP3 mini</v>
          </cell>
          <cell r="C497" t="str">
            <v/>
          </cell>
          <cell r="D497" t="str">
            <v>Doublon</v>
          </cell>
          <cell r="E497">
            <v>3</v>
          </cell>
          <cell r="F497">
            <v>0</v>
          </cell>
          <cell r="G497">
            <v>3</v>
          </cell>
          <cell r="H497">
            <v>13.5</v>
          </cell>
          <cell r="I497">
            <v>0</v>
          </cell>
          <cell r="J497">
            <v>13.5</v>
          </cell>
          <cell r="K497">
            <v>4.5</v>
          </cell>
          <cell r="L497">
            <v>10</v>
          </cell>
          <cell r="Q497">
            <v>42196</v>
          </cell>
          <cell r="R497">
            <v>3</v>
          </cell>
          <cell r="S497">
            <v>4.5</v>
          </cell>
          <cell r="T497" t="str">
            <v>Atef</v>
          </cell>
        </row>
        <row r="498">
          <cell r="A498">
            <v>2013010138</v>
          </cell>
          <cell r="B498" t="str">
            <v>Lecteur MP3 Radio</v>
          </cell>
          <cell r="C498" t="str">
            <v/>
          </cell>
          <cell r="D498" t="str">
            <v/>
          </cell>
          <cell r="E498">
            <v>0</v>
          </cell>
          <cell r="F498">
            <v>0</v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  <cell r="K498">
            <v>0</v>
          </cell>
          <cell r="L498">
            <v>28</v>
          </cell>
          <cell r="N498">
            <v>0</v>
          </cell>
          <cell r="O498">
            <v>20</v>
          </cell>
        </row>
        <row r="499">
          <cell r="A499">
            <v>2014198000018</v>
          </cell>
          <cell r="B499" t="str">
            <v>Lecteur MP3 Tabac</v>
          </cell>
          <cell r="C499" t="str">
            <v/>
          </cell>
          <cell r="D499" t="str">
            <v/>
          </cell>
          <cell r="E499">
            <v>2</v>
          </cell>
          <cell r="F499">
            <v>0</v>
          </cell>
          <cell r="G499">
            <v>2</v>
          </cell>
          <cell r="H499">
            <v>14.5</v>
          </cell>
          <cell r="I499">
            <v>0</v>
          </cell>
          <cell r="J499">
            <v>14.5</v>
          </cell>
          <cell r="K499">
            <v>7.25</v>
          </cell>
          <cell r="L499">
            <v>15</v>
          </cell>
          <cell r="M499" t="str">
            <v>Inv.2014</v>
          </cell>
          <cell r="N499">
            <v>2</v>
          </cell>
          <cell r="O499">
            <v>7.25</v>
          </cell>
          <cell r="P499" t="str">
            <v>??</v>
          </cell>
        </row>
        <row r="500">
          <cell r="A500">
            <v>2013010317</v>
          </cell>
          <cell r="B500" t="str">
            <v>Lecteur MP3 Tabac 2</v>
          </cell>
          <cell r="C500" t="str">
            <v/>
          </cell>
          <cell r="D500" t="str">
            <v/>
          </cell>
          <cell r="E500">
            <v>0</v>
          </cell>
          <cell r="F500">
            <v>0</v>
          </cell>
          <cell r="G500">
            <v>0</v>
          </cell>
          <cell r="H500">
            <v>0</v>
          </cell>
          <cell r="I500">
            <v>0</v>
          </cell>
          <cell r="J500">
            <v>0</v>
          </cell>
          <cell r="K500">
            <v>0</v>
          </cell>
          <cell r="L500">
            <v>17</v>
          </cell>
          <cell r="N500">
            <v>0</v>
          </cell>
          <cell r="O500">
            <v>8.75</v>
          </cell>
        </row>
        <row r="501">
          <cell r="A501">
            <v>2014008</v>
          </cell>
          <cell r="B501" t="str">
            <v>Lecteur MP3 Verre</v>
          </cell>
          <cell r="C501" t="str">
            <v/>
          </cell>
          <cell r="D501" t="str">
            <v/>
          </cell>
          <cell r="E501">
            <v>1</v>
          </cell>
          <cell r="F501">
            <v>0</v>
          </cell>
          <cell r="G501">
            <v>1</v>
          </cell>
          <cell r="H501">
            <v>8</v>
          </cell>
          <cell r="I501">
            <v>0</v>
          </cell>
          <cell r="J501">
            <v>8</v>
          </cell>
          <cell r="K501">
            <v>8</v>
          </cell>
          <cell r="L501">
            <v>12</v>
          </cell>
          <cell r="M501" t="str">
            <v>Inv.2014</v>
          </cell>
          <cell r="N501">
            <v>1</v>
          </cell>
          <cell r="O501">
            <v>8</v>
          </cell>
          <cell r="P501" t="str">
            <v>??</v>
          </cell>
        </row>
        <row r="502">
          <cell r="A502">
            <v>2014005</v>
          </cell>
          <cell r="B502" t="str">
            <v>Lecteur MP3 voiture</v>
          </cell>
          <cell r="C502" t="str">
            <v/>
          </cell>
          <cell r="D502" t="str">
            <v/>
          </cell>
          <cell r="E502">
            <v>4</v>
          </cell>
          <cell r="F502">
            <v>0</v>
          </cell>
          <cell r="G502">
            <v>4</v>
          </cell>
          <cell r="H502">
            <v>26</v>
          </cell>
          <cell r="I502">
            <v>0</v>
          </cell>
          <cell r="J502">
            <v>26</v>
          </cell>
          <cell r="K502">
            <v>6.5</v>
          </cell>
          <cell r="L502">
            <v>13</v>
          </cell>
          <cell r="N502">
            <v>4</v>
          </cell>
          <cell r="O502">
            <v>6.5</v>
          </cell>
        </row>
        <row r="503">
          <cell r="A503">
            <v>2014198000082</v>
          </cell>
          <cell r="B503" t="str">
            <v>Lecteur MP3 Voiture</v>
          </cell>
          <cell r="C503" t="str">
            <v/>
          </cell>
          <cell r="D503" t="str">
            <v>Doublon</v>
          </cell>
          <cell r="E503">
            <v>13</v>
          </cell>
          <cell r="F503">
            <v>0</v>
          </cell>
          <cell r="G503">
            <v>13</v>
          </cell>
          <cell r="H503">
            <v>87</v>
          </cell>
          <cell r="I503">
            <v>0</v>
          </cell>
          <cell r="J503">
            <v>87</v>
          </cell>
          <cell r="K503">
            <v>6.6923076923076925</v>
          </cell>
          <cell r="L503">
            <v>12</v>
          </cell>
          <cell r="N503">
            <v>0</v>
          </cell>
          <cell r="O503">
            <v>6.5</v>
          </cell>
          <cell r="Q503">
            <v>42102</v>
          </cell>
          <cell r="R503">
            <v>5</v>
          </cell>
          <cell r="S503">
            <v>7</v>
          </cell>
          <cell r="T503" t="str">
            <v>samir</v>
          </cell>
          <cell r="U503">
            <v>42144</v>
          </cell>
          <cell r="V503">
            <v>4</v>
          </cell>
          <cell r="W503">
            <v>7</v>
          </cell>
          <cell r="X503" t="str">
            <v>atef</v>
          </cell>
          <cell r="Y503">
            <v>42196</v>
          </cell>
          <cell r="Z503">
            <v>4</v>
          </cell>
          <cell r="AA503">
            <v>6</v>
          </cell>
          <cell r="AB503" t="str">
            <v>Atef</v>
          </cell>
        </row>
        <row r="504">
          <cell r="A504">
            <v>2014198000083</v>
          </cell>
          <cell r="B504" t="str">
            <v>Lecteur MP3 Voiture</v>
          </cell>
          <cell r="C504" t="str">
            <v/>
          </cell>
          <cell r="D504" t="str">
            <v>Doublon</v>
          </cell>
          <cell r="E504">
            <v>0</v>
          </cell>
          <cell r="F504">
            <v>0</v>
          </cell>
          <cell r="G504">
            <v>0</v>
          </cell>
          <cell r="H504">
            <v>0</v>
          </cell>
          <cell r="I504">
            <v>0</v>
          </cell>
          <cell r="J504">
            <v>0</v>
          </cell>
          <cell r="K504">
            <v>0</v>
          </cell>
          <cell r="L504">
            <v>12</v>
          </cell>
          <cell r="N504">
            <v>0</v>
          </cell>
          <cell r="O504">
            <v>5.125</v>
          </cell>
        </row>
        <row r="505">
          <cell r="A505">
            <v>2014198000013</v>
          </cell>
          <cell r="B505" t="str">
            <v>Lecteur MP3 Voiture Jack</v>
          </cell>
          <cell r="C505" t="str">
            <v/>
          </cell>
          <cell r="D505" t="str">
            <v/>
          </cell>
          <cell r="E505">
            <v>0</v>
          </cell>
          <cell r="F505">
            <v>0</v>
          </cell>
          <cell r="G505">
            <v>0</v>
          </cell>
          <cell r="H505">
            <v>0</v>
          </cell>
          <cell r="I505">
            <v>0</v>
          </cell>
          <cell r="J505">
            <v>0</v>
          </cell>
          <cell r="K505">
            <v>0</v>
          </cell>
          <cell r="L505">
            <v>14</v>
          </cell>
          <cell r="N505">
            <v>0</v>
          </cell>
          <cell r="O505">
            <v>6</v>
          </cell>
        </row>
        <row r="506">
          <cell r="A506">
            <v>2014023</v>
          </cell>
          <cell r="B506" t="str">
            <v>Manette Double simple</v>
          </cell>
          <cell r="C506" t="str">
            <v/>
          </cell>
          <cell r="D506" t="str">
            <v/>
          </cell>
          <cell r="E506">
            <v>0</v>
          </cell>
          <cell r="F506">
            <v>0</v>
          </cell>
          <cell r="G506">
            <v>0</v>
          </cell>
          <cell r="H506">
            <v>0</v>
          </cell>
          <cell r="I506">
            <v>0</v>
          </cell>
          <cell r="J506">
            <v>0</v>
          </cell>
          <cell r="K506">
            <v>0</v>
          </cell>
          <cell r="L506">
            <v>12</v>
          </cell>
          <cell r="N506">
            <v>0</v>
          </cell>
          <cell r="O506">
            <v>6.2</v>
          </cell>
        </row>
        <row r="507">
          <cell r="A507">
            <v>2014022</v>
          </cell>
          <cell r="B507" t="str">
            <v>Manette Double vibreur</v>
          </cell>
          <cell r="C507" t="str">
            <v/>
          </cell>
          <cell r="D507" t="str">
            <v/>
          </cell>
          <cell r="E507">
            <v>0</v>
          </cell>
          <cell r="F507">
            <v>0</v>
          </cell>
          <cell r="G507">
            <v>0</v>
          </cell>
          <cell r="H507">
            <v>0</v>
          </cell>
          <cell r="I507">
            <v>0</v>
          </cell>
          <cell r="J507">
            <v>0</v>
          </cell>
          <cell r="K507">
            <v>0</v>
          </cell>
          <cell r="L507">
            <v>18</v>
          </cell>
          <cell r="N507">
            <v>0</v>
          </cell>
          <cell r="O507">
            <v>10.5</v>
          </cell>
        </row>
        <row r="508">
          <cell r="A508">
            <v>2015198000198</v>
          </cell>
          <cell r="B508" t="str">
            <v>Manette PC Double</v>
          </cell>
          <cell r="C508" t="str">
            <v/>
          </cell>
          <cell r="D508" t="str">
            <v/>
          </cell>
          <cell r="E508">
            <v>5</v>
          </cell>
          <cell r="F508">
            <v>0</v>
          </cell>
          <cell r="G508">
            <v>5</v>
          </cell>
          <cell r="H508">
            <v>35</v>
          </cell>
          <cell r="I508">
            <v>0</v>
          </cell>
          <cell r="J508">
            <v>35</v>
          </cell>
          <cell r="K508">
            <v>7</v>
          </cell>
          <cell r="L508">
            <v>12</v>
          </cell>
          <cell r="Q508">
            <v>42021</v>
          </cell>
          <cell r="R508">
            <v>5</v>
          </cell>
          <cell r="S508">
            <v>7</v>
          </cell>
          <cell r="T508" t="str">
            <v>Atef</v>
          </cell>
        </row>
        <row r="509">
          <cell r="A509">
            <v>6936590873240</v>
          </cell>
          <cell r="B509" t="str">
            <v>Manette PC Double Vibreur ETON</v>
          </cell>
          <cell r="C509" t="str">
            <v/>
          </cell>
          <cell r="D509" t="str">
            <v/>
          </cell>
          <cell r="E509">
            <v>2</v>
          </cell>
          <cell r="F509">
            <v>0</v>
          </cell>
          <cell r="G509">
            <v>2</v>
          </cell>
          <cell r="H509">
            <v>22</v>
          </cell>
          <cell r="I509">
            <v>0</v>
          </cell>
          <cell r="J509">
            <v>22</v>
          </cell>
          <cell r="K509">
            <v>11</v>
          </cell>
          <cell r="L509">
            <v>20</v>
          </cell>
          <cell r="M509" t="str">
            <v>Inv.2014</v>
          </cell>
          <cell r="N509">
            <v>2</v>
          </cell>
          <cell r="O509">
            <v>11</v>
          </cell>
          <cell r="P509" t="str">
            <v>??</v>
          </cell>
        </row>
        <row r="510">
          <cell r="A510">
            <v>6911632208891</v>
          </cell>
          <cell r="B510" t="str">
            <v>Manette PC R-VS21</v>
          </cell>
          <cell r="C510" t="str">
            <v/>
          </cell>
          <cell r="D510" t="str">
            <v/>
          </cell>
          <cell r="E510">
            <v>0</v>
          </cell>
          <cell r="F510">
            <v>0</v>
          </cell>
          <cell r="G510">
            <v>0</v>
          </cell>
          <cell r="H510">
            <v>0</v>
          </cell>
          <cell r="I510">
            <v>0</v>
          </cell>
          <cell r="J510">
            <v>0</v>
          </cell>
          <cell r="K510">
            <v>0</v>
          </cell>
          <cell r="L510">
            <v>16</v>
          </cell>
          <cell r="N510">
            <v>0</v>
          </cell>
          <cell r="O510">
            <v>8.5</v>
          </cell>
        </row>
        <row r="511">
          <cell r="A511">
            <v>2014198000016</v>
          </cell>
          <cell r="B511" t="str">
            <v>Manette PC simple</v>
          </cell>
          <cell r="C511" t="str">
            <v/>
          </cell>
          <cell r="D511" t="str">
            <v/>
          </cell>
          <cell r="E511">
            <v>2</v>
          </cell>
          <cell r="F511">
            <v>0</v>
          </cell>
          <cell r="G511">
            <v>2</v>
          </cell>
          <cell r="H511">
            <v>7</v>
          </cell>
          <cell r="I511">
            <v>0</v>
          </cell>
          <cell r="J511">
            <v>7</v>
          </cell>
          <cell r="K511">
            <v>3.5</v>
          </cell>
          <cell r="L511">
            <v>7</v>
          </cell>
          <cell r="M511" t="str">
            <v>Inv.2014</v>
          </cell>
          <cell r="N511">
            <v>2</v>
          </cell>
          <cell r="O511">
            <v>3.5</v>
          </cell>
          <cell r="P511" t="str">
            <v>??</v>
          </cell>
        </row>
        <row r="512">
          <cell r="A512">
            <v>2014198000087</v>
          </cell>
          <cell r="B512" t="str">
            <v>Manette PC simple</v>
          </cell>
          <cell r="C512" t="str">
            <v/>
          </cell>
          <cell r="D512" t="str">
            <v>Doublon</v>
          </cell>
          <cell r="E512">
            <v>2</v>
          </cell>
          <cell r="F512">
            <v>0</v>
          </cell>
          <cell r="G512">
            <v>2</v>
          </cell>
          <cell r="H512">
            <v>7</v>
          </cell>
          <cell r="I512">
            <v>0</v>
          </cell>
          <cell r="J512">
            <v>7</v>
          </cell>
          <cell r="K512">
            <v>3.5</v>
          </cell>
          <cell r="L512">
            <v>7.5</v>
          </cell>
          <cell r="M512" t="str">
            <v>Inv.2014</v>
          </cell>
          <cell r="N512">
            <v>2</v>
          </cell>
          <cell r="O512">
            <v>3.5</v>
          </cell>
          <cell r="P512" t="str">
            <v>??</v>
          </cell>
        </row>
        <row r="513">
          <cell r="A513">
            <v>6936580873229</v>
          </cell>
          <cell r="B513" t="str">
            <v>Manette PC Simple Vibreur ETON</v>
          </cell>
          <cell r="C513" t="str">
            <v/>
          </cell>
          <cell r="D513" t="str">
            <v/>
          </cell>
          <cell r="E513">
            <v>1</v>
          </cell>
          <cell r="F513">
            <v>0</v>
          </cell>
          <cell r="G513">
            <v>1</v>
          </cell>
          <cell r="H513">
            <v>5.8</v>
          </cell>
          <cell r="I513">
            <v>0</v>
          </cell>
          <cell r="J513">
            <v>5.8</v>
          </cell>
          <cell r="K513">
            <v>5.8</v>
          </cell>
          <cell r="L513">
            <v>10</v>
          </cell>
          <cell r="M513" t="str">
            <v>Inv.2014</v>
          </cell>
          <cell r="N513">
            <v>1</v>
          </cell>
          <cell r="O513">
            <v>5.8</v>
          </cell>
          <cell r="P513" t="str">
            <v>??</v>
          </cell>
        </row>
        <row r="514">
          <cell r="A514">
            <v>2015198000197</v>
          </cell>
          <cell r="B514" t="str">
            <v>Manette PC Vibreur</v>
          </cell>
          <cell r="C514" t="str">
            <v/>
          </cell>
          <cell r="D514" t="str">
            <v/>
          </cell>
          <cell r="E514">
            <v>5</v>
          </cell>
          <cell r="F514">
            <v>0</v>
          </cell>
          <cell r="G514">
            <v>5</v>
          </cell>
          <cell r="H514">
            <v>37.5</v>
          </cell>
          <cell r="I514">
            <v>0</v>
          </cell>
          <cell r="J514">
            <v>37.5</v>
          </cell>
          <cell r="K514">
            <v>7.5</v>
          </cell>
          <cell r="L514">
            <v>12</v>
          </cell>
          <cell r="Q514">
            <v>42021</v>
          </cell>
          <cell r="R514">
            <v>5</v>
          </cell>
          <cell r="S514">
            <v>7.5</v>
          </cell>
          <cell r="T514" t="str">
            <v>Atef</v>
          </cell>
        </row>
        <row r="515">
          <cell r="A515">
            <v>2013010147</v>
          </cell>
          <cell r="B515" t="str">
            <v>Manette PlayStation</v>
          </cell>
          <cell r="C515" t="str">
            <v/>
          </cell>
          <cell r="D515" t="str">
            <v/>
          </cell>
          <cell r="E515">
            <v>0</v>
          </cell>
          <cell r="F515">
            <v>0</v>
          </cell>
          <cell r="G515">
            <v>0</v>
          </cell>
          <cell r="H515">
            <v>0</v>
          </cell>
          <cell r="I515">
            <v>0</v>
          </cell>
          <cell r="J515">
            <v>0</v>
          </cell>
          <cell r="K515">
            <v>0</v>
          </cell>
          <cell r="L515">
            <v>12</v>
          </cell>
          <cell r="N515">
            <v>0</v>
          </cell>
          <cell r="O515">
            <v>7.5456000000000003</v>
          </cell>
        </row>
        <row r="516">
          <cell r="A516">
            <v>2014198000007</v>
          </cell>
          <cell r="B516" t="str">
            <v>Manette Playstation</v>
          </cell>
          <cell r="C516" t="str">
            <v/>
          </cell>
          <cell r="D516" t="str">
            <v>Doublon</v>
          </cell>
          <cell r="E516">
            <v>4</v>
          </cell>
          <cell r="F516">
            <v>0</v>
          </cell>
          <cell r="G516">
            <v>4</v>
          </cell>
          <cell r="H516">
            <v>30</v>
          </cell>
          <cell r="I516">
            <v>0</v>
          </cell>
          <cell r="J516">
            <v>30</v>
          </cell>
          <cell r="K516">
            <v>7.5</v>
          </cell>
          <cell r="L516">
            <v>12</v>
          </cell>
          <cell r="N516">
            <v>0</v>
          </cell>
          <cell r="O516">
            <v>5.5</v>
          </cell>
          <cell r="Q516">
            <v>42102</v>
          </cell>
          <cell r="R516">
            <v>4</v>
          </cell>
          <cell r="S516">
            <v>7.5</v>
          </cell>
          <cell r="T516" t="str">
            <v>samir</v>
          </cell>
        </row>
        <row r="517">
          <cell r="A517">
            <v>2014056</v>
          </cell>
          <cell r="B517" t="str">
            <v>Manette PlayStation 2</v>
          </cell>
          <cell r="C517" t="str">
            <v/>
          </cell>
          <cell r="D517" t="str">
            <v/>
          </cell>
          <cell r="E517">
            <v>0</v>
          </cell>
          <cell r="F517">
            <v>0</v>
          </cell>
          <cell r="G517">
            <v>0</v>
          </cell>
          <cell r="H517">
            <v>0</v>
          </cell>
          <cell r="I517">
            <v>0</v>
          </cell>
          <cell r="J517">
            <v>0</v>
          </cell>
          <cell r="K517">
            <v>0</v>
          </cell>
          <cell r="L517">
            <v>12</v>
          </cell>
          <cell r="N517">
            <v>0</v>
          </cell>
          <cell r="O517">
            <v>7</v>
          </cell>
        </row>
        <row r="518">
          <cell r="A518">
            <v>2014198000110</v>
          </cell>
          <cell r="B518" t="str">
            <v>Manette Playstation Gris</v>
          </cell>
          <cell r="C518" t="str">
            <v/>
          </cell>
          <cell r="D518" t="str">
            <v/>
          </cell>
          <cell r="E518">
            <v>2</v>
          </cell>
          <cell r="F518">
            <v>0</v>
          </cell>
          <cell r="G518">
            <v>2</v>
          </cell>
          <cell r="H518">
            <v>11.6</v>
          </cell>
          <cell r="I518">
            <v>0</v>
          </cell>
          <cell r="J518">
            <v>11.6</v>
          </cell>
          <cell r="K518">
            <v>5.8</v>
          </cell>
          <cell r="L518">
            <v>12</v>
          </cell>
          <cell r="M518" t="str">
            <v>Inv.2014</v>
          </cell>
          <cell r="N518">
            <v>2</v>
          </cell>
          <cell r="O518">
            <v>5.8</v>
          </cell>
          <cell r="P518" t="str">
            <v>??</v>
          </cell>
        </row>
        <row r="519">
          <cell r="A519">
            <v>2014198000088</v>
          </cell>
          <cell r="B519" t="str">
            <v>Manette Playstation Noir</v>
          </cell>
          <cell r="C519" t="str">
            <v/>
          </cell>
          <cell r="D519" t="str">
            <v/>
          </cell>
          <cell r="E519">
            <v>2</v>
          </cell>
          <cell r="F519">
            <v>0</v>
          </cell>
          <cell r="G519">
            <v>2</v>
          </cell>
          <cell r="H519">
            <v>11</v>
          </cell>
          <cell r="I519">
            <v>0</v>
          </cell>
          <cell r="J519">
            <v>11</v>
          </cell>
          <cell r="K519">
            <v>5.5</v>
          </cell>
          <cell r="L519">
            <v>12</v>
          </cell>
          <cell r="M519" t="str">
            <v>Inv.2014</v>
          </cell>
          <cell r="N519">
            <v>2</v>
          </cell>
          <cell r="O519">
            <v>5.5</v>
          </cell>
          <cell r="P519" t="str">
            <v>??</v>
          </cell>
        </row>
        <row r="520">
          <cell r="A520">
            <v>711719990048</v>
          </cell>
          <cell r="B520" t="str">
            <v>Manette PS3</v>
          </cell>
          <cell r="C520" t="str">
            <v/>
          </cell>
          <cell r="D520" t="str">
            <v/>
          </cell>
          <cell r="E520">
            <v>1</v>
          </cell>
          <cell r="F520">
            <v>0</v>
          </cell>
          <cell r="G520">
            <v>1</v>
          </cell>
          <cell r="H520">
            <v>16.5</v>
          </cell>
          <cell r="I520">
            <v>0</v>
          </cell>
          <cell r="J520">
            <v>16.5</v>
          </cell>
          <cell r="K520">
            <v>16.5</v>
          </cell>
          <cell r="L520">
            <v>25</v>
          </cell>
          <cell r="M520" t="str">
            <v>Inv.2014</v>
          </cell>
          <cell r="N520">
            <v>1</v>
          </cell>
          <cell r="O520">
            <v>16.5</v>
          </cell>
          <cell r="P520" t="str">
            <v>??</v>
          </cell>
        </row>
        <row r="521">
          <cell r="A521">
            <v>2014024</v>
          </cell>
          <cell r="B521" t="str">
            <v>Manette simple</v>
          </cell>
          <cell r="C521" t="str">
            <v/>
          </cell>
          <cell r="D521" t="str">
            <v/>
          </cell>
          <cell r="E521">
            <v>0</v>
          </cell>
          <cell r="F521">
            <v>0</v>
          </cell>
          <cell r="G521">
            <v>0</v>
          </cell>
          <cell r="H521">
            <v>0</v>
          </cell>
          <cell r="I521">
            <v>0</v>
          </cell>
          <cell r="J521">
            <v>0</v>
          </cell>
          <cell r="K521">
            <v>0</v>
          </cell>
          <cell r="L521">
            <v>7</v>
          </cell>
          <cell r="N521">
            <v>0</v>
          </cell>
          <cell r="O521">
            <v>3.7</v>
          </cell>
        </row>
        <row r="522">
          <cell r="A522">
            <v>2013010307</v>
          </cell>
          <cell r="B522" t="str">
            <v>Manette USB X5TECH</v>
          </cell>
          <cell r="C522" t="str">
            <v/>
          </cell>
          <cell r="D522" t="str">
            <v/>
          </cell>
          <cell r="E522">
            <v>0</v>
          </cell>
          <cell r="F522">
            <v>0</v>
          </cell>
          <cell r="G522">
            <v>0</v>
          </cell>
          <cell r="H522">
            <v>0</v>
          </cell>
          <cell r="I522">
            <v>0</v>
          </cell>
          <cell r="J522">
            <v>0</v>
          </cell>
          <cell r="K522">
            <v>0</v>
          </cell>
          <cell r="L522">
            <v>8</v>
          </cell>
          <cell r="N522">
            <v>0</v>
          </cell>
          <cell r="O522">
            <v>3.7</v>
          </cell>
        </row>
        <row r="523">
          <cell r="A523">
            <v>2013010235</v>
          </cell>
          <cell r="B523" t="str">
            <v>Micro Casque TECH-COM HP-201</v>
          </cell>
          <cell r="C523" t="str">
            <v/>
          </cell>
          <cell r="D523" t="str">
            <v/>
          </cell>
          <cell r="E523">
            <v>2</v>
          </cell>
          <cell r="F523">
            <v>0</v>
          </cell>
          <cell r="G523">
            <v>2</v>
          </cell>
          <cell r="H523">
            <v>6</v>
          </cell>
          <cell r="I523">
            <v>0</v>
          </cell>
          <cell r="J523">
            <v>6</v>
          </cell>
          <cell r="K523">
            <v>3</v>
          </cell>
          <cell r="L523">
            <v>8</v>
          </cell>
          <cell r="M523" t="str">
            <v>Inv.2014</v>
          </cell>
          <cell r="N523">
            <v>2</v>
          </cell>
          <cell r="O523">
            <v>3</v>
          </cell>
          <cell r="P523" t="str">
            <v>??</v>
          </cell>
        </row>
        <row r="524">
          <cell r="A524">
            <v>2014020</v>
          </cell>
          <cell r="B524" t="str">
            <v>Micro pour PC</v>
          </cell>
          <cell r="C524" t="str">
            <v/>
          </cell>
          <cell r="D524" t="str">
            <v/>
          </cell>
          <cell r="E524">
            <v>2</v>
          </cell>
          <cell r="F524">
            <v>0</v>
          </cell>
          <cell r="G524">
            <v>2</v>
          </cell>
          <cell r="H524">
            <v>6</v>
          </cell>
          <cell r="I524">
            <v>0</v>
          </cell>
          <cell r="J524">
            <v>6</v>
          </cell>
          <cell r="K524">
            <v>3</v>
          </cell>
          <cell r="L524">
            <v>7.5</v>
          </cell>
          <cell r="M524" t="str">
            <v>Inv.2014</v>
          </cell>
          <cell r="N524">
            <v>2</v>
          </cell>
          <cell r="O524">
            <v>3</v>
          </cell>
          <cell r="P524" t="str">
            <v>??</v>
          </cell>
        </row>
        <row r="525">
          <cell r="A525">
            <v>2013010152</v>
          </cell>
          <cell r="B525" t="str">
            <v>Microcasque</v>
          </cell>
          <cell r="C525" t="str">
            <v/>
          </cell>
          <cell r="D525" t="str">
            <v/>
          </cell>
          <cell r="E525">
            <v>0</v>
          </cell>
          <cell r="F525">
            <v>0</v>
          </cell>
          <cell r="G525">
            <v>0</v>
          </cell>
          <cell r="H525">
            <v>0</v>
          </cell>
          <cell r="I525">
            <v>0</v>
          </cell>
          <cell r="J525">
            <v>0</v>
          </cell>
          <cell r="K525">
            <v>0</v>
          </cell>
          <cell r="L525">
            <v>12</v>
          </cell>
          <cell r="N525">
            <v>0</v>
          </cell>
          <cell r="O525">
            <v>0</v>
          </cell>
        </row>
        <row r="526">
          <cell r="A526">
            <v>2013010219</v>
          </cell>
          <cell r="B526" t="str">
            <v>Microcasque A-3031</v>
          </cell>
          <cell r="C526" t="str">
            <v/>
          </cell>
          <cell r="D526" t="str">
            <v/>
          </cell>
          <cell r="E526">
            <v>4</v>
          </cell>
          <cell r="F526">
            <v>0</v>
          </cell>
          <cell r="G526">
            <v>4</v>
          </cell>
          <cell r="H526">
            <v>20</v>
          </cell>
          <cell r="I526">
            <v>0</v>
          </cell>
          <cell r="J526">
            <v>20</v>
          </cell>
          <cell r="K526">
            <v>5</v>
          </cell>
          <cell r="L526">
            <v>8</v>
          </cell>
          <cell r="M526" t="str">
            <v>Inv.2014</v>
          </cell>
          <cell r="N526">
            <v>4</v>
          </cell>
          <cell r="O526">
            <v>5</v>
          </cell>
          <cell r="P526" t="str">
            <v>??</v>
          </cell>
        </row>
        <row r="527">
          <cell r="A527">
            <v>2013010153</v>
          </cell>
          <cell r="B527" t="str">
            <v>Microcasque de luxe</v>
          </cell>
          <cell r="C527" t="str">
            <v/>
          </cell>
          <cell r="D527" t="str">
            <v/>
          </cell>
          <cell r="E527">
            <v>3</v>
          </cell>
          <cell r="F527">
            <v>0</v>
          </cell>
          <cell r="G527">
            <v>3</v>
          </cell>
          <cell r="H527">
            <v>51</v>
          </cell>
          <cell r="I527">
            <v>0</v>
          </cell>
          <cell r="J527">
            <v>51</v>
          </cell>
          <cell r="K527">
            <v>17</v>
          </cell>
          <cell r="L527">
            <v>27</v>
          </cell>
          <cell r="M527" t="str">
            <v>Inv.2014</v>
          </cell>
          <cell r="N527">
            <v>3</v>
          </cell>
          <cell r="O527">
            <v>17</v>
          </cell>
          <cell r="P527" t="str">
            <v>??</v>
          </cell>
        </row>
        <row r="528">
          <cell r="A528">
            <v>2014198000194</v>
          </cell>
          <cell r="B528" t="str">
            <v>microcasque DT 2102</v>
          </cell>
          <cell r="C528" t="str">
            <v/>
          </cell>
          <cell r="D528" t="str">
            <v/>
          </cell>
          <cell r="E528">
            <v>1</v>
          </cell>
          <cell r="F528">
            <v>0</v>
          </cell>
          <cell r="G528">
            <v>1</v>
          </cell>
          <cell r="H528">
            <v>10</v>
          </cell>
          <cell r="I528">
            <v>0</v>
          </cell>
          <cell r="J528">
            <v>10</v>
          </cell>
          <cell r="K528">
            <v>10</v>
          </cell>
          <cell r="L528">
            <v>18</v>
          </cell>
          <cell r="M528" t="str">
            <v>?</v>
          </cell>
          <cell r="N528">
            <v>1</v>
          </cell>
          <cell r="O528">
            <v>10</v>
          </cell>
          <cell r="P528" t="str">
            <v>??</v>
          </cell>
        </row>
        <row r="529">
          <cell r="A529">
            <v>2013010216</v>
          </cell>
          <cell r="B529" t="str">
            <v>Microcasque E-H211</v>
          </cell>
          <cell r="C529" t="str">
            <v/>
          </cell>
          <cell r="D529" t="str">
            <v/>
          </cell>
          <cell r="E529">
            <v>3</v>
          </cell>
          <cell r="F529">
            <v>0</v>
          </cell>
          <cell r="G529">
            <v>3</v>
          </cell>
          <cell r="H529">
            <v>36</v>
          </cell>
          <cell r="I529">
            <v>0</v>
          </cell>
          <cell r="J529">
            <v>36</v>
          </cell>
          <cell r="K529">
            <v>12</v>
          </cell>
          <cell r="L529">
            <v>18</v>
          </cell>
          <cell r="M529" t="str">
            <v>Inv.2014</v>
          </cell>
          <cell r="N529">
            <v>3</v>
          </cell>
          <cell r="O529">
            <v>12</v>
          </cell>
          <cell r="P529" t="str">
            <v>??</v>
          </cell>
        </row>
        <row r="530">
          <cell r="A530">
            <v>2013010215</v>
          </cell>
          <cell r="B530" t="str">
            <v>Microcasque ET-808MV</v>
          </cell>
          <cell r="C530" t="str">
            <v/>
          </cell>
          <cell r="D530" t="str">
            <v/>
          </cell>
          <cell r="E530">
            <v>2</v>
          </cell>
          <cell r="F530">
            <v>0</v>
          </cell>
          <cell r="G530">
            <v>2</v>
          </cell>
          <cell r="H530">
            <v>14</v>
          </cell>
          <cell r="I530">
            <v>0</v>
          </cell>
          <cell r="J530">
            <v>14</v>
          </cell>
          <cell r="K530">
            <v>7</v>
          </cell>
          <cell r="L530">
            <v>13.5</v>
          </cell>
          <cell r="M530" t="str">
            <v>Inv.2014</v>
          </cell>
          <cell r="N530">
            <v>2</v>
          </cell>
          <cell r="O530">
            <v>7</v>
          </cell>
          <cell r="P530" t="str">
            <v>??</v>
          </cell>
        </row>
        <row r="531">
          <cell r="A531">
            <v>2013010217</v>
          </cell>
          <cell r="B531" t="str">
            <v>Microcasque HP896L</v>
          </cell>
          <cell r="C531" t="str">
            <v/>
          </cell>
          <cell r="D531" t="str">
            <v/>
          </cell>
          <cell r="E531">
            <v>1</v>
          </cell>
          <cell r="F531">
            <v>0</v>
          </cell>
          <cell r="G531">
            <v>1</v>
          </cell>
          <cell r="H531">
            <v>7</v>
          </cell>
          <cell r="I531">
            <v>0</v>
          </cell>
          <cell r="J531">
            <v>7</v>
          </cell>
          <cell r="K531">
            <v>7</v>
          </cell>
          <cell r="L531">
            <v>12</v>
          </cell>
          <cell r="M531" t="str">
            <v>Inv.2014</v>
          </cell>
          <cell r="N531">
            <v>1</v>
          </cell>
          <cell r="O531">
            <v>7</v>
          </cell>
          <cell r="P531" t="str">
            <v>??</v>
          </cell>
        </row>
        <row r="532">
          <cell r="A532">
            <v>2013010223</v>
          </cell>
          <cell r="B532" t="str">
            <v>Microcasque KM-440</v>
          </cell>
          <cell r="C532" t="str">
            <v/>
          </cell>
          <cell r="D532" t="str">
            <v/>
          </cell>
          <cell r="E532">
            <v>0</v>
          </cell>
          <cell r="F532">
            <v>0</v>
          </cell>
          <cell r="G532">
            <v>0</v>
          </cell>
          <cell r="H532">
            <v>0</v>
          </cell>
          <cell r="I532">
            <v>0</v>
          </cell>
          <cell r="J532">
            <v>0</v>
          </cell>
          <cell r="K532">
            <v>0</v>
          </cell>
          <cell r="L532">
            <v>12</v>
          </cell>
          <cell r="N532">
            <v>0</v>
          </cell>
          <cell r="O532">
            <v>5</v>
          </cell>
        </row>
        <row r="533">
          <cell r="A533">
            <v>2013010339</v>
          </cell>
          <cell r="B533" t="str">
            <v>Microcasque KM-900</v>
          </cell>
          <cell r="C533" t="str">
            <v/>
          </cell>
          <cell r="D533" t="str">
            <v/>
          </cell>
          <cell r="E533">
            <v>1</v>
          </cell>
          <cell r="F533">
            <v>0</v>
          </cell>
          <cell r="G533">
            <v>1</v>
          </cell>
          <cell r="H533">
            <v>4</v>
          </cell>
          <cell r="I533">
            <v>0</v>
          </cell>
          <cell r="J533">
            <v>4</v>
          </cell>
          <cell r="K533">
            <v>4</v>
          </cell>
          <cell r="L533">
            <v>6</v>
          </cell>
          <cell r="M533" t="str">
            <v>Inv.2014</v>
          </cell>
          <cell r="N533">
            <v>1</v>
          </cell>
          <cell r="O533">
            <v>4</v>
          </cell>
          <cell r="P533" t="str">
            <v>??</v>
          </cell>
        </row>
        <row r="534">
          <cell r="A534">
            <v>2013010220</v>
          </cell>
          <cell r="B534" t="str">
            <v>Microcasque NO-009</v>
          </cell>
          <cell r="C534" t="str">
            <v/>
          </cell>
          <cell r="D534" t="str">
            <v/>
          </cell>
          <cell r="E534">
            <v>3</v>
          </cell>
          <cell r="F534">
            <v>0</v>
          </cell>
          <cell r="G534">
            <v>3</v>
          </cell>
          <cell r="H534">
            <v>15</v>
          </cell>
          <cell r="I534">
            <v>0</v>
          </cell>
          <cell r="J534">
            <v>15</v>
          </cell>
          <cell r="K534">
            <v>5</v>
          </cell>
          <cell r="L534">
            <v>10</v>
          </cell>
          <cell r="M534" t="str">
            <v>Inv.2014</v>
          </cell>
          <cell r="N534">
            <v>3</v>
          </cell>
          <cell r="O534">
            <v>5</v>
          </cell>
          <cell r="P534" t="str">
            <v>??</v>
          </cell>
        </row>
        <row r="535">
          <cell r="A535">
            <v>2013010213</v>
          </cell>
          <cell r="B535" t="str">
            <v>Microcasque Relax R-7900</v>
          </cell>
          <cell r="C535" t="str">
            <v/>
          </cell>
          <cell r="D535" t="str">
            <v/>
          </cell>
          <cell r="E535">
            <v>0</v>
          </cell>
          <cell r="F535">
            <v>0</v>
          </cell>
          <cell r="G535">
            <v>0</v>
          </cell>
          <cell r="H535">
            <v>0</v>
          </cell>
          <cell r="I535">
            <v>0</v>
          </cell>
          <cell r="J535">
            <v>0</v>
          </cell>
          <cell r="K535">
            <v>0</v>
          </cell>
          <cell r="L535">
            <v>18</v>
          </cell>
          <cell r="N535">
            <v>0</v>
          </cell>
          <cell r="O535">
            <v>11</v>
          </cell>
        </row>
        <row r="536">
          <cell r="A536">
            <v>2014198000173</v>
          </cell>
          <cell r="B536" t="str">
            <v>Mini Clavier Jeway</v>
          </cell>
          <cell r="C536" t="str">
            <v/>
          </cell>
          <cell r="D536" t="str">
            <v/>
          </cell>
          <cell r="E536">
            <v>4</v>
          </cell>
          <cell r="F536">
            <v>0</v>
          </cell>
          <cell r="G536">
            <v>4</v>
          </cell>
          <cell r="H536">
            <v>28</v>
          </cell>
          <cell r="I536">
            <v>0</v>
          </cell>
          <cell r="J536">
            <v>28</v>
          </cell>
          <cell r="K536">
            <v>7</v>
          </cell>
          <cell r="L536">
            <v>12</v>
          </cell>
          <cell r="M536" t="str">
            <v>Inv.2014</v>
          </cell>
          <cell r="N536">
            <v>4</v>
          </cell>
          <cell r="O536">
            <v>7</v>
          </cell>
          <cell r="P536" t="str">
            <v>??</v>
          </cell>
        </row>
        <row r="537">
          <cell r="A537">
            <v>2013010155</v>
          </cell>
          <cell r="B537" t="str">
            <v>Mini DVD</v>
          </cell>
          <cell r="C537" t="str">
            <v/>
          </cell>
          <cell r="D537" t="str">
            <v/>
          </cell>
          <cell r="E537">
            <v>0</v>
          </cell>
          <cell r="F537">
            <v>0</v>
          </cell>
          <cell r="G537">
            <v>0</v>
          </cell>
          <cell r="H537">
            <v>0</v>
          </cell>
          <cell r="I537">
            <v>0</v>
          </cell>
          <cell r="J537">
            <v>0</v>
          </cell>
          <cell r="K537">
            <v>0</v>
          </cell>
          <cell r="L537">
            <v>2</v>
          </cell>
          <cell r="N537">
            <v>0</v>
          </cell>
          <cell r="O537">
            <v>1</v>
          </cell>
        </row>
        <row r="538">
          <cell r="A538">
            <v>2014009</v>
          </cell>
          <cell r="B538" t="str">
            <v>Mini Speaker</v>
          </cell>
          <cell r="C538" t="str">
            <v/>
          </cell>
          <cell r="D538" t="str">
            <v/>
          </cell>
          <cell r="E538">
            <v>0</v>
          </cell>
          <cell r="F538">
            <v>0</v>
          </cell>
          <cell r="G538">
            <v>0</v>
          </cell>
          <cell r="H538">
            <v>0</v>
          </cell>
          <cell r="I538">
            <v>0</v>
          </cell>
          <cell r="J538">
            <v>0</v>
          </cell>
          <cell r="K538">
            <v>0</v>
          </cell>
          <cell r="L538">
            <v>18</v>
          </cell>
          <cell r="N538">
            <v>0</v>
          </cell>
          <cell r="O538">
            <v>11</v>
          </cell>
        </row>
        <row r="539">
          <cell r="A539">
            <v>2014075</v>
          </cell>
          <cell r="B539" t="str">
            <v>Mini Speaker C36</v>
          </cell>
          <cell r="C539" t="str">
            <v/>
          </cell>
          <cell r="D539" t="str">
            <v/>
          </cell>
          <cell r="E539">
            <v>0</v>
          </cell>
          <cell r="F539">
            <v>0</v>
          </cell>
          <cell r="G539">
            <v>0</v>
          </cell>
          <cell r="H539">
            <v>0</v>
          </cell>
          <cell r="I539">
            <v>0</v>
          </cell>
          <cell r="J539">
            <v>0</v>
          </cell>
          <cell r="K539">
            <v>0</v>
          </cell>
          <cell r="L539">
            <v>23</v>
          </cell>
          <cell r="N539">
            <v>0</v>
          </cell>
          <cell r="O539">
            <v>16</v>
          </cell>
        </row>
        <row r="540">
          <cell r="A540">
            <v>2014074</v>
          </cell>
          <cell r="B540" t="str">
            <v>Mini Speaker M610</v>
          </cell>
          <cell r="C540" t="str">
            <v/>
          </cell>
          <cell r="D540" t="str">
            <v/>
          </cell>
          <cell r="E540">
            <v>0</v>
          </cell>
          <cell r="F540">
            <v>0</v>
          </cell>
          <cell r="G540">
            <v>0</v>
          </cell>
          <cell r="H540">
            <v>0</v>
          </cell>
          <cell r="I540">
            <v>0</v>
          </cell>
          <cell r="J540">
            <v>0</v>
          </cell>
          <cell r="K540">
            <v>0</v>
          </cell>
          <cell r="L540">
            <v>25</v>
          </cell>
          <cell r="N540">
            <v>0</v>
          </cell>
          <cell r="O540">
            <v>16</v>
          </cell>
        </row>
        <row r="541">
          <cell r="A541">
            <v>2014073</v>
          </cell>
          <cell r="B541" t="str">
            <v>Mini Speaker QC-18T</v>
          </cell>
          <cell r="C541" t="str">
            <v/>
          </cell>
          <cell r="D541" t="str">
            <v/>
          </cell>
          <cell r="E541">
            <v>0</v>
          </cell>
          <cell r="F541">
            <v>0</v>
          </cell>
          <cell r="G541">
            <v>0</v>
          </cell>
          <cell r="H541">
            <v>0</v>
          </cell>
          <cell r="I541">
            <v>0</v>
          </cell>
          <cell r="J541">
            <v>0</v>
          </cell>
          <cell r="K541">
            <v>0</v>
          </cell>
          <cell r="L541">
            <v>27</v>
          </cell>
          <cell r="N541">
            <v>0</v>
          </cell>
          <cell r="O541">
            <v>17</v>
          </cell>
        </row>
        <row r="542">
          <cell r="A542">
            <v>2014072</v>
          </cell>
          <cell r="B542" t="str">
            <v>Mini Speaker T2020</v>
          </cell>
          <cell r="C542" t="str">
            <v/>
          </cell>
          <cell r="D542" t="str">
            <v/>
          </cell>
          <cell r="E542">
            <v>0</v>
          </cell>
          <cell r="F542">
            <v>0</v>
          </cell>
          <cell r="G542">
            <v>0</v>
          </cell>
          <cell r="H542">
            <v>0</v>
          </cell>
          <cell r="I542">
            <v>0</v>
          </cell>
          <cell r="J542">
            <v>0</v>
          </cell>
          <cell r="K542">
            <v>0</v>
          </cell>
          <cell r="L542">
            <v>30</v>
          </cell>
          <cell r="N542">
            <v>0</v>
          </cell>
          <cell r="O542">
            <v>17</v>
          </cell>
        </row>
        <row r="543">
          <cell r="A543">
            <v>2013010158</v>
          </cell>
          <cell r="B543" t="str">
            <v>Nappe SATA</v>
          </cell>
          <cell r="C543" t="str">
            <v/>
          </cell>
          <cell r="D543" t="str">
            <v/>
          </cell>
          <cell r="E543">
            <v>2</v>
          </cell>
          <cell r="F543">
            <v>0</v>
          </cell>
          <cell r="G543">
            <v>2</v>
          </cell>
          <cell r="H543">
            <v>3.4339999999999997</v>
          </cell>
          <cell r="I543">
            <v>0</v>
          </cell>
          <cell r="J543">
            <v>3.4339999999999997</v>
          </cell>
          <cell r="K543">
            <v>1.7169999999999999</v>
          </cell>
          <cell r="L543">
            <v>2.5</v>
          </cell>
          <cell r="M543" t="str">
            <v>Inv.2014</v>
          </cell>
          <cell r="N543">
            <v>2</v>
          </cell>
          <cell r="O543">
            <v>1.7169999999999999</v>
          </cell>
          <cell r="P543" t="str">
            <v>??</v>
          </cell>
        </row>
        <row r="544">
          <cell r="A544">
            <v>2013010160</v>
          </cell>
          <cell r="B544" t="str">
            <v>Nokia 101</v>
          </cell>
          <cell r="C544" t="str">
            <v/>
          </cell>
          <cell r="D544" t="str">
            <v/>
          </cell>
          <cell r="F544">
            <v>0</v>
          </cell>
          <cell r="G544">
            <v>0</v>
          </cell>
          <cell r="L544">
            <v>59</v>
          </cell>
          <cell r="M544" t="str">
            <v>Inv.2014</v>
          </cell>
          <cell r="N544">
            <v>1</v>
          </cell>
          <cell r="O544">
            <v>52.5</v>
          </cell>
          <cell r="P544" t="str">
            <v>??</v>
          </cell>
        </row>
        <row r="545">
          <cell r="A545">
            <v>2014031</v>
          </cell>
          <cell r="B545" t="str">
            <v>Nokia 105</v>
          </cell>
          <cell r="C545" t="str">
            <v/>
          </cell>
          <cell r="D545" t="str">
            <v/>
          </cell>
          <cell r="E545">
            <v>0</v>
          </cell>
          <cell r="F545">
            <v>0</v>
          </cell>
          <cell r="G545">
            <v>0</v>
          </cell>
          <cell r="H545">
            <v>0</v>
          </cell>
          <cell r="I545">
            <v>0</v>
          </cell>
          <cell r="J545">
            <v>0</v>
          </cell>
          <cell r="K545">
            <v>0</v>
          </cell>
          <cell r="L545">
            <v>45</v>
          </cell>
          <cell r="N545">
            <v>0</v>
          </cell>
          <cell r="O545">
            <v>38</v>
          </cell>
        </row>
        <row r="546">
          <cell r="A546">
            <v>2014124</v>
          </cell>
          <cell r="B546" t="str">
            <v>Nokia 105</v>
          </cell>
          <cell r="C546" t="str">
            <v/>
          </cell>
          <cell r="D546" t="str">
            <v>Doublon</v>
          </cell>
          <cell r="E546">
            <v>0</v>
          </cell>
          <cell r="F546">
            <v>0</v>
          </cell>
          <cell r="G546">
            <v>0</v>
          </cell>
          <cell r="H546">
            <v>0</v>
          </cell>
          <cell r="I546">
            <v>0</v>
          </cell>
          <cell r="J546">
            <v>0</v>
          </cell>
          <cell r="K546">
            <v>0</v>
          </cell>
          <cell r="L546">
            <v>43</v>
          </cell>
          <cell r="N546">
            <v>0</v>
          </cell>
          <cell r="O546">
            <v>38</v>
          </cell>
        </row>
        <row r="547">
          <cell r="A547">
            <v>6438158578586</v>
          </cell>
          <cell r="B547" t="str">
            <v>Nokia 105 Bleu</v>
          </cell>
          <cell r="C547" t="str">
            <v/>
          </cell>
          <cell r="D547" t="str">
            <v/>
          </cell>
          <cell r="E547">
            <v>0</v>
          </cell>
          <cell r="F547">
            <v>0</v>
          </cell>
          <cell r="G547">
            <v>0</v>
          </cell>
          <cell r="H547">
            <v>0</v>
          </cell>
          <cell r="I547">
            <v>0</v>
          </cell>
          <cell r="J547">
            <v>0</v>
          </cell>
          <cell r="K547">
            <v>0</v>
          </cell>
          <cell r="L547">
            <v>43</v>
          </cell>
          <cell r="N547">
            <v>0</v>
          </cell>
          <cell r="O547">
            <v>38</v>
          </cell>
        </row>
        <row r="548">
          <cell r="A548">
            <v>6438158578579</v>
          </cell>
          <cell r="B548" t="str">
            <v>Nokia 105 Noir</v>
          </cell>
          <cell r="C548" t="str">
            <v/>
          </cell>
          <cell r="D548" t="str">
            <v/>
          </cell>
          <cell r="E548">
            <v>0</v>
          </cell>
          <cell r="F548">
            <v>0</v>
          </cell>
          <cell r="G548">
            <v>0</v>
          </cell>
          <cell r="H548">
            <v>0</v>
          </cell>
          <cell r="I548">
            <v>0</v>
          </cell>
          <cell r="J548">
            <v>0</v>
          </cell>
          <cell r="K548">
            <v>0</v>
          </cell>
          <cell r="L548">
            <v>43</v>
          </cell>
          <cell r="N548">
            <v>0</v>
          </cell>
          <cell r="O548">
            <v>44.333333333333336</v>
          </cell>
        </row>
        <row r="549">
          <cell r="A549">
            <v>6438158655713</v>
          </cell>
          <cell r="B549" t="str">
            <v>Nokia 105 Rouge</v>
          </cell>
          <cell r="C549" t="str">
            <v/>
          </cell>
          <cell r="D549" t="str">
            <v/>
          </cell>
          <cell r="E549">
            <v>0</v>
          </cell>
          <cell r="F549">
            <v>0</v>
          </cell>
          <cell r="G549">
            <v>0</v>
          </cell>
          <cell r="H549">
            <v>0</v>
          </cell>
          <cell r="I549">
            <v>0</v>
          </cell>
          <cell r="J549">
            <v>0</v>
          </cell>
          <cell r="K549">
            <v>0</v>
          </cell>
          <cell r="L549">
            <v>43</v>
          </cell>
          <cell r="N549">
            <v>0</v>
          </cell>
          <cell r="O549">
            <v>38</v>
          </cell>
        </row>
        <row r="550">
          <cell r="A550">
            <v>2013010321</v>
          </cell>
          <cell r="B550" t="str">
            <v>Nokia 106</v>
          </cell>
          <cell r="C550" t="str">
            <v/>
          </cell>
          <cell r="D550" t="str">
            <v/>
          </cell>
          <cell r="E550">
            <v>1</v>
          </cell>
          <cell r="F550">
            <v>0</v>
          </cell>
          <cell r="G550">
            <v>1</v>
          </cell>
          <cell r="H550">
            <v>45</v>
          </cell>
          <cell r="I550">
            <v>0</v>
          </cell>
          <cell r="J550">
            <v>45</v>
          </cell>
          <cell r="K550">
            <v>45</v>
          </cell>
          <cell r="L550">
            <v>49</v>
          </cell>
          <cell r="N550">
            <v>1</v>
          </cell>
          <cell r="O550">
            <v>45</v>
          </cell>
        </row>
        <row r="551">
          <cell r="A551">
            <v>6438158621862</v>
          </cell>
          <cell r="B551" t="str">
            <v>Nokia 106 Blanc</v>
          </cell>
          <cell r="C551" t="str">
            <v/>
          </cell>
          <cell r="D551" t="str">
            <v/>
          </cell>
          <cell r="E551">
            <v>0</v>
          </cell>
          <cell r="F551">
            <v>0</v>
          </cell>
          <cell r="G551">
            <v>0</v>
          </cell>
          <cell r="H551">
            <v>0</v>
          </cell>
          <cell r="I551">
            <v>0</v>
          </cell>
          <cell r="J551">
            <v>0</v>
          </cell>
          <cell r="K551">
            <v>0</v>
          </cell>
          <cell r="L551">
            <v>49</v>
          </cell>
          <cell r="N551">
            <v>0</v>
          </cell>
          <cell r="O551">
            <v>45</v>
          </cell>
        </row>
        <row r="552">
          <cell r="A552">
            <v>6438158614499</v>
          </cell>
          <cell r="B552" t="str">
            <v>Nokia 106 Noir</v>
          </cell>
          <cell r="C552" t="str">
            <v/>
          </cell>
          <cell r="D552" t="str">
            <v/>
          </cell>
          <cell r="E552">
            <v>0</v>
          </cell>
          <cell r="F552">
            <v>0</v>
          </cell>
          <cell r="G552">
            <v>0</v>
          </cell>
          <cell r="H552">
            <v>0</v>
          </cell>
          <cell r="I552">
            <v>0</v>
          </cell>
          <cell r="J552">
            <v>0</v>
          </cell>
          <cell r="K552">
            <v>0</v>
          </cell>
          <cell r="L552">
            <v>49</v>
          </cell>
          <cell r="N552">
            <v>0</v>
          </cell>
          <cell r="O552">
            <v>45</v>
          </cell>
        </row>
        <row r="553">
          <cell r="A553">
            <v>6438158614482</v>
          </cell>
          <cell r="B553" t="str">
            <v>Nokia 106 Rouge</v>
          </cell>
          <cell r="C553" t="str">
            <v/>
          </cell>
          <cell r="D553" t="str">
            <v/>
          </cell>
          <cell r="E553">
            <v>0</v>
          </cell>
          <cell r="F553">
            <v>0</v>
          </cell>
          <cell r="G553">
            <v>0</v>
          </cell>
          <cell r="H553">
            <v>0</v>
          </cell>
          <cell r="I553">
            <v>0</v>
          </cell>
          <cell r="J553">
            <v>0</v>
          </cell>
          <cell r="K553">
            <v>0</v>
          </cell>
          <cell r="L553">
            <v>49</v>
          </cell>
          <cell r="N553">
            <v>0</v>
          </cell>
          <cell r="O553">
            <v>45</v>
          </cell>
        </row>
        <row r="554">
          <cell r="A554">
            <v>2014032</v>
          </cell>
          <cell r="B554" t="str">
            <v>Nokia 107</v>
          </cell>
          <cell r="C554" t="str">
            <v/>
          </cell>
          <cell r="D554" t="str">
            <v/>
          </cell>
          <cell r="E554">
            <v>0</v>
          </cell>
          <cell r="F554">
            <v>0</v>
          </cell>
          <cell r="G554">
            <v>0</v>
          </cell>
          <cell r="H554">
            <v>0</v>
          </cell>
          <cell r="I554">
            <v>0</v>
          </cell>
          <cell r="J554">
            <v>0</v>
          </cell>
          <cell r="K554">
            <v>0</v>
          </cell>
          <cell r="L554">
            <v>55</v>
          </cell>
          <cell r="N554">
            <v>0</v>
          </cell>
          <cell r="O554">
            <v>49</v>
          </cell>
        </row>
        <row r="555">
          <cell r="A555">
            <v>2013010322</v>
          </cell>
          <cell r="B555" t="str">
            <v>Nokia 107</v>
          </cell>
          <cell r="C555" t="str">
            <v/>
          </cell>
          <cell r="D555" t="str">
            <v>Doublon</v>
          </cell>
          <cell r="E555">
            <v>0</v>
          </cell>
          <cell r="F555">
            <v>0</v>
          </cell>
          <cell r="G555">
            <v>0</v>
          </cell>
          <cell r="H555">
            <v>0</v>
          </cell>
          <cell r="I555">
            <v>0</v>
          </cell>
          <cell r="J555">
            <v>0</v>
          </cell>
          <cell r="K555">
            <v>0</v>
          </cell>
          <cell r="L555">
            <v>59</v>
          </cell>
          <cell r="N555">
            <v>0</v>
          </cell>
          <cell r="O555">
            <v>49</v>
          </cell>
        </row>
        <row r="556">
          <cell r="A556">
            <v>6438158621848</v>
          </cell>
          <cell r="B556" t="str">
            <v>Nokia 107 Blanc</v>
          </cell>
          <cell r="C556" t="str">
            <v/>
          </cell>
          <cell r="D556" t="str">
            <v/>
          </cell>
          <cell r="E556">
            <v>0</v>
          </cell>
          <cell r="F556">
            <v>0</v>
          </cell>
          <cell r="G556">
            <v>0</v>
          </cell>
          <cell r="H556">
            <v>0</v>
          </cell>
          <cell r="I556">
            <v>0</v>
          </cell>
          <cell r="J556">
            <v>0</v>
          </cell>
          <cell r="K556">
            <v>0</v>
          </cell>
          <cell r="L556">
            <v>55</v>
          </cell>
          <cell r="N556">
            <v>0</v>
          </cell>
          <cell r="O556">
            <v>49</v>
          </cell>
        </row>
        <row r="557">
          <cell r="A557">
            <v>6438158609242</v>
          </cell>
          <cell r="B557" t="str">
            <v>Nokia 107 Noir</v>
          </cell>
          <cell r="C557" t="str">
            <v/>
          </cell>
          <cell r="D557" t="str">
            <v/>
          </cell>
          <cell r="E557">
            <v>0</v>
          </cell>
          <cell r="F557">
            <v>0</v>
          </cell>
          <cell r="G557">
            <v>0</v>
          </cell>
          <cell r="H557">
            <v>0</v>
          </cell>
          <cell r="I557">
            <v>0</v>
          </cell>
          <cell r="J557">
            <v>0</v>
          </cell>
          <cell r="K557">
            <v>0</v>
          </cell>
          <cell r="L557">
            <v>55</v>
          </cell>
          <cell r="N557">
            <v>0</v>
          </cell>
          <cell r="O557">
            <v>49</v>
          </cell>
        </row>
        <row r="558">
          <cell r="A558">
            <v>6438158609259</v>
          </cell>
          <cell r="B558" t="str">
            <v>Nokia 107 Rouge</v>
          </cell>
          <cell r="C558" t="str">
            <v/>
          </cell>
          <cell r="D558" t="str">
            <v/>
          </cell>
          <cell r="E558">
            <v>0</v>
          </cell>
          <cell r="F558">
            <v>0</v>
          </cell>
          <cell r="G558">
            <v>0</v>
          </cell>
          <cell r="H558">
            <v>0</v>
          </cell>
          <cell r="I558">
            <v>0</v>
          </cell>
          <cell r="J558">
            <v>0</v>
          </cell>
          <cell r="K558">
            <v>0</v>
          </cell>
          <cell r="L558">
            <v>55</v>
          </cell>
          <cell r="N558">
            <v>0</v>
          </cell>
          <cell r="O558">
            <v>49</v>
          </cell>
        </row>
        <row r="559">
          <cell r="A559">
            <v>2014033</v>
          </cell>
          <cell r="B559" t="str">
            <v>Nokia 108</v>
          </cell>
          <cell r="C559" t="str">
            <v/>
          </cell>
          <cell r="D559" t="str">
            <v/>
          </cell>
          <cell r="E559">
            <v>0</v>
          </cell>
          <cell r="F559">
            <v>0</v>
          </cell>
          <cell r="G559">
            <v>0</v>
          </cell>
          <cell r="H559">
            <v>0</v>
          </cell>
          <cell r="I559">
            <v>0</v>
          </cell>
          <cell r="J559">
            <v>0</v>
          </cell>
          <cell r="K559">
            <v>0</v>
          </cell>
          <cell r="L559">
            <v>79</v>
          </cell>
          <cell r="N559">
            <v>0</v>
          </cell>
          <cell r="O559">
            <v>70</v>
          </cell>
        </row>
        <row r="560">
          <cell r="A560">
            <v>6438158625013</v>
          </cell>
          <cell r="B560" t="str">
            <v>Nokia 108 Blanc</v>
          </cell>
          <cell r="C560" t="str">
            <v/>
          </cell>
          <cell r="D560" t="str">
            <v/>
          </cell>
          <cell r="E560">
            <v>1</v>
          </cell>
          <cell r="F560">
            <v>0</v>
          </cell>
          <cell r="G560">
            <v>1</v>
          </cell>
          <cell r="H560">
            <v>70</v>
          </cell>
          <cell r="I560">
            <v>0</v>
          </cell>
          <cell r="J560">
            <v>70</v>
          </cell>
          <cell r="K560">
            <v>70</v>
          </cell>
          <cell r="L560">
            <v>79</v>
          </cell>
          <cell r="M560" t="str">
            <v>Inv.2014</v>
          </cell>
          <cell r="N560">
            <v>1</v>
          </cell>
          <cell r="O560">
            <v>70</v>
          </cell>
          <cell r="P560" t="str">
            <v>??</v>
          </cell>
        </row>
        <row r="561">
          <cell r="A561">
            <v>6438158625006</v>
          </cell>
          <cell r="B561" t="str">
            <v>Nokia 108 Noir</v>
          </cell>
          <cell r="C561" t="str">
            <v/>
          </cell>
          <cell r="D561" t="str">
            <v/>
          </cell>
          <cell r="E561">
            <v>0</v>
          </cell>
          <cell r="F561">
            <v>0</v>
          </cell>
          <cell r="G561">
            <v>0</v>
          </cell>
          <cell r="H561">
            <v>0</v>
          </cell>
          <cell r="I561">
            <v>0</v>
          </cell>
          <cell r="J561">
            <v>0</v>
          </cell>
          <cell r="K561">
            <v>0</v>
          </cell>
          <cell r="L561">
            <v>79</v>
          </cell>
          <cell r="N561">
            <v>0</v>
          </cell>
          <cell r="O561">
            <v>70</v>
          </cell>
        </row>
        <row r="562">
          <cell r="A562">
            <v>6438158614697</v>
          </cell>
          <cell r="B562" t="str">
            <v>Nokia 108 Rouge</v>
          </cell>
          <cell r="C562" t="str">
            <v/>
          </cell>
          <cell r="D562" t="str">
            <v/>
          </cell>
          <cell r="E562">
            <v>0</v>
          </cell>
          <cell r="F562">
            <v>0</v>
          </cell>
          <cell r="G562">
            <v>0</v>
          </cell>
          <cell r="H562">
            <v>0</v>
          </cell>
          <cell r="I562">
            <v>0</v>
          </cell>
          <cell r="J562">
            <v>0</v>
          </cell>
          <cell r="K562">
            <v>0</v>
          </cell>
          <cell r="L562">
            <v>79</v>
          </cell>
          <cell r="N562">
            <v>0</v>
          </cell>
          <cell r="O562">
            <v>70</v>
          </cell>
        </row>
        <row r="563">
          <cell r="A563">
            <v>2013010163</v>
          </cell>
          <cell r="B563" t="str">
            <v>Nokia 112</v>
          </cell>
          <cell r="C563" t="str">
            <v/>
          </cell>
          <cell r="D563" t="str">
            <v/>
          </cell>
          <cell r="E563">
            <v>0</v>
          </cell>
          <cell r="F563">
            <v>0</v>
          </cell>
          <cell r="G563">
            <v>0</v>
          </cell>
          <cell r="H563">
            <v>0</v>
          </cell>
          <cell r="I563">
            <v>0</v>
          </cell>
          <cell r="J563">
            <v>0</v>
          </cell>
          <cell r="K563">
            <v>0</v>
          </cell>
          <cell r="L563">
            <v>99</v>
          </cell>
          <cell r="N563">
            <v>0</v>
          </cell>
          <cell r="O563">
            <v>89</v>
          </cell>
        </row>
        <row r="564">
          <cell r="A564">
            <v>2014198000151</v>
          </cell>
          <cell r="B564" t="str">
            <v>Nokia 130 DS</v>
          </cell>
          <cell r="C564" t="str">
            <v/>
          </cell>
          <cell r="D564" t="str">
            <v/>
          </cell>
          <cell r="E564">
            <v>3</v>
          </cell>
          <cell r="F564">
            <v>0</v>
          </cell>
          <cell r="G564">
            <v>3</v>
          </cell>
          <cell r="H564">
            <v>174</v>
          </cell>
          <cell r="I564">
            <v>0</v>
          </cell>
          <cell r="J564">
            <v>174</v>
          </cell>
          <cell r="K564">
            <v>58</v>
          </cell>
          <cell r="L564">
            <v>65</v>
          </cell>
          <cell r="M564" t="str">
            <v>Inv.2014</v>
          </cell>
          <cell r="N564">
            <v>3</v>
          </cell>
          <cell r="O564">
            <v>58</v>
          </cell>
          <cell r="P564" t="str">
            <v>??</v>
          </cell>
        </row>
        <row r="565">
          <cell r="A565">
            <v>2013010166</v>
          </cell>
          <cell r="B565" t="str">
            <v>Nokia 202</v>
          </cell>
          <cell r="C565" t="str">
            <v/>
          </cell>
          <cell r="D565" t="str">
            <v/>
          </cell>
          <cell r="E565">
            <v>0</v>
          </cell>
          <cell r="F565">
            <v>0</v>
          </cell>
          <cell r="G565">
            <v>0</v>
          </cell>
          <cell r="H565">
            <v>0</v>
          </cell>
          <cell r="I565">
            <v>0</v>
          </cell>
          <cell r="J565">
            <v>0</v>
          </cell>
          <cell r="K565">
            <v>0</v>
          </cell>
          <cell r="L565">
            <v>149</v>
          </cell>
          <cell r="N565">
            <v>0</v>
          </cell>
          <cell r="O565">
            <v>133</v>
          </cell>
        </row>
        <row r="566">
          <cell r="A566">
            <v>2014173</v>
          </cell>
          <cell r="B566" t="str">
            <v>Nokia 205</v>
          </cell>
          <cell r="C566" t="str">
            <v/>
          </cell>
          <cell r="D566" t="str">
            <v/>
          </cell>
          <cell r="E566">
            <v>0</v>
          </cell>
          <cell r="F566">
            <v>0</v>
          </cell>
          <cell r="G566">
            <v>0</v>
          </cell>
          <cell r="H566">
            <v>0</v>
          </cell>
          <cell r="I566">
            <v>0</v>
          </cell>
          <cell r="J566">
            <v>0</v>
          </cell>
          <cell r="K566">
            <v>0</v>
          </cell>
          <cell r="L566">
            <v>135</v>
          </cell>
          <cell r="N566">
            <v>0</v>
          </cell>
          <cell r="O566">
            <v>118</v>
          </cell>
        </row>
        <row r="567">
          <cell r="A567">
            <v>2013010168</v>
          </cell>
          <cell r="B567" t="str">
            <v>Nokia 206</v>
          </cell>
          <cell r="C567" t="str">
            <v/>
          </cell>
          <cell r="D567" t="str">
            <v/>
          </cell>
          <cell r="E567">
            <v>0</v>
          </cell>
          <cell r="F567">
            <v>0</v>
          </cell>
          <cell r="G567">
            <v>0</v>
          </cell>
          <cell r="H567">
            <v>0</v>
          </cell>
          <cell r="I567">
            <v>0</v>
          </cell>
          <cell r="J567">
            <v>0</v>
          </cell>
          <cell r="K567">
            <v>0</v>
          </cell>
          <cell r="L567">
            <v>119</v>
          </cell>
          <cell r="N567">
            <v>0</v>
          </cell>
          <cell r="O567">
            <v>118</v>
          </cell>
        </row>
        <row r="568">
          <cell r="A568">
            <v>2013010280</v>
          </cell>
          <cell r="B568" t="str">
            <v>Nokia 208</v>
          </cell>
          <cell r="C568" t="str">
            <v/>
          </cell>
          <cell r="D568" t="str">
            <v/>
          </cell>
          <cell r="E568">
            <v>0</v>
          </cell>
          <cell r="F568">
            <v>0</v>
          </cell>
          <cell r="G568">
            <v>0</v>
          </cell>
          <cell r="H568">
            <v>0</v>
          </cell>
          <cell r="I568">
            <v>0</v>
          </cell>
          <cell r="J568">
            <v>0</v>
          </cell>
          <cell r="K568">
            <v>0</v>
          </cell>
          <cell r="L568">
            <v>159</v>
          </cell>
          <cell r="N568">
            <v>0</v>
          </cell>
          <cell r="O568">
            <v>143</v>
          </cell>
        </row>
        <row r="569">
          <cell r="A569">
            <v>2013010169</v>
          </cell>
          <cell r="B569" t="str">
            <v>Nokia 210</v>
          </cell>
          <cell r="C569" t="str">
            <v/>
          </cell>
          <cell r="D569" t="str">
            <v/>
          </cell>
          <cell r="E569">
            <v>1</v>
          </cell>
          <cell r="F569">
            <v>0</v>
          </cell>
          <cell r="G569">
            <v>1</v>
          </cell>
          <cell r="H569">
            <v>150</v>
          </cell>
          <cell r="I569">
            <v>0</v>
          </cell>
          <cell r="J569">
            <v>150</v>
          </cell>
          <cell r="K569">
            <v>150</v>
          </cell>
          <cell r="L569">
            <v>169</v>
          </cell>
          <cell r="M569" t="str">
            <v>Inv.2014</v>
          </cell>
          <cell r="N569">
            <v>1</v>
          </cell>
          <cell r="O569">
            <v>150</v>
          </cell>
          <cell r="P569" t="str">
            <v>??</v>
          </cell>
        </row>
        <row r="570">
          <cell r="A570">
            <v>2014171</v>
          </cell>
          <cell r="B570" t="str">
            <v>Nokia 220</v>
          </cell>
          <cell r="C570" t="str">
            <v/>
          </cell>
          <cell r="D570" t="str">
            <v/>
          </cell>
          <cell r="E570">
            <v>0</v>
          </cell>
          <cell r="F570">
            <v>0</v>
          </cell>
          <cell r="G570">
            <v>0</v>
          </cell>
          <cell r="H570">
            <v>0</v>
          </cell>
          <cell r="I570">
            <v>0</v>
          </cell>
          <cell r="J570">
            <v>0</v>
          </cell>
          <cell r="K570">
            <v>0</v>
          </cell>
          <cell r="L570">
            <v>99</v>
          </cell>
          <cell r="N570">
            <v>0</v>
          </cell>
          <cell r="O570">
            <v>89</v>
          </cell>
        </row>
        <row r="571">
          <cell r="A571">
            <v>6438158646407</v>
          </cell>
          <cell r="B571" t="str">
            <v>Nokia 220 Noir</v>
          </cell>
          <cell r="C571" t="str">
            <v/>
          </cell>
          <cell r="D571" t="str">
            <v/>
          </cell>
          <cell r="E571">
            <v>0</v>
          </cell>
          <cell r="F571">
            <v>0</v>
          </cell>
          <cell r="G571">
            <v>0</v>
          </cell>
          <cell r="H571">
            <v>0</v>
          </cell>
          <cell r="I571">
            <v>0</v>
          </cell>
          <cell r="J571">
            <v>0</v>
          </cell>
          <cell r="K571">
            <v>0</v>
          </cell>
          <cell r="L571">
            <v>99</v>
          </cell>
          <cell r="N571">
            <v>0</v>
          </cell>
          <cell r="O571">
            <v>89</v>
          </cell>
        </row>
        <row r="572">
          <cell r="A572">
            <v>6438158646421</v>
          </cell>
          <cell r="B572" t="str">
            <v>Nokia 220 Rouge</v>
          </cell>
          <cell r="C572" t="str">
            <v/>
          </cell>
          <cell r="D572" t="str">
            <v/>
          </cell>
          <cell r="E572">
            <v>0</v>
          </cell>
          <cell r="F572">
            <v>0</v>
          </cell>
          <cell r="G572">
            <v>0</v>
          </cell>
          <cell r="H572">
            <v>0</v>
          </cell>
          <cell r="I572">
            <v>0</v>
          </cell>
          <cell r="J572">
            <v>0</v>
          </cell>
          <cell r="K572">
            <v>0</v>
          </cell>
          <cell r="L572">
            <v>99</v>
          </cell>
          <cell r="N572">
            <v>0</v>
          </cell>
          <cell r="O572">
            <v>89</v>
          </cell>
        </row>
        <row r="573">
          <cell r="A573">
            <v>6438158662483</v>
          </cell>
          <cell r="B573" t="str">
            <v>Nokia 225 Blanc</v>
          </cell>
          <cell r="C573" t="str">
            <v/>
          </cell>
          <cell r="D573" t="str">
            <v/>
          </cell>
          <cell r="E573">
            <v>0</v>
          </cell>
          <cell r="F573">
            <v>0</v>
          </cell>
          <cell r="G573">
            <v>0</v>
          </cell>
          <cell r="H573">
            <v>0</v>
          </cell>
          <cell r="I573">
            <v>0</v>
          </cell>
          <cell r="J573">
            <v>0</v>
          </cell>
          <cell r="K573">
            <v>0</v>
          </cell>
          <cell r="L573">
            <v>125</v>
          </cell>
          <cell r="N573">
            <v>0</v>
          </cell>
          <cell r="O573">
            <v>109</v>
          </cell>
        </row>
        <row r="574">
          <cell r="A574">
            <v>6438158662476</v>
          </cell>
          <cell r="B574" t="str">
            <v>Nokia 225 Noir</v>
          </cell>
          <cell r="C574" t="str">
            <v/>
          </cell>
          <cell r="D574" t="str">
            <v/>
          </cell>
          <cell r="E574">
            <v>0</v>
          </cell>
          <cell r="F574">
            <v>0</v>
          </cell>
          <cell r="G574">
            <v>0</v>
          </cell>
          <cell r="H574">
            <v>0</v>
          </cell>
          <cell r="I574">
            <v>0</v>
          </cell>
          <cell r="J574">
            <v>0</v>
          </cell>
          <cell r="K574">
            <v>0</v>
          </cell>
          <cell r="L574">
            <v>125</v>
          </cell>
          <cell r="N574">
            <v>0</v>
          </cell>
          <cell r="O574">
            <v>109</v>
          </cell>
        </row>
        <row r="575">
          <cell r="A575">
            <v>2014172</v>
          </cell>
          <cell r="B575" t="str">
            <v>Nokia 230</v>
          </cell>
          <cell r="C575" t="str">
            <v/>
          </cell>
          <cell r="D575" t="str">
            <v/>
          </cell>
          <cell r="E575">
            <v>0</v>
          </cell>
          <cell r="F575">
            <v>0</v>
          </cell>
          <cell r="G575">
            <v>0</v>
          </cell>
          <cell r="H575">
            <v>0</v>
          </cell>
          <cell r="I575">
            <v>0</v>
          </cell>
          <cell r="J575">
            <v>0</v>
          </cell>
          <cell r="K575">
            <v>0</v>
          </cell>
          <cell r="L575">
            <v>139</v>
          </cell>
          <cell r="N575">
            <v>0</v>
          </cell>
          <cell r="O575">
            <v>125</v>
          </cell>
        </row>
        <row r="576">
          <cell r="A576">
            <v>2013010170</v>
          </cell>
          <cell r="B576" t="str">
            <v>Nokia 305</v>
          </cell>
          <cell r="C576" t="str">
            <v/>
          </cell>
          <cell r="D576" t="str">
            <v/>
          </cell>
          <cell r="E576">
            <v>0</v>
          </cell>
          <cell r="F576">
            <v>0</v>
          </cell>
          <cell r="G576">
            <v>0</v>
          </cell>
          <cell r="H576">
            <v>0</v>
          </cell>
          <cell r="I576">
            <v>0</v>
          </cell>
          <cell r="J576">
            <v>0</v>
          </cell>
          <cell r="K576">
            <v>0</v>
          </cell>
          <cell r="L576">
            <v>169</v>
          </cell>
          <cell r="N576">
            <v>0</v>
          </cell>
          <cell r="O576">
            <v>152</v>
          </cell>
        </row>
        <row r="577">
          <cell r="A577">
            <v>2013010172</v>
          </cell>
          <cell r="B577" t="str">
            <v>Nokia 310</v>
          </cell>
          <cell r="C577" t="str">
            <v/>
          </cell>
          <cell r="D577" t="str">
            <v/>
          </cell>
          <cell r="E577">
            <v>0</v>
          </cell>
          <cell r="F577">
            <v>0</v>
          </cell>
          <cell r="G577">
            <v>0</v>
          </cell>
          <cell r="H577">
            <v>0</v>
          </cell>
          <cell r="I577">
            <v>0</v>
          </cell>
          <cell r="J577">
            <v>0</v>
          </cell>
          <cell r="K577">
            <v>0</v>
          </cell>
          <cell r="L577">
            <v>219</v>
          </cell>
          <cell r="N577">
            <v>0</v>
          </cell>
          <cell r="O577">
            <v>195</v>
          </cell>
        </row>
        <row r="578">
          <cell r="A578">
            <v>2014198000174</v>
          </cell>
          <cell r="B578" t="str">
            <v>Nokia 500</v>
          </cell>
          <cell r="C578" t="str">
            <v/>
          </cell>
          <cell r="D578" t="str">
            <v/>
          </cell>
          <cell r="E578">
            <v>1</v>
          </cell>
          <cell r="F578">
            <v>0</v>
          </cell>
          <cell r="G578">
            <v>1</v>
          </cell>
          <cell r="H578">
            <v>124</v>
          </cell>
          <cell r="I578">
            <v>0</v>
          </cell>
          <cell r="J578">
            <v>124</v>
          </cell>
          <cell r="K578">
            <v>124</v>
          </cell>
          <cell r="L578">
            <v>139</v>
          </cell>
          <cell r="M578" t="str">
            <v>Inv.2014</v>
          </cell>
          <cell r="N578">
            <v>1</v>
          </cell>
          <cell r="O578">
            <v>124</v>
          </cell>
          <cell r="P578" t="str">
            <v>??</v>
          </cell>
        </row>
        <row r="579">
          <cell r="A579">
            <v>2013010269</v>
          </cell>
          <cell r="B579" t="str">
            <v>Nokia 501</v>
          </cell>
          <cell r="C579" t="str">
            <v/>
          </cell>
          <cell r="D579" t="str">
            <v/>
          </cell>
          <cell r="E579">
            <v>1</v>
          </cell>
          <cell r="F579">
            <v>0</v>
          </cell>
          <cell r="G579">
            <v>1</v>
          </cell>
          <cell r="H579">
            <v>195</v>
          </cell>
          <cell r="I579">
            <v>0</v>
          </cell>
          <cell r="J579">
            <v>195</v>
          </cell>
          <cell r="K579">
            <v>195</v>
          </cell>
          <cell r="L579">
            <v>179</v>
          </cell>
          <cell r="M579" t="str">
            <v>Inv.2014</v>
          </cell>
          <cell r="N579">
            <v>1</v>
          </cell>
          <cell r="O579">
            <v>195</v>
          </cell>
          <cell r="P579" t="str">
            <v>??</v>
          </cell>
        </row>
        <row r="580">
          <cell r="A580">
            <v>2014035</v>
          </cell>
          <cell r="B580" t="str">
            <v>Nokia 502</v>
          </cell>
          <cell r="C580" t="str">
            <v/>
          </cell>
          <cell r="D580" t="str">
            <v/>
          </cell>
          <cell r="E580">
            <v>0</v>
          </cell>
          <cell r="F580">
            <v>0</v>
          </cell>
          <cell r="G580">
            <v>0</v>
          </cell>
          <cell r="H580">
            <v>0</v>
          </cell>
          <cell r="I580">
            <v>0</v>
          </cell>
          <cell r="J580">
            <v>0</v>
          </cell>
          <cell r="K580">
            <v>0</v>
          </cell>
          <cell r="L580">
            <v>229</v>
          </cell>
          <cell r="N580">
            <v>0</v>
          </cell>
          <cell r="O580">
            <v>204</v>
          </cell>
        </row>
        <row r="581">
          <cell r="A581">
            <v>2014148</v>
          </cell>
          <cell r="B581" t="str">
            <v>Nokia 502</v>
          </cell>
          <cell r="C581" t="str">
            <v/>
          </cell>
          <cell r="D581" t="str">
            <v>Doublon</v>
          </cell>
          <cell r="E581">
            <v>1</v>
          </cell>
          <cell r="F581">
            <v>0</v>
          </cell>
          <cell r="G581">
            <v>1</v>
          </cell>
          <cell r="H581">
            <v>204</v>
          </cell>
          <cell r="I581">
            <v>0</v>
          </cell>
          <cell r="J581">
            <v>204</v>
          </cell>
          <cell r="K581">
            <v>204</v>
          </cell>
          <cell r="L581">
            <v>199</v>
          </cell>
          <cell r="M581" t="str">
            <v>Inv.2014</v>
          </cell>
          <cell r="N581">
            <v>1</v>
          </cell>
          <cell r="O581">
            <v>204</v>
          </cell>
          <cell r="P581" t="str">
            <v>??</v>
          </cell>
        </row>
        <row r="582">
          <cell r="A582">
            <v>6438158583559</v>
          </cell>
          <cell r="B582" t="str">
            <v>Nokia Asha 210 Bleu</v>
          </cell>
          <cell r="C582" t="str">
            <v/>
          </cell>
          <cell r="D582" t="str">
            <v/>
          </cell>
          <cell r="E582">
            <v>0</v>
          </cell>
          <cell r="F582">
            <v>0</v>
          </cell>
          <cell r="G582">
            <v>0</v>
          </cell>
          <cell r="H582">
            <v>0</v>
          </cell>
          <cell r="I582">
            <v>0</v>
          </cell>
          <cell r="J582">
            <v>0</v>
          </cell>
          <cell r="K582">
            <v>0</v>
          </cell>
          <cell r="L582">
            <v>169</v>
          </cell>
          <cell r="N582">
            <v>0</v>
          </cell>
          <cell r="O582">
            <v>150</v>
          </cell>
        </row>
        <row r="583">
          <cell r="A583">
            <v>2014149</v>
          </cell>
          <cell r="B583" t="str">
            <v>Nokia Asha 300</v>
          </cell>
          <cell r="C583" t="str">
            <v/>
          </cell>
          <cell r="D583" t="str">
            <v/>
          </cell>
          <cell r="E583">
            <v>1</v>
          </cell>
          <cell r="F583">
            <v>0</v>
          </cell>
          <cell r="G583">
            <v>1</v>
          </cell>
          <cell r="H583">
            <v>182</v>
          </cell>
          <cell r="I583">
            <v>0</v>
          </cell>
          <cell r="J583">
            <v>182</v>
          </cell>
          <cell r="K583">
            <v>182</v>
          </cell>
          <cell r="L583">
            <v>199</v>
          </cell>
          <cell r="M583" t="str">
            <v>Inv.2014</v>
          </cell>
          <cell r="N583">
            <v>1</v>
          </cell>
          <cell r="O583">
            <v>182</v>
          </cell>
          <cell r="P583" t="str">
            <v>??</v>
          </cell>
        </row>
        <row r="584">
          <cell r="A584">
            <v>6438158678101</v>
          </cell>
          <cell r="B584" t="str">
            <v>Nokia X2 DS Noir</v>
          </cell>
          <cell r="C584" t="str">
            <v/>
          </cell>
          <cell r="D584" t="str">
            <v/>
          </cell>
          <cell r="E584">
            <v>0</v>
          </cell>
          <cell r="F584">
            <v>0</v>
          </cell>
          <cell r="G584">
            <v>0</v>
          </cell>
          <cell r="H584">
            <v>0</v>
          </cell>
          <cell r="I584">
            <v>0</v>
          </cell>
          <cell r="J584">
            <v>0</v>
          </cell>
          <cell r="K584">
            <v>0</v>
          </cell>
          <cell r="L584">
            <v>329</v>
          </cell>
          <cell r="N584">
            <v>0</v>
          </cell>
          <cell r="O584">
            <v>299</v>
          </cell>
        </row>
        <row r="585">
          <cell r="A585">
            <v>2014034</v>
          </cell>
          <cell r="B585" t="str">
            <v>Nokia X2-02</v>
          </cell>
          <cell r="C585" t="str">
            <v/>
          </cell>
          <cell r="D585" t="str">
            <v/>
          </cell>
          <cell r="E585">
            <v>0</v>
          </cell>
          <cell r="F585">
            <v>0</v>
          </cell>
          <cell r="G585">
            <v>0</v>
          </cell>
          <cell r="H585">
            <v>0</v>
          </cell>
          <cell r="I585">
            <v>0</v>
          </cell>
          <cell r="J585">
            <v>0</v>
          </cell>
          <cell r="K585">
            <v>0</v>
          </cell>
          <cell r="L585">
            <v>149</v>
          </cell>
          <cell r="N585">
            <v>0</v>
          </cell>
          <cell r="O585">
            <v>132</v>
          </cell>
        </row>
        <row r="586">
          <cell r="A586">
            <v>6438158659698</v>
          </cell>
          <cell r="B586" t="str">
            <v>Nokia XL DS Bleu</v>
          </cell>
          <cell r="C586" t="str">
            <v/>
          </cell>
          <cell r="D586" t="str">
            <v/>
          </cell>
          <cell r="E586">
            <v>0</v>
          </cell>
          <cell r="F586">
            <v>0</v>
          </cell>
          <cell r="G586">
            <v>0</v>
          </cell>
          <cell r="H586">
            <v>0</v>
          </cell>
          <cell r="I586">
            <v>0</v>
          </cell>
          <cell r="J586">
            <v>0</v>
          </cell>
          <cell r="K586">
            <v>0</v>
          </cell>
          <cell r="L586">
            <v>379</v>
          </cell>
          <cell r="N586">
            <v>0</v>
          </cell>
          <cell r="O586">
            <v>339</v>
          </cell>
        </row>
        <row r="587">
          <cell r="A587">
            <v>6438158659483</v>
          </cell>
          <cell r="B587" t="str">
            <v>Nokia XL DS Noir</v>
          </cell>
          <cell r="C587" t="str">
            <v/>
          </cell>
          <cell r="D587" t="str">
            <v/>
          </cell>
          <cell r="E587">
            <v>1</v>
          </cell>
          <cell r="F587">
            <v>0</v>
          </cell>
          <cell r="G587">
            <v>1</v>
          </cell>
          <cell r="H587">
            <v>339</v>
          </cell>
          <cell r="I587">
            <v>0</v>
          </cell>
          <cell r="J587">
            <v>339</v>
          </cell>
          <cell r="K587">
            <v>339</v>
          </cell>
          <cell r="L587">
            <v>379</v>
          </cell>
          <cell r="M587" t="str">
            <v>Inv.2014</v>
          </cell>
          <cell r="N587">
            <v>1</v>
          </cell>
          <cell r="O587">
            <v>339</v>
          </cell>
          <cell r="P587" t="str">
            <v>??</v>
          </cell>
        </row>
        <row r="588">
          <cell r="A588">
            <v>2014198000192</v>
          </cell>
          <cell r="B588" t="str">
            <v>Nouveau Contrat BS Comptant</v>
          </cell>
          <cell r="C588" t="str">
            <v/>
          </cell>
          <cell r="D588" t="str">
            <v/>
          </cell>
          <cell r="E588">
            <v>3</v>
          </cell>
          <cell r="F588">
            <v>0</v>
          </cell>
          <cell r="G588">
            <v>3</v>
          </cell>
          <cell r="H588">
            <v>1020.5820000000001</v>
          </cell>
          <cell r="I588">
            <v>0</v>
          </cell>
          <cell r="J588">
            <v>1020.5820000000001</v>
          </cell>
          <cell r="K588">
            <v>340.19400000000002</v>
          </cell>
          <cell r="L588">
            <v>389</v>
          </cell>
          <cell r="Q588">
            <v>42002</v>
          </cell>
          <cell r="R588">
            <v>3</v>
          </cell>
          <cell r="S588">
            <v>340.19400000000002</v>
          </cell>
          <cell r="T588" t="str">
            <v>numeris</v>
          </cell>
        </row>
        <row r="589">
          <cell r="A589">
            <v>2014198000191</v>
          </cell>
          <cell r="B589" t="str">
            <v>Nouveau Contrat BS Facilité</v>
          </cell>
          <cell r="C589" t="str">
            <v/>
          </cell>
          <cell r="D589" t="str">
            <v/>
          </cell>
          <cell r="E589">
            <v>5</v>
          </cell>
          <cell r="F589">
            <v>0</v>
          </cell>
          <cell r="G589">
            <v>5</v>
          </cell>
          <cell r="H589">
            <v>493.82999999999993</v>
          </cell>
          <cell r="I589">
            <v>0</v>
          </cell>
          <cell r="J589">
            <v>493.82999999999993</v>
          </cell>
          <cell r="K589">
            <v>98.765999999999991</v>
          </cell>
          <cell r="L589">
            <v>116</v>
          </cell>
          <cell r="Q589">
            <v>42002</v>
          </cell>
          <cell r="R589">
            <v>5</v>
          </cell>
          <cell r="S589">
            <v>98.765999999999991</v>
          </cell>
          <cell r="T589" t="str">
            <v>numeris</v>
          </cell>
        </row>
        <row r="590">
          <cell r="A590">
            <v>2014198000193</v>
          </cell>
          <cell r="B590" t="str">
            <v>Nouveau Contrat BS Global Comptant</v>
          </cell>
          <cell r="C590" t="str">
            <v/>
          </cell>
          <cell r="D590" t="str">
            <v/>
          </cell>
          <cell r="E590">
            <v>2</v>
          </cell>
          <cell r="F590">
            <v>0</v>
          </cell>
          <cell r="G590">
            <v>2</v>
          </cell>
          <cell r="H590">
            <v>819.15600000000006</v>
          </cell>
          <cell r="I590">
            <v>0</v>
          </cell>
          <cell r="J590">
            <v>819.15600000000006</v>
          </cell>
          <cell r="K590">
            <v>409.57800000000003</v>
          </cell>
          <cell r="L590">
            <v>464</v>
          </cell>
          <cell r="Q590">
            <v>42002</v>
          </cell>
          <cell r="R590">
            <v>2</v>
          </cell>
          <cell r="S590">
            <v>409.57800000000003</v>
          </cell>
          <cell r="T590" t="str">
            <v>numeris</v>
          </cell>
        </row>
        <row r="591">
          <cell r="A591">
            <v>2015198000231</v>
          </cell>
          <cell r="B591" t="str">
            <v>Nouveau contrat BS sans récepteur</v>
          </cell>
          <cell r="C591" t="str">
            <v/>
          </cell>
          <cell r="D591" t="str">
            <v/>
          </cell>
          <cell r="E591">
            <v>1</v>
          </cell>
          <cell r="F591">
            <v>0</v>
          </cell>
          <cell r="G591">
            <v>1</v>
          </cell>
          <cell r="H591">
            <v>372</v>
          </cell>
          <cell r="I591">
            <v>0</v>
          </cell>
          <cell r="J591">
            <v>372</v>
          </cell>
          <cell r="K591">
            <v>372</v>
          </cell>
          <cell r="L591">
            <v>400</v>
          </cell>
          <cell r="M591" t="str">
            <v>Inv.2014</v>
          </cell>
          <cell r="N591">
            <v>1</v>
          </cell>
          <cell r="O591">
            <v>372</v>
          </cell>
          <cell r="P591" t="str">
            <v>numeris</v>
          </cell>
        </row>
        <row r="592">
          <cell r="A592">
            <v>2015198000232</v>
          </cell>
          <cell r="B592" t="str">
            <v>Nouveau contrat Global sans récepteur</v>
          </cell>
          <cell r="C592" t="str">
            <v/>
          </cell>
          <cell r="D592" t="str">
            <v/>
          </cell>
          <cell r="E592">
            <v>2</v>
          </cell>
          <cell r="F592">
            <v>0</v>
          </cell>
          <cell r="G592">
            <v>2</v>
          </cell>
          <cell r="H592">
            <v>890</v>
          </cell>
          <cell r="I592">
            <v>0</v>
          </cell>
          <cell r="J592">
            <v>890</v>
          </cell>
          <cell r="K592">
            <v>445</v>
          </cell>
          <cell r="L592">
            <v>500</v>
          </cell>
          <cell r="M592" t="str">
            <v>Inv.2014</v>
          </cell>
          <cell r="N592">
            <v>2</v>
          </cell>
          <cell r="O592">
            <v>445</v>
          </cell>
          <cell r="P592" t="str">
            <v>numeris</v>
          </cell>
        </row>
        <row r="593">
          <cell r="A593">
            <v>2015198000223</v>
          </cell>
          <cell r="B593" t="str">
            <v>Package annuel Global Sport</v>
          </cell>
          <cell r="C593" t="str">
            <v/>
          </cell>
          <cell r="D593" t="str">
            <v/>
          </cell>
          <cell r="E593">
            <v>1</v>
          </cell>
          <cell r="F593">
            <v>0</v>
          </cell>
          <cell r="G593">
            <v>1</v>
          </cell>
          <cell r="H593">
            <v>445</v>
          </cell>
          <cell r="I593">
            <v>0</v>
          </cell>
          <cell r="J593">
            <v>445</v>
          </cell>
          <cell r="K593">
            <v>445</v>
          </cell>
          <cell r="L593">
            <v>500</v>
          </cell>
          <cell r="M593" t="str">
            <v>?</v>
          </cell>
          <cell r="N593">
            <v>1</v>
          </cell>
          <cell r="O593">
            <v>445</v>
          </cell>
          <cell r="P593" t="str">
            <v>numeris</v>
          </cell>
        </row>
        <row r="594">
          <cell r="A594">
            <v>2015198000222</v>
          </cell>
          <cell r="B594" t="str">
            <v>Package annuel Sport</v>
          </cell>
          <cell r="C594" t="str">
            <v/>
          </cell>
          <cell r="D594" t="str">
            <v/>
          </cell>
          <cell r="E594">
            <v>3</v>
          </cell>
          <cell r="F594">
            <v>0</v>
          </cell>
          <cell r="G594">
            <v>3</v>
          </cell>
          <cell r="H594">
            <v>1116</v>
          </cell>
          <cell r="I594">
            <v>0</v>
          </cell>
          <cell r="J594">
            <v>1116</v>
          </cell>
          <cell r="K594">
            <v>372</v>
          </cell>
          <cell r="L594">
            <v>400</v>
          </cell>
          <cell r="M594" t="str">
            <v>?</v>
          </cell>
          <cell r="N594">
            <v>3</v>
          </cell>
          <cell r="O594">
            <v>372</v>
          </cell>
          <cell r="P594" t="str">
            <v>numeris</v>
          </cell>
        </row>
        <row r="595">
          <cell r="A595">
            <v>2015198000225</v>
          </cell>
          <cell r="B595" t="str">
            <v>Package facilité Global Sport</v>
          </cell>
          <cell r="C595" t="str">
            <v/>
          </cell>
          <cell r="D595" t="str">
            <v/>
          </cell>
          <cell r="E595">
            <v>10</v>
          </cell>
          <cell r="F595">
            <v>0</v>
          </cell>
          <cell r="G595">
            <v>10</v>
          </cell>
          <cell r="H595">
            <v>1112.5</v>
          </cell>
          <cell r="I595">
            <v>0</v>
          </cell>
          <cell r="J595">
            <v>1112.5</v>
          </cell>
          <cell r="K595">
            <v>111.25</v>
          </cell>
          <cell r="L595">
            <v>140</v>
          </cell>
          <cell r="M595" t="str">
            <v>?</v>
          </cell>
          <cell r="N595">
            <v>10</v>
          </cell>
          <cell r="O595">
            <v>111.25</v>
          </cell>
          <cell r="P595" t="str">
            <v>numeris</v>
          </cell>
        </row>
        <row r="596">
          <cell r="A596">
            <v>2015198000224</v>
          </cell>
          <cell r="B596" t="str">
            <v>Package facilité Sport</v>
          </cell>
          <cell r="C596" t="str">
            <v/>
          </cell>
          <cell r="D596" t="str">
            <v/>
          </cell>
          <cell r="E596">
            <v>20</v>
          </cell>
          <cell r="F596">
            <v>0</v>
          </cell>
          <cell r="G596">
            <v>20</v>
          </cell>
          <cell r="H596">
            <v>2325</v>
          </cell>
          <cell r="I596">
            <v>0</v>
          </cell>
          <cell r="J596">
            <v>2325</v>
          </cell>
          <cell r="K596">
            <v>116.25</v>
          </cell>
          <cell r="L596">
            <v>140</v>
          </cell>
          <cell r="M596" t="str">
            <v>?</v>
          </cell>
          <cell r="N596">
            <v>20</v>
          </cell>
          <cell r="O596">
            <v>116.25</v>
          </cell>
          <cell r="P596" t="str">
            <v>numeris</v>
          </cell>
        </row>
        <row r="597">
          <cell r="A597">
            <v>2013010175</v>
          </cell>
          <cell r="B597" t="str">
            <v>Patte thermique Grise</v>
          </cell>
          <cell r="C597" t="str">
            <v/>
          </cell>
          <cell r="D597" t="str">
            <v/>
          </cell>
          <cell r="E597">
            <v>1</v>
          </cell>
          <cell r="F597">
            <v>0</v>
          </cell>
          <cell r="G597">
            <v>1</v>
          </cell>
          <cell r="H597">
            <v>0.65</v>
          </cell>
          <cell r="I597">
            <v>0</v>
          </cell>
          <cell r="J597">
            <v>0.65</v>
          </cell>
          <cell r="K597">
            <v>0.65</v>
          </cell>
          <cell r="L597">
            <v>2.5</v>
          </cell>
          <cell r="M597" t="str">
            <v>Inv.2014</v>
          </cell>
          <cell r="N597">
            <v>1</v>
          </cell>
          <cell r="O597">
            <v>0.65</v>
          </cell>
          <cell r="P597" t="str">
            <v>??</v>
          </cell>
        </row>
        <row r="598">
          <cell r="A598">
            <v>2014150</v>
          </cell>
          <cell r="B598" t="str">
            <v>Payement BS deuxième mois</v>
          </cell>
          <cell r="C598" t="str">
            <v/>
          </cell>
          <cell r="D598" t="str">
            <v/>
          </cell>
          <cell r="E598">
            <v>0</v>
          </cell>
          <cell r="F598">
            <v>0</v>
          </cell>
          <cell r="G598">
            <v>0</v>
          </cell>
          <cell r="H598">
            <v>0</v>
          </cell>
          <cell r="I598">
            <v>0</v>
          </cell>
          <cell r="J598">
            <v>0</v>
          </cell>
          <cell r="K598">
            <v>0</v>
          </cell>
          <cell r="L598">
            <v>90</v>
          </cell>
          <cell r="N598">
            <v>0</v>
          </cell>
          <cell r="O598">
            <v>0</v>
          </cell>
        </row>
        <row r="599">
          <cell r="A599">
            <v>2014151</v>
          </cell>
          <cell r="B599" t="str">
            <v>Payement BS du mois n°3 au 12</v>
          </cell>
          <cell r="C599" t="str">
            <v/>
          </cell>
          <cell r="D599" t="str">
            <v/>
          </cell>
          <cell r="E599">
            <v>0</v>
          </cell>
          <cell r="F599">
            <v>0</v>
          </cell>
          <cell r="G599">
            <v>0</v>
          </cell>
          <cell r="H599">
            <v>0</v>
          </cell>
          <cell r="I599">
            <v>0</v>
          </cell>
          <cell r="J599">
            <v>0</v>
          </cell>
          <cell r="K599">
            <v>0</v>
          </cell>
          <cell r="L599">
            <v>21</v>
          </cell>
          <cell r="N599">
            <v>0</v>
          </cell>
          <cell r="O599">
            <v>0</v>
          </cell>
        </row>
        <row r="600">
          <cell r="A600">
            <v>2013010296</v>
          </cell>
          <cell r="B600" t="str">
            <v>Pile 1,55V G10 T&amp;E</v>
          </cell>
          <cell r="C600" t="str">
            <v/>
          </cell>
          <cell r="D600" t="str">
            <v/>
          </cell>
          <cell r="E600">
            <v>6</v>
          </cell>
          <cell r="F600">
            <v>0</v>
          </cell>
          <cell r="G600">
            <v>6</v>
          </cell>
          <cell r="H600">
            <v>1.2000000000000002</v>
          </cell>
          <cell r="I600">
            <v>0</v>
          </cell>
          <cell r="J600">
            <v>1.2000000000000002</v>
          </cell>
          <cell r="K600">
            <v>0.20000000000000004</v>
          </cell>
          <cell r="L600">
            <v>1.5</v>
          </cell>
          <cell r="M600" t="str">
            <v>Inv.2014</v>
          </cell>
          <cell r="N600">
            <v>6</v>
          </cell>
          <cell r="O600">
            <v>0.2</v>
          </cell>
          <cell r="P600" t="str">
            <v>??</v>
          </cell>
        </row>
        <row r="601">
          <cell r="A601">
            <v>2013010289</v>
          </cell>
          <cell r="B601" t="str">
            <v>Pile 1,5V AA Duracell</v>
          </cell>
          <cell r="C601" t="str">
            <v/>
          </cell>
          <cell r="D601" t="str">
            <v/>
          </cell>
          <cell r="E601">
            <v>0</v>
          </cell>
          <cell r="F601">
            <v>0</v>
          </cell>
          <cell r="G601">
            <v>0</v>
          </cell>
          <cell r="H601">
            <v>0</v>
          </cell>
          <cell r="I601">
            <v>0</v>
          </cell>
          <cell r="J601">
            <v>0</v>
          </cell>
          <cell r="K601">
            <v>0</v>
          </cell>
          <cell r="L601">
            <v>1.5</v>
          </cell>
          <cell r="N601">
            <v>0</v>
          </cell>
          <cell r="O601">
            <v>0.875</v>
          </cell>
        </row>
        <row r="602">
          <cell r="A602">
            <v>8888021200126</v>
          </cell>
          <cell r="B602" t="str">
            <v>Pile 1,5V AA Energizer</v>
          </cell>
          <cell r="C602" t="str">
            <v/>
          </cell>
          <cell r="D602" t="str">
            <v/>
          </cell>
          <cell r="E602">
            <v>80</v>
          </cell>
          <cell r="F602">
            <v>0</v>
          </cell>
          <cell r="G602">
            <v>80</v>
          </cell>
          <cell r="H602">
            <v>56</v>
          </cell>
          <cell r="I602">
            <v>0</v>
          </cell>
          <cell r="J602">
            <v>56</v>
          </cell>
          <cell r="K602">
            <v>0.7</v>
          </cell>
          <cell r="L602">
            <v>1.5</v>
          </cell>
          <cell r="Q602">
            <v>42091</v>
          </cell>
          <cell r="R602">
            <v>80</v>
          </cell>
          <cell r="S602">
            <v>0.7</v>
          </cell>
          <cell r="T602" t="str">
            <v>Riadh</v>
          </cell>
        </row>
        <row r="603">
          <cell r="A603">
            <v>4976680852306</v>
          </cell>
          <cell r="B603" t="str">
            <v>Pile 1,5V AA Fujitsu</v>
          </cell>
          <cell r="C603" t="str">
            <v/>
          </cell>
          <cell r="D603" t="str">
            <v/>
          </cell>
          <cell r="E603">
            <v>40</v>
          </cell>
          <cell r="F603">
            <v>0</v>
          </cell>
          <cell r="G603">
            <v>40</v>
          </cell>
          <cell r="H603">
            <v>16</v>
          </cell>
          <cell r="I603">
            <v>0</v>
          </cell>
          <cell r="J603">
            <v>16</v>
          </cell>
          <cell r="K603">
            <v>0.4</v>
          </cell>
          <cell r="L603">
            <v>0.75</v>
          </cell>
          <cell r="Q603">
            <v>42091</v>
          </cell>
          <cell r="R603">
            <v>40</v>
          </cell>
          <cell r="S603">
            <v>0.4</v>
          </cell>
          <cell r="T603" t="str">
            <v>Riadh</v>
          </cell>
        </row>
        <row r="604">
          <cell r="A604">
            <v>2013010290</v>
          </cell>
          <cell r="B604" t="str">
            <v>Pile 1,5V AAA Duracell</v>
          </cell>
          <cell r="C604" t="str">
            <v/>
          </cell>
          <cell r="D604" t="str">
            <v/>
          </cell>
          <cell r="E604">
            <v>4</v>
          </cell>
          <cell r="F604">
            <v>0</v>
          </cell>
          <cell r="G604">
            <v>4</v>
          </cell>
          <cell r="H604">
            <v>3.5</v>
          </cell>
          <cell r="I604">
            <v>0</v>
          </cell>
          <cell r="J604">
            <v>3.5</v>
          </cell>
          <cell r="K604">
            <v>0.875</v>
          </cell>
          <cell r="L604">
            <v>1.5</v>
          </cell>
          <cell r="M604" t="str">
            <v>Inv.2014</v>
          </cell>
          <cell r="N604">
            <v>4</v>
          </cell>
          <cell r="O604">
            <v>0.875</v>
          </cell>
          <cell r="P604" t="str">
            <v>??</v>
          </cell>
        </row>
        <row r="605">
          <cell r="A605">
            <v>2014012</v>
          </cell>
          <cell r="B605" t="str">
            <v>Pile 1,5V AAA Energizer</v>
          </cell>
          <cell r="C605" t="str">
            <v/>
          </cell>
          <cell r="D605" t="str">
            <v/>
          </cell>
          <cell r="E605">
            <v>2</v>
          </cell>
          <cell r="F605">
            <v>0</v>
          </cell>
          <cell r="G605">
            <v>2</v>
          </cell>
          <cell r="H605">
            <v>1.3360000000000001</v>
          </cell>
          <cell r="I605">
            <v>0</v>
          </cell>
          <cell r="J605">
            <v>1.3360000000000001</v>
          </cell>
          <cell r="K605">
            <v>0.66800000000000004</v>
          </cell>
          <cell r="L605">
            <v>1.2</v>
          </cell>
          <cell r="M605" t="str">
            <v>Inv.2014</v>
          </cell>
          <cell r="N605">
            <v>2</v>
          </cell>
          <cell r="O605">
            <v>0.66800000000000004</v>
          </cell>
          <cell r="P605" t="str">
            <v>??</v>
          </cell>
        </row>
        <row r="606">
          <cell r="A606">
            <v>8888021200164</v>
          </cell>
          <cell r="B606" t="str">
            <v>Pile 1,5V AAA Energizer</v>
          </cell>
          <cell r="C606" t="str">
            <v/>
          </cell>
          <cell r="D606" t="str">
            <v>Doublon</v>
          </cell>
          <cell r="E606">
            <v>80</v>
          </cell>
          <cell r="F606">
            <v>0</v>
          </cell>
          <cell r="G606">
            <v>80</v>
          </cell>
          <cell r="H606">
            <v>56</v>
          </cell>
          <cell r="I606">
            <v>0</v>
          </cell>
          <cell r="J606">
            <v>56</v>
          </cell>
          <cell r="K606">
            <v>0.7</v>
          </cell>
          <cell r="L606">
            <v>1.5</v>
          </cell>
          <cell r="Q606">
            <v>42091</v>
          </cell>
          <cell r="R606">
            <v>80</v>
          </cell>
          <cell r="S606">
            <v>0.7</v>
          </cell>
          <cell r="T606" t="str">
            <v>Riadh</v>
          </cell>
        </row>
        <row r="607">
          <cell r="A607">
            <v>4976680303105</v>
          </cell>
          <cell r="B607" t="str">
            <v>Pile 1,5V AAA Fujitsu</v>
          </cell>
          <cell r="C607" t="str">
            <v/>
          </cell>
          <cell r="D607" t="str">
            <v/>
          </cell>
          <cell r="E607">
            <v>40</v>
          </cell>
          <cell r="F607">
            <v>0</v>
          </cell>
          <cell r="G607">
            <v>40</v>
          </cell>
          <cell r="H607">
            <v>16</v>
          </cell>
          <cell r="I607">
            <v>0</v>
          </cell>
          <cell r="J607">
            <v>16</v>
          </cell>
          <cell r="K607">
            <v>0.4</v>
          </cell>
          <cell r="L607">
            <v>0.75</v>
          </cell>
          <cell r="Q607">
            <v>42091</v>
          </cell>
          <cell r="R607">
            <v>40</v>
          </cell>
          <cell r="S607">
            <v>0.4</v>
          </cell>
          <cell r="T607" t="str">
            <v>Riadh</v>
          </cell>
        </row>
        <row r="608">
          <cell r="A608">
            <v>2013010181</v>
          </cell>
          <cell r="B608" t="str">
            <v>Pile 12V</v>
          </cell>
          <cell r="C608" t="str">
            <v/>
          </cell>
          <cell r="D608" t="str">
            <v/>
          </cell>
          <cell r="E608">
            <v>0</v>
          </cell>
          <cell r="F608">
            <v>0</v>
          </cell>
          <cell r="G608">
            <v>0</v>
          </cell>
          <cell r="H608">
            <v>0</v>
          </cell>
          <cell r="I608">
            <v>0</v>
          </cell>
          <cell r="J608">
            <v>0</v>
          </cell>
          <cell r="K608">
            <v>0</v>
          </cell>
          <cell r="L608">
            <v>3</v>
          </cell>
          <cell r="N608">
            <v>0</v>
          </cell>
          <cell r="O608">
            <v>0.83333333333333337</v>
          </cell>
        </row>
        <row r="609">
          <cell r="A609">
            <v>2013010297</v>
          </cell>
          <cell r="B609" t="str">
            <v>Pile 12V 27A T&amp;E</v>
          </cell>
          <cell r="C609" t="str">
            <v/>
          </cell>
          <cell r="D609" t="str">
            <v/>
          </cell>
          <cell r="E609">
            <v>0</v>
          </cell>
          <cell r="F609">
            <v>0</v>
          </cell>
          <cell r="G609">
            <v>0</v>
          </cell>
          <cell r="H609">
            <v>0</v>
          </cell>
          <cell r="I609">
            <v>0</v>
          </cell>
          <cell r="J609">
            <v>0</v>
          </cell>
          <cell r="K609">
            <v>0</v>
          </cell>
          <cell r="L609">
            <v>2.5</v>
          </cell>
          <cell r="N609">
            <v>0</v>
          </cell>
          <cell r="O609">
            <v>1</v>
          </cell>
        </row>
        <row r="610">
          <cell r="A610">
            <v>2013010182</v>
          </cell>
          <cell r="B610" t="str">
            <v>Pile 3V 1620</v>
          </cell>
          <cell r="C610" t="str">
            <v/>
          </cell>
          <cell r="D610" t="str">
            <v/>
          </cell>
          <cell r="E610">
            <v>0</v>
          </cell>
          <cell r="F610">
            <v>0</v>
          </cell>
          <cell r="G610">
            <v>0</v>
          </cell>
          <cell r="H610">
            <v>0</v>
          </cell>
          <cell r="I610">
            <v>0</v>
          </cell>
          <cell r="J610">
            <v>0</v>
          </cell>
          <cell r="K610">
            <v>0</v>
          </cell>
          <cell r="L610">
            <v>2</v>
          </cell>
          <cell r="N610">
            <v>0</v>
          </cell>
          <cell r="O610">
            <v>0.7</v>
          </cell>
        </row>
        <row r="611">
          <cell r="A611">
            <v>2013010294</v>
          </cell>
          <cell r="B611" t="str">
            <v>Pile 3V 2016 T&amp;E</v>
          </cell>
          <cell r="C611" t="str">
            <v/>
          </cell>
          <cell r="D611" t="str">
            <v/>
          </cell>
          <cell r="E611">
            <v>20</v>
          </cell>
          <cell r="F611">
            <v>0</v>
          </cell>
          <cell r="G611">
            <v>20</v>
          </cell>
          <cell r="H611">
            <v>12.260869565217391</v>
          </cell>
          <cell r="I611">
            <v>0</v>
          </cell>
          <cell r="J611">
            <v>12.260869565217391</v>
          </cell>
          <cell r="K611">
            <v>0.61304347826086958</v>
          </cell>
          <cell r="L611">
            <v>2.5</v>
          </cell>
          <cell r="M611" t="str">
            <v>Inv.2014</v>
          </cell>
          <cell r="N611">
            <v>20</v>
          </cell>
          <cell r="O611">
            <v>0.61304347826086958</v>
          </cell>
          <cell r="P611" t="str">
            <v>??</v>
          </cell>
        </row>
        <row r="612">
          <cell r="A612">
            <v>2013010184</v>
          </cell>
          <cell r="B612" t="str">
            <v>Pile 3V 2025</v>
          </cell>
          <cell r="C612" t="str">
            <v/>
          </cell>
          <cell r="D612" t="str">
            <v/>
          </cell>
          <cell r="E612">
            <v>1</v>
          </cell>
          <cell r="F612">
            <v>0</v>
          </cell>
          <cell r="G612">
            <v>1</v>
          </cell>
          <cell r="H612">
            <v>0.56666666666666665</v>
          </cell>
          <cell r="I612">
            <v>0</v>
          </cell>
          <cell r="J612">
            <v>0.56666666666666665</v>
          </cell>
          <cell r="K612">
            <v>0.56666666666666665</v>
          </cell>
          <cell r="L612">
            <v>2</v>
          </cell>
          <cell r="M612" t="str">
            <v>Inv.2014</v>
          </cell>
          <cell r="N612">
            <v>1</v>
          </cell>
          <cell r="O612">
            <v>0.56666666666666665</v>
          </cell>
          <cell r="P612" t="str">
            <v>??</v>
          </cell>
        </row>
        <row r="613">
          <cell r="A613">
            <v>2013010293</v>
          </cell>
          <cell r="B613" t="str">
            <v>Pile 3V 2032 T&amp;E</v>
          </cell>
          <cell r="C613" t="str">
            <v/>
          </cell>
          <cell r="D613" t="str">
            <v/>
          </cell>
          <cell r="E613">
            <v>54</v>
          </cell>
          <cell r="F613">
            <v>0</v>
          </cell>
          <cell r="G613">
            <v>54</v>
          </cell>
          <cell r="H613">
            <v>27.830769230769228</v>
          </cell>
          <cell r="I613">
            <v>0</v>
          </cell>
          <cell r="J613">
            <v>27.830769230769228</v>
          </cell>
          <cell r="K613">
            <v>0.51538461538461533</v>
          </cell>
          <cell r="L613">
            <v>2.5</v>
          </cell>
          <cell r="M613" t="str">
            <v>Inv.2014</v>
          </cell>
          <cell r="N613">
            <v>54</v>
          </cell>
          <cell r="O613">
            <v>0.51538461538461533</v>
          </cell>
          <cell r="P613" t="str">
            <v>??</v>
          </cell>
        </row>
        <row r="614">
          <cell r="A614">
            <v>2013010185</v>
          </cell>
          <cell r="B614" t="str">
            <v>Pile rechargeable AAA</v>
          </cell>
          <cell r="C614" t="str">
            <v/>
          </cell>
          <cell r="D614" t="str">
            <v/>
          </cell>
          <cell r="E614">
            <v>0</v>
          </cell>
          <cell r="F614">
            <v>0</v>
          </cell>
          <cell r="G614">
            <v>0</v>
          </cell>
          <cell r="H614">
            <v>0</v>
          </cell>
          <cell r="I614">
            <v>0</v>
          </cell>
          <cell r="J614">
            <v>0</v>
          </cell>
          <cell r="K614">
            <v>0</v>
          </cell>
          <cell r="L614">
            <v>3</v>
          </cell>
          <cell r="N614">
            <v>0</v>
          </cell>
          <cell r="O614">
            <v>0</v>
          </cell>
        </row>
        <row r="615">
          <cell r="A615">
            <v>2014198000099</v>
          </cell>
          <cell r="B615" t="str">
            <v>Pochette 10"</v>
          </cell>
          <cell r="C615" t="str">
            <v/>
          </cell>
          <cell r="D615" t="str">
            <v/>
          </cell>
          <cell r="E615">
            <v>1</v>
          </cell>
          <cell r="F615">
            <v>0</v>
          </cell>
          <cell r="G615">
            <v>1</v>
          </cell>
          <cell r="H615">
            <v>9</v>
          </cell>
          <cell r="I615">
            <v>0</v>
          </cell>
          <cell r="J615">
            <v>9</v>
          </cell>
          <cell r="K615">
            <v>9</v>
          </cell>
          <cell r="L615">
            <v>15</v>
          </cell>
          <cell r="M615" t="str">
            <v>Inv.2014</v>
          </cell>
          <cell r="N615">
            <v>1</v>
          </cell>
          <cell r="O615">
            <v>9</v>
          </cell>
          <cell r="P615" t="str">
            <v>??</v>
          </cell>
        </row>
        <row r="616">
          <cell r="A616">
            <v>2014198000100</v>
          </cell>
          <cell r="B616" t="str">
            <v>Pochette 7"</v>
          </cell>
          <cell r="C616" t="str">
            <v/>
          </cell>
          <cell r="D616" t="str">
            <v/>
          </cell>
          <cell r="E616">
            <v>2</v>
          </cell>
          <cell r="F616">
            <v>0</v>
          </cell>
          <cell r="G616">
            <v>2</v>
          </cell>
          <cell r="H616">
            <v>14</v>
          </cell>
          <cell r="I616">
            <v>0</v>
          </cell>
          <cell r="J616">
            <v>14</v>
          </cell>
          <cell r="K616">
            <v>7</v>
          </cell>
          <cell r="L616">
            <v>12</v>
          </cell>
          <cell r="M616" t="str">
            <v>Inv.2014</v>
          </cell>
          <cell r="N616">
            <v>2</v>
          </cell>
          <cell r="O616">
            <v>7</v>
          </cell>
          <cell r="P616" t="str">
            <v>??</v>
          </cell>
        </row>
        <row r="617">
          <cell r="A617">
            <v>3567042012448</v>
          </cell>
          <cell r="B617" t="str">
            <v>Pochette 7"</v>
          </cell>
          <cell r="C617" t="str">
            <v/>
          </cell>
          <cell r="D617" t="str">
            <v>Doublon</v>
          </cell>
          <cell r="E617">
            <v>2</v>
          </cell>
          <cell r="F617">
            <v>0</v>
          </cell>
          <cell r="G617">
            <v>2</v>
          </cell>
          <cell r="H617">
            <v>11</v>
          </cell>
          <cell r="I617">
            <v>0</v>
          </cell>
          <cell r="J617">
            <v>11</v>
          </cell>
          <cell r="K617">
            <v>5.5</v>
          </cell>
          <cell r="L617">
            <v>10</v>
          </cell>
          <cell r="Q617">
            <v>42154</v>
          </cell>
          <cell r="R617">
            <v>2</v>
          </cell>
          <cell r="S617">
            <v>5.5</v>
          </cell>
          <cell r="T617" t="str">
            <v>Atef</v>
          </cell>
        </row>
        <row r="618">
          <cell r="A618">
            <v>2014051</v>
          </cell>
          <cell r="B618" t="str">
            <v>Pochette 7" avec clavier</v>
          </cell>
          <cell r="C618" t="str">
            <v/>
          </cell>
          <cell r="D618" t="str">
            <v/>
          </cell>
          <cell r="E618">
            <v>0</v>
          </cell>
          <cell r="F618">
            <v>0</v>
          </cell>
          <cell r="G618">
            <v>0</v>
          </cell>
          <cell r="H618">
            <v>0</v>
          </cell>
          <cell r="I618">
            <v>0</v>
          </cell>
          <cell r="J618">
            <v>0</v>
          </cell>
          <cell r="K618">
            <v>0</v>
          </cell>
          <cell r="L618">
            <v>29</v>
          </cell>
          <cell r="N618">
            <v>0</v>
          </cell>
          <cell r="O618">
            <v>17</v>
          </cell>
        </row>
        <row r="619">
          <cell r="A619">
            <v>2014152</v>
          </cell>
          <cell r="B619" t="str">
            <v>Pochette 7" avec clavier</v>
          </cell>
          <cell r="C619" t="str">
            <v/>
          </cell>
          <cell r="D619" t="str">
            <v>Doublon</v>
          </cell>
          <cell r="E619">
            <v>0</v>
          </cell>
          <cell r="F619">
            <v>0</v>
          </cell>
          <cell r="G619">
            <v>0</v>
          </cell>
          <cell r="H619">
            <v>0</v>
          </cell>
          <cell r="I619">
            <v>0</v>
          </cell>
          <cell r="J619">
            <v>0</v>
          </cell>
          <cell r="K619">
            <v>0</v>
          </cell>
          <cell r="L619">
            <v>26</v>
          </cell>
          <cell r="N619">
            <v>0</v>
          </cell>
          <cell r="O619">
            <v>13.6</v>
          </cell>
        </row>
        <row r="620">
          <cell r="A620">
            <v>2014198000175</v>
          </cell>
          <cell r="B620" t="str">
            <v>Pochette 7" avec clavier</v>
          </cell>
          <cell r="C620" t="str">
            <v/>
          </cell>
          <cell r="D620" t="str">
            <v>Doublon</v>
          </cell>
          <cell r="E620">
            <v>4</v>
          </cell>
          <cell r="F620">
            <v>0</v>
          </cell>
          <cell r="G620">
            <v>4</v>
          </cell>
          <cell r="H620">
            <v>40</v>
          </cell>
          <cell r="I620">
            <v>0</v>
          </cell>
          <cell r="J620">
            <v>40</v>
          </cell>
          <cell r="K620">
            <v>10</v>
          </cell>
          <cell r="L620">
            <v>17</v>
          </cell>
          <cell r="M620" t="str">
            <v>Inv.2014</v>
          </cell>
          <cell r="N620">
            <v>3</v>
          </cell>
          <cell r="O620">
            <v>10</v>
          </cell>
          <cell r="P620" t="str">
            <v>??</v>
          </cell>
          <cell r="Q620">
            <v>42182</v>
          </cell>
          <cell r="R620">
            <v>1</v>
          </cell>
          <cell r="S620">
            <v>10</v>
          </cell>
          <cell r="T620" t="str">
            <v>atef</v>
          </cell>
        </row>
        <row r="621">
          <cell r="A621">
            <v>2015198000276</v>
          </cell>
          <cell r="B621" t="str">
            <v>Pochette 7" avec clavier sport</v>
          </cell>
          <cell r="C621" t="str">
            <v/>
          </cell>
          <cell r="D621" t="str">
            <v/>
          </cell>
          <cell r="E621">
            <v>2</v>
          </cell>
          <cell r="F621">
            <v>0</v>
          </cell>
          <cell r="G621">
            <v>2</v>
          </cell>
          <cell r="H621">
            <v>24</v>
          </cell>
          <cell r="I621">
            <v>0</v>
          </cell>
          <cell r="J621">
            <v>24</v>
          </cell>
          <cell r="K621">
            <v>12</v>
          </cell>
          <cell r="L621">
            <v>19</v>
          </cell>
          <cell r="Q621">
            <v>42182</v>
          </cell>
          <cell r="R621">
            <v>2</v>
          </cell>
          <cell r="S621">
            <v>12</v>
          </cell>
          <cell r="T621" t="str">
            <v>atef</v>
          </cell>
        </row>
        <row r="622">
          <cell r="A622">
            <v>2015198000324</v>
          </cell>
          <cell r="B622" t="str">
            <v>Pochette 7" coloré</v>
          </cell>
          <cell r="C622" t="str">
            <v/>
          </cell>
          <cell r="D622" t="str">
            <v/>
          </cell>
          <cell r="E622">
            <v>4</v>
          </cell>
          <cell r="F622">
            <v>0</v>
          </cell>
          <cell r="G622">
            <v>4</v>
          </cell>
          <cell r="H622">
            <v>24</v>
          </cell>
          <cell r="I622">
            <v>0</v>
          </cell>
          <cell r="J622">
            <v>24</v>
          </cell>
          <cell r="K622">
            <v>6</v>
          </cell>
          <cell r="L622">
            <v>15</v>
          </cell>
          <cell r="Q622">
            <v>42217</v>
          </cell>
          <cell r="R622">
            <v>4</v>
          </cell>
          <cell r="S622">
            <v>6</v>
          </cell>
          <cell r="T622" t="str">
            <v>Atef</v>
          </cell>
        </row>
        <row r="623">
          <cell r="A623">
            <v>2015198000325</v>
          </cell>
          <cell r="B623" t="str">
            <v>Pochette 7" coloré avec clavier</v>
          </cell>
          <cell r="C623" t="str">
            <v/>
          </cell>
          <cell r="D623" t="str">
            <v/>
          </cell>
          <cell r="E623">
            <v>4</v>
          </cell>
          <cell r="F623">
            <v>0</v>
          </cell>
          <cell r="G623">
            <v>4</v>
          </cell>
          <cell r="H623">
            <v>40</v>
          </cell>
          <cell r="I623">
            <v>0</v>
          </cell>
          <cell r="J623">
            <v>40</v>
          </cell>
          <cell r="K623">
            <v>10</v>
          </cell>
          <cell r="L623">
            <v>20</v>
          </cell>
          <cell r="Q623">
            <v>42217</v>
          </cell>
          <cell r="R623">
            <v>4</v>
          </cell>
          <cell r="S623">
            <v>10</v>
          </cell>
          <cell r="T623" t="str">
            <v>Atef</v>
          </cell>
        </row>
        <row r="624">
          <cell r="A624">
            <v>2013010186</v>
          </cell>
          <cell r="B624" t="str">
            <v>Pochette caméra</v>
          </cell>
          <cell r="C624" t="str">
            <v/>
          </cell>
          <cell r="D624" t="str">
            <v/>
          </cell>
          <cell r="E624">
            <v>0</v>
          </cell>
          <cell r="F624">
            <v>0</v>
          </cell>
          <cell r="G624">
            <v>0</v>
          </cell>
          <cell r="H624">
            <v>0</v>
          </cell>
          <cell r="I624">
            <v>0</v>
          </cell>
          <cell r="J624">
            <v>0</v>
          </cell>
          <cell r="K624">
            <v>0</v>
          </cell>
          <cell r="L624">
            <v>12</v>
          </cell>
          <cell r="N624">
            <v>0</v>
          </cell>
          <cell r="O624">
            <v>3.46875</v>
          </cell>
        </row>
        <row r="625">
          <cell r="A625">
            <v>2013010286</v>
          </cell>
          <cell r="B625" t="str">
            <v>Pochette iphone 4</v>
          </cell>
          <cell r="C625" t="str">
            <v/>
          </cell>
          <cell r="D625" t="str">
            <v/>
          </cell>
          <cell r="E625">
            <v>0</v>
          </cell>
          <cell r="F625">
            <v>0</v>
          </cell>
          <cell r="G625">
            <v>0</v>
          </cell>
          <cell r="H625">
            <v>0</v>
          </cell>
          <cell r="I625">
            <v>0</v>
          </cell>
          <cell r="J625">
            <v>0</v>
          </cell>
          <cell r="K625">
            <v>0</v>
          </cell>
          <cell r="L625">
            <v>7</v>
          </cell>
          <cell r="N625">
            <v>0</v>
          </cell>
          <cell r="O625">
            <v>3</v>
          </cell>
        </row>
        <row r="626">
          <cell r="A626">
            <v>2013010187</v>
          </cell>
          <cell r="B626" t="str">
            <v>Pochette Portable</v>
          </cell>
          <cell r="C626" t="str">
            <v/>
          </cell>
          <cell r="D626" t="str">
            <v/>
          </cell>
          <cell r="E626">
            <v>53</v>
          </cell>
          <cell r="F626">
            <v>0</v>
          </cell>
          <cell r="G626">
            <v>53</v>
          </cell>
          <cell r="H626">
            <v>75.458876086704208</v>
          </cell>
          <cell r="I626">
            <v>0</v>
          </cell>
          <cell r="J626">
            <v>75.458876086704208</v>
          </cell>
          <cell r="K626">
            <v>1.4237523789944191</v>
          </cell>
          <cell r="L626">
            <v>4</v>
          </cell>
          <cell r="M626" t="str">
            <v>Inv.2014</v>
          </cell>
          <cell r="N626">
            <v>44</v>
          </cell>
          <cell r="O626">
            <v>1.4081562746978229</v>
          </cell>
          <cell r="P626" t="str">
            <v>??</v>
          </cell>
          <cell r="Q626">
            <v>42021</v>
          </cell>
          <cell r="R626">
            <v>9</v>
          </cell>
          <cell r="S626">
            <v>1.5</v>
          </cell>
          <cell r="T626" t="str">
            <v>Atef</v>
          </cell>
        </row>
        <row r="627">
          <cell r="A627">
            <v>2014128</v>
          </cell>
          <cell r="B627" t="str">
            <v>Pochette Portable ceinture</v>
          </cell>
          <cell r="C627" t="str">
            <v/>
          </cell>
          <cell r="D627" t="str">
            <v/>
          </cell>
          <cell r="E627">
            <v>7</v>
          </cell>
          <cell r="F627">
            <v>0</v>
          </cell>
          <cell r="G627">
            <v>7</v>
          </cell>
          <cell r="H627">
            <v>14</v>
          </cell>
          <cell r="I627">
            <v>0</v>
          </cell>
          <cell r="J627">
            <v>14</v>
          </cell>
          <cell r="K627">
            <v>2</v>
          </cell>
          <cell r="L627">
            <v>6</v>
          </cell>
          <cell r="M627" t="str">
            <v>Inv.2014</v>
          </cell>
          <cell r="N627">
            <v>7</v>
          </cell>
          <cell r="O627">
            <v>2</v>
          </cell>
          <cell r="P627" t="str">
            <v>??</v>
          </cell>
        </row>
        <row r="628">
          <cell r="A628">
            <v>2015198000217</v>
          </cell>
          <cell r="B628" t="str">
            <v>Pochette portable Nuocool</v>
          </cell>
          <cell r="C628" t="str">
            <v/>
          </cell>
          <cell r="D628" t="str">
            <v/>
          </cell>
          <cell r="E628">
            <v>4</v>
          </cell>
          <cell r="F628">
            <v>0</v>
          </cell>
          <cell r="G628">
            <v>4</v>
          </cell>
          <cell r="H628">
            <v>10</v>
          </cell>
          <cell r="I628">
            <v>0</v>
          </cell>
          <cell r="J628">
            <v>10</v>
          </cell>
          <cell r="K628">
            <v>2.5</v>
          </cell>
          <cell r="L628">
            <v>8</v>
          </cell>
          <cell r="Q628">
            <v>42021</v>
          </cell>
          <cell r="R628">
            <v>4</v>
          </cell>
          <cell r="S628">
            <v>2.5</v>
          </cell>
          <cell r="T628" t="str">
            <v>Atef</v>
          </cell>
        </row>
        <row r="629">
          <cell r="A629">
            <v>2014198000015</v>
          </cell>
          <cell r="B629" t="str">
            <v>Pochette Tablette 10"</v>
          </cell>
          <cell r="C629" t="str">
            <v/>
          </cell>
          <cell r="D629" t="str">
            <v/>
          </cell>
          <cell r="E629">
            <v>1</v>
          </cell>
          <cell r="F629">
            <v>0</v>
          </cell>
          <cell r="G629">
            <v>1</v>
          </cell>
          <cell r="H629">
            <v>8</v>
          </cell>
          <cell r="I629">
            <v>0</v>
          </cell>
          <cell r="J629">
            <v>8</v>
          </cell>
          <cell r="K629">
            <v>8</v>
          </cell>
          <cell r="L629">
            <v>12</v>
          </cell>
          <cell r="M629" t="str">
            <v>Inv.2014</v>
          </cell>
          <cell r="N629">
            <v>1</v>
          </cell>
          <cell r="O629">
            <v>8</v>
          </cell>
          <cell r="P629" t="str">
            <v>??</v>
          </cell>
        </row>
        <row r="630">
          <cell r="A630">
            <v>2014198000014</v>
          </cell>
          <cell r="B630" t="str">
            <v>Pochette Tablette 7"</v>
          </cell>
          <cell r="C630" t="str">
            <v/>
          </cell>
          <cell r="D630" t="str">
            <v/>
          </cell>
          <cell r="E630">
            <v>1</v>
          </cell>
          <cell r="F630">
            <v>0</v>
          </cell>
          <cell r="G630">
            <v>1</v>
          </cell>
          <cell r="H630">
            <v>8</v>
          </cell>
          <cell r="I630">
            <v>0</v>
          </cell>
          <cell r="J630">
            <v>8</v>
          </cell>
          <cell r="K630">
            <v>8</v>
          </cell>
          <cell r="L630">
            <v>12</v>
          </cell>
          <cell r="M630" t="str">
            <v>Inv.2014</v>
          </cell>
          <cell r="N630">
            <v>1</v>
          </cell>
          <cell r="O630">
            <v>8</v>
          </cell>
          <cell r="P630" t="str">
            <v>??</v>
          </cell>
        </row>
        <row r="631">
          <cell r="A631">
            <v>2013010188</v>
          </cell>
          <cell r="B631" t="str">
            <v>Pochette tablette 7" Noir</v>
          </cell>
          <cell r="C631" t="str">
            <v/>
          </cell>
          <cell r="D631" t="str">
            <v/>
          </cell>
          <cell r="E631">
            <v>1</v>
          </cell>
          <cell r="F631">
            <v>0</v>
          </cell>
          <cell r="G631">
            <v>1</v>
          </cell>
          <cell r="H631">
            <v>3</v>
          </cell>
          <cell r="I631">
            <v>0</v>
          </cell>
          <cell r="J631">
            <v>3</v>
          </cell>
          <cell r="K631">
            <v>3</v>
          </cell>
          <cell r="L631">
            <v>5</v>
          </cell>
          <cell r="M631" t="str">
            <v>Inv.2014</v>
          </cell>
          <cell r="N631">
            <v>1</v>
          </cell>
          <cell r="O631">
            <v>3</v>
          </cell>
          <cell r="P631" t="str">
            <v>??</v>
          </cell>
        </row>
        <row r="632">
          <cell r="A632">
            <v>2014198000138</v>
          </cell>
          <cell r="B632" t="str">
            <v>Protection i8550/52</v>
          </cell>
          <cell r="C632" t="str">
            <v/>
          </cell>
          <cell r="D632" t="str">
            <v/>
          </cell>
          <cell r="E632">
            <v>1</v>
          </cell>
          <cell r="F632">
            <v>0</v>
          </cell>
          <cell r="G632">
            <v>1</v>
          </cell>
          <cell r="H632">
            <v>3.5</v>
          </cell>
          <cell r="I632">
            <v>0</v>
          </cell>
          <cell r="J632">
            <v>3.5</v>
          </cell>
          <cell r="K632">
            <v>3.5</v>
          </cell>
          <cell r="L632">
            <v>8</v>
          </cell>
          <cell r="M632" t="str">
            <v>Inv.2014</v>
          </cell>
          <cell r="N632">
            <v>1</v>
          </cell>
          <cell r="O632">
            <v>3.5</v>
          </cell>
          <cell r="P632" t="str">
            <v>??</v>
          </cell>
        </row>
        <row r="633">
          <cell r="A633">
            <v>2014198000142</v>
          </cell>
          <cell r="B633" t="str">
            <v>Protection i9100/103</v>
          </cell>
          <cell r="C633" t="str">
            <v/>
          </cell>
          <cell r="D633" t="str">
            <v/>
          </cell>
          <cell r="E633">
            <v>1</v>
          </cell>
          <cell r="F633">
            <v>0</v>
          </cell>
          <cell r="G633">
            <v>1</v>
          </cell>
          <cell r="H633">
            <v>3.5</v>
          </cell>
          <cell r="I633">
            <v>0</v>
          </cell>
          <cell r="J633">
            <v>3.5</v>
          </cell>
          <cell r="K633">
            <v>3.5</v>
          </cell>
          <cell r="L633">
            <v>8</v>
          </cell>
          <cell r="M633" t="str">
            <v>Inv.2014</v>
          </cell>
          <cell r="N633">
            <v>1</v>
          </cell>
          <cell r="O633">
            <v>3.5</v>
          </cell>
          <cell r="P633" t="str">
            <v>??</v>
          </cell>
        </row>
        <row r="634">
          <cell r="A634">
            <v>2014198000137</v>
          </cell>
          <cell r="B634" t="str">
            <v>Protection i9300/S3</v>
          </cell>
          <cell r="C634" t="str">
            <v/>
          </cell>
          <cell r="D634" t="str">
            <v/>
          </cell>
          <cell r="E634">
            <v>1</v>
          </cell>
          <cell r="F634">
            <v>0</v>
          </cell>
          <cell r="G634">
            <v>1</v>
          </cell>
          <cell r="H634">
            <v>3.5</v>
          </cell>
          <cell r="I634">
            <v>0</v>
          </cell>
          <cell r="J634">
            <v>3.5</v>
          </cell>
          <cell r="K634">
            <v>3.5</v>
          </cell>
          <cell r="L634">
            <v>8</v>
          </cell>
          <cell r="M634" t="str">
            <v>Inv.2014</v>
          </cell>
          <cell r="N634">
            <v>1</v>
          </cell>
          <cell r="O634">
            <v>3.5</v>
          </cell>
          <cell r="P634" t="str">
            <v>??</v>
          </cell>
        </row>
        <row r="635">
          <cell r="A635">
            <v>2014198000139</v>
          </cell>
          <cell r="B635" t="str">
            <v>Protection iphone 4</v>
          </cell>
          <cell r="C635" t="str">
            <v/>
          </cell>
          <cell r="D635" t="str">
            <v/>
          </cell>
          <cell r="E635">
            <v>0</v>
          </cell>
          <cell r="F635">
            <v>0</v>
          </cell>
          <cell r="G635">
            <v>0</v>
          </cell>
          <cell r="H635">
            <v>0</v>
          </cell>
          <cell r="I635">
            <v>0</v>
          </cell>
          <cell r="J635">
            <v>0</v>
          </cell>
          <cell r="K635">
            <v>0</v>
          </cell>
          <cell r="L635">
            <v>8</v>
          </cell>
          <cell r="N635">
            <v>0</v>
          </cell>
          <cell r="O635">
            <v>3.5</v>
          </cell>
        </row>
        <row r="636">
          <cell r="A636">
            <v>2014198000143</v>
          </cell>
          <cell r="B636" t="str">
            <v>Protection L36H</v>
          </cell>
          <cell r="C636" t="str">
            <v/>
          </cell>
          <cell r="D636" t="str">
            <v/>
          </cell>
          <cell r="E636">
            <v>1</v>
          </cell>
          <cell r="F636">
            <v>0</v>
          </cell>
          <cell r="G636">
            <v>1</v>
          </cell>
          <cell r="H636">
            <v>3.5</v>
          </cell>
          <cell r="I636">
            <v>0</v>
          </cell>
          <cell r="J636">
            <v>3.5</v>
          </cell>
          <cell r="K636">
            <v>3.5</v>
          </cell>
          <cell r="L636">
            <v>8</v>
          </cell>
          <cell r="M636" t="str">
            <v>Inv.2014</v>
          </cell>
          <cell r="N636">
            <v>1</v>
          </cell>
          <cell r="O636">
            <v>3.5</v>
          </cell>
          <cell r="P636" t="str">
            <v>??</v>
          </cell>
        </row>
        <row r="637">
          <cell r="A637">
            <v>2014198000140</v>
          </cell>
          <cell r="B637" t="str">
            <v>Protection S5 mini</v>
          </cell>
          <cell r="C637" t="str">
            <v/>
          </cell>
          <cell r="D637" t="str">
            <v/>
          </cell>
          <cell r="E637">
            <v>1</v>
          </cell>
          <cell r="F637">
            <v>0</v>
          </cell>
          <cell r="G637">
            <v>1</v>
          </cell>
          <cell r="H637">
            <v>3.5</v>
          </cell>
          <cell r="I637">
            <v>0</v>
          </cell>
          <cell r="J637">
            <v>3.5</v>
          </cell>
          <cell r="K637">
            <v>3.5</v>
          </cell>
          <cell r="L637">
            <v>8</v>
          </cell>
          <cell r="M637" t="str">
            <v>Inv.2014</v>
          </cell>
          <cell r="N637">
            <v>1</v>
          </cell>
          <cell r="O637">
            <v>3.5</v>
          </cell>
          <cell r="P637" t="str">
            <v>??</v>
          </cell>
        </row>
        <row r="638">
          <cell r="A638">
            <v>2014198000135</v>
          </cell>
          <cell r="B638" t="str">
            <v>Protection S6310/6312</v>
          </cell>
          <cell r="C638" t="str">
            <v/>
          </cell>
          <cell r="D638" t="str">
            <v/>
          </cell>
          <cell r="E638">
            <v>2</v>
          </cell>
          <cell r="F638">
            <v>0</v>
          </cell>
          <cell r="G638">
            <v>2</v>
          </cell>
          <cell r="H638">
            <v>7</v>
          </cell>
          <cell r="I638">
            <v>0</v>
          </cell>
          <cell r="J638">
            <v>7</v>
          </cell>
          <cell r="K638">
            <v>3.5</v>
          </cell>
          <cell r="L638">
            <v>8</v>
          </cell>
          <cell r="M638" t="str">
            <v>Inv.2014</v>
          </cell>
          <cell r="N638">
            <v>2</v>
          </cell>
          <cell r="O638">
            <v>3.5</v>
          </cell>
          <cell r="P638" t="str">
            <v>??</v>
          </cell>
        </row>
        <row r="639">
          <cell r="A639">
            <v>2014198000141</v>
          </cell>
          <cell r="B639" t="str">
            <v>Protection S7260/62</v>
          </cell>
          <cell r="C639" t="str">
            <v/>
          </cell>
          <cell r="D639" t="str">
            <v/>
          </cell>
          <cell r="E639">
            <v>1</v>
          </cell>
          <cell r="F639">
            <v>0</v>
          </cell>
          <cell r="G639">
            <v>1</v>
          </cell>
          <cell r="H639">
            <v>3.5</v>
          </cell>
          <cell r="I639">
            <v>0</v>
          </cell>
          <cell r="J639">
            <v>3.5</v>
          </cell>
          <cell r="K639">
            <v>3.5</v>
          </cell>
          <cell r="L639">
            <v>8</v>
          </cell>
          <cell r="M639" t="str">
            <v>Inv.2014</v>
          </cell>
          <cell r="N639">
            <v>1</v>
          </cell>
          <cell r="O639">
            <v>3.5</v>
          </cell>
          <cell r="P639" t="str">
            <v>??</v>
          </cell>
        </row>
        <row r="640">
          <cell r="A640">
            <v>2014198000136</v>
          </cell>
          <cell r="B640" t="str">
            <v>Protection S7580/82/62/60</v>
          </cell>
          <cell r="C640" t="str">
            <v/>
          </cell>
          <cell r="D640" t="str">
            <v/>
          </cell>
          <cell r="E640">
            <v>1</v>
          </cell>
          <cell r="F640">
            <v>0</v>
          </cell>
          <cell r="G640">
            <v>1</v>
          </cell>
          <cell r="H640">
            <v>3.5</v>
          </cell>
          <cell r="I640">
            <v>0</v>
          </cell>
          <cell r="J640">
            <v>3.5</v>
          </cell>
          <cell r="K640">
            <v>3.5</v>
          </cell>
          <cell r="L640">
            <v>8</v>
          </cell>
          <cell r="M640" t="str">
            <v>Inv.2014</v>
          </cell>
          <cell r="N640">
            <v>1</v>
          </cell>
          <cell r="O640">
            <v>3.5</v>
          </cell>
          <cell r="P640" t="str">
            <v>??</v>
          </cell>
        </row>
        <row r="641">
          <cell r="A641">
            <v>2014123</v>
          </cell>
          <cell r="B641" t="str">
            <v>Puce Orange</v>
          </cell>
          <cell r="C641" t="str">
            <v/>
          </cell>
          <cell r="D641" t="str">
            <v/>
          </cell>
          <cell r="E641">
            <v>20</v>
          </cell>
          <cell r="F641">
            <v>0</v>
          </cell>
          <cell r="G641">
            <v>20</v>
          </cell>
          <cell r="H641">
            <v>0</v>
          </cell>
          <cell r="I641">
            <v>0</v>
          </cell>
          <cell r="J641">
            <v>0</v>
          </cell>
          <cell r="K641">
            <v>0</v>
          </cell>
          <cell r="L641">
            <v>5</v>
          </cell>
          <cell r="M641" t="str">
            <v>Inv.2014</v>
          </cell>
          <cell r="N641">
            <v>20</v>
          </cell>
          <cell r="O641">
            <v>0</v>
          </cell>
          <cell r="P641" t="str">
            <v>??</v>
          </cell>
        </row>
        <row r="642">
          <cell r="A642">
            <v>2013010191</v>
          </cell>
          <cell r="B642" t="str">
            <v>RALLONGE USB 3M</v>
          </cell>
          <cell r="C642" t="str">
            <v/>
          </cell>
          <cell r="D642" t="str">
            <v/>
          </cell>
          <cell r="E642">
            <v>2</v>
          </cell>
          <cell r="F642">
            <v>0</v>
          </cell>
          <cell r="G642">
            <v>2</v>
          </cell>
          <cell r="H642">
            <v>6</v>
          </cell>
          <cell r="I642">
            <v>0</v>
          </cell>
          <cell r="J642">
            <v>6</v>
          </cell>
          <cell r="K642">
            <v>3</v>
          </cell>
          <cell r="L642">
            <v>7</v>
          </cell>
          <cell r="M642" t="str">
            <v>Inv.2014</v>
          </cell>
          <cell r="N642">
            <v>2</v>
          </cell>
          <cell r="O642">
            <v>3</v>
          </cell>
          <cell r="P642" t="str">
            <v>??</v>
          </cell>
        </row>
        <row r="643">
          <cell r="A643">
            <v>2015198000259</v>
          </cell>
          <cell r="B643" t="str">
            <v>RALLONGE USB 3M</v>
          </cell>
          <cell r="C643" t="str">
            <v/>
          </cell>
          <cell r="D643" t="str">
            <v>Doublon</v>
          </cell>
          <cell r="E643">
            <v>3</v>
          </cell>
          <cell r="F643">
            <v>0</v>
          </cell>
          <cell r="G643">
            <v>3</v>
          </cell>
          <cell r="H643">
            <v>12.600000000000001</v>
          </cell>
          <cell r="I643">
            <v>0</v>
          </cell>
          <cell r="J643">
            <v>12.600000000000001</v>
          </cell>
          <cell r="K643">
            <v>4.2</v>
          </cell>
          <cell r="L643">
            <v>8</v>
          </cell>
          <cell r="Q643">
            <v>42152</v>
          </cell>
          <cell r="R643">
            <v>3</v>
          </cell>
          <cell r="S643">
            <v>4.2</v>
          </cell>
          <cell r="T643" t="str">
            <v>Tunisianet</v>
          </cell>
        </row>
        <row r="644">
          <cell r="A644">
            <v>2014201</v>
          </cell>
          <cell r="B644" t="str">
            <v>RALLONGE USB 5M</v>
          </cell>
          <cell r="C644" t="str">
            <v/>
          </cell>
          <cell r="D644" t="str">
            <v/>
          </cell>
          <cell r="E644">
            <v>0</v>
          </cell>
          <cell r="F644">
            <v>0</v>
          </cell>
          <cell r="G644">
            <v>0</v>
          </cell>
          <cell r="H644">
            <v>0</v>
          </cell>
          <cell r="I644">
            <v>0</v>
          </cell>
          <cell r="J644">
            <v>0</v>
          </cell>
          <cell r="K644">
            <v>0</v>
          </cell>
          <cell r="L644">
            <v>10</v>
          </cell>
          <cell r="N644">
            <v>0</v>
          </cell>
          <cell r="O644">
            <v>4.2</v>
          </cell>
        </row>
        <row r="645">
          <cell r="A645">
            <v>2015198000260</v>
          </cell>
          <cell r="B645" t="str">
            <v>RALLONGE USB 5M</v>
          </cell>
          <cell r="C645" t="str">
            <v/>
          </cell>
          <cell r="D645" t="str">
            <v>Doublon</v>
          </cell>
          <cell r="E645">
            <v>3</v>
          </cell>
          <cell r="F645">
            <v>0</v>
          </cell>
          <cell r="G645">
            <v>3</v>
          </cell>
          <cell r="H645">
            <v>16.200000000000003</v>
          </cell>
          <cell r="I645">
            <v>0</v>
          </cell>
          <cell r="J645">
            <v>16.200000000000003</v>
          </cell>
          <cell r="K645">
            <v>5.4000000000000012</v>
          </cell>
          <cell r="L645">
            <v>10</v>
          </cell>
          <cell r="Q645">
            <v>42152</v>
          </cell>
          <cell r="R645">
            <v>3</v>
          </cell>
          <cell r="S645">
            <v>5.4</v>
          </cell>
          <cell r="T645" t="str">
            <v>Tunisianet</v>
          </cell>
        </row>
        <row r="646">
          <cell r="A646" t="str">
            <v>LB2009006</v>
          </cell>
          <cell r="B646" t="str">
            <v>RALLONGE USB 5M</v>
          </cell>
          <cell r="C646" t="str">
            <v/>
          </cell>
          <cell r="D646" t="str">
            <v>Doublon</v>
          </cell>
          <cell r="E646">
            <v>0</v>
          </cell>
          <cell r="F646">
            <v>0</v>
          </cell>
          <cell r="G646">
            <v>0</v>
          </cell>
          <cell r="H646">
            <v>0</v>
          </cell>
          <cell r="I646">
            <v>0</v>
          </cell>
          <cell r="J646">
            <v>0</v>
          </cell>
          <cell r="K646">
            <v>0</v>
          </cell>
          <cell r="L646">
            <v>10</v>
          </cell>
          <cell r="N646">
            <v>0</v>
          </cell>
          <cell r="O646">
            <v>5.5</v>
          </cell>
        </row>
        <row r="647">
          <cell r="A647">
            <v>2015198000278</v>
          </cell>
          <cell r="B647" t="str">
            <v>Rame papier A4 explorer</v>
          </cell>
          <cell r="C647" t="str">
            <v/>
          </cell>
          <cell r="D647" t="str">
            <v/>
          </cell>
          <cell r="E647">
            <v>5</v>
          </cell>
          <cell r="F647">
            <v>0</v>
          </cell>
          <cell r="G647">
            <v>5</v>
          </cell>
          <cell r="H647">
            <v>31.5</v>
          </cell>
          <cell r="I647">
            <v>0</v>
          </cell>
          <cell r="J647">
            <v>31.5</v>
          </cell>
          <cell r="K647">
            <v>6.3</v>
          </cell>
          <cell r="L647">
            <v>7</v>
          </cell>
          <cell r="M647" t="str">
            <v>?</v>
          </cell>
          <cell r="N647">
            <v>5</v>
          </cell>
          <cell r="O647">
            <v>6.3</v>
          </cell>
          <cell r="P647" t="str">
            <v>tunisianet</v>
          </cell>
        </row>
        <row r="648">
          <cell r="A648">
            <v>2015198000290</v>
          </cell>
          <cell r="B648" t="str">
            <v>Récepteur ANTR</v>
          </cell>
          <cell r="C648" t="str">
            <v/>
          </cell>
          <cell r="D648" t="str">
            <v/>
          </cell>
          <cell r="E648">
            <v>2</v>
          </cell>
          <cell r="F648">
            <v>0</v>
          </cell>
          <cell r="G648">
            <v>2</v>
          </cell>
          <cell r="H648">
            <v>60</v>
          </cell>
          <cell r="I648">
            <v>0</v>
          </cell>
          <cell r="J648">
            <v>60</v>
          </cell>
          <cell r="K648">
            <v>30</v>
          </cell>
          <cell r="L648">
            <v>39</v>
          </cell>
          <cell r="Q648">
            <v>42206</v>
          </cell>
          <cell r="R648">
            <v>2</v>
          </cell>
          <cell r="S648">
            <v>30</v>
          </cell>
          <cell r="T648" t="str">
            <v>Taher</v>
          </cell>
        </row>
        <row r="649">
          <cell r="A649">
            <v>2014136</v>
          </cell>
          <cell r="B649" t="str">
            <v>Récepteur BS EM</v>
          </cell>
          <cell r="C649" t="str">
            <v/>
          </cell>
          <cell r="D649" t="str">
            <v/>
          </cell>
          <cell r="E649">
            <v>0</v>
          </cell>
          <cell r="F649">
            <v>0</v>
          </cell>
          <cell r="G649">
            <v>0</v>
          </cell>
          <cell r="H649">
            <v>0</v>
          </cell>
          <cell r="I649">
            <v>0</v>
          </cell>
          <cell r="J649">
            <v>0</v>
          </cell>
          <cell r="K649">
            <v>0</v>
          </cell>
          <cell r="L649">
            <v>170</v>
          </cell>
          <cell r="N649">
            <v>0</v>
          </cell>
          <cell r="O649">
            <v>158</v>
          </cell>
        </row>
        <row r="650">
          <cell r="A650">
            <v>2014144</v>
          </cell>
          <cell r="B650" t="str">
            <v>Récepteur BS EM 2</v>
          </cell>
          <cell r="C650" t="str">
            <v/>
          </cell>
          <cell r="D650" t="str">
            <v/>
          </cell>
          <cell r="E650">
            <v>0</v>
          </cell>
          <cell r="F650">
            <v>0</v>
          </cell>
          <cell r="G650">
            <v>0</v>
          </cell>
          <cell r="H650">
            <v>0</v>
          </cell>
          <cell r="I650">
            <v>0</v>
          </cell>
          <cell r="J650">
            <v>0</v>
          </cell>
          <cell r="K650">
            <v>0</v>
          </cell>
          <cell r="L650">
            <v>184</v>
          </cell>
          <cell r="N650">
            <v>0</v>
          </cell>
          <cell r="O650">
            <v>158</v>
          </cell>
        </row>
        <row r="651">
          <cell r="A651">
            <v>2014204</v>
          </cell>
          <cell r="B651" t="str">
            <v>Récepteur BS Humax IRHD-1000S</v>
          </cell>
          <cell r="C651" t="str">
            <v/>
          </cell>
          <cell r="D651" t="str">
            <v/>
          </cell>
          <cell r="E651">
            <v>0</v>
          </cell>
          <cell r="F651">
            <v>0</v>
          </cell>
          <cell r="G651">
            <v>0</v>
          </cell>
          <cell r="H651">
            <v>0</v>
          </cell>
          <cell r="I651">
            <v>0</v>
          </cell>
          <cell r="J651">
            <v>0</v>
          </cell>
          <cell r="K651">
            <v>0</v>
          </cell>
          <cell r="L651">
            <v>159</v>
          </cell>
          <cell r="N651">
            <v>0</v>
          </cell>
          <cell r="O651">
            <v>155</v>
          </cell>
        </row>
        <row r="652">
          <cell r="A652">
            <v>2014198000071</v>
          </cell>
          <cell r="B652" t="str">
            <v>Récepteur BS Humax IRHD-1000S</v>
          </cell>
          <cell r="C652" t="str">
            <v/>
          </cell>
          <cell r="D652" t="str">
            <v>Doublon</v>
          </cell>
          <cell r="E652">
            <v>11</v>
          </cell>
          <cell r="F652">
            <v>0</v>
          </cell>
          <cell r="G652">
            <v>11</v>
          </cell>
          <cell r="H652">
            <v>1635</v>
          </cell>
          <cell r="I652">
            <v>0</v>
          </cell>
          <cell r="J652">
            <v>1635</v>
          </cell>
          <cell r="K652">
            <v>148.63636363636363</v>
          </cell>
          <cell r="L652">
            <v>169</v>
          </cell>
          <cell r="M652" t="str">
            <v>Inv.2014</v>
          </cell>
          <cell r="N652">
            <v>1</v>
          </cell>
          <cell r="O652">
            <v>145</v>
          </cell>
          <cell r="P652" t="str">
            <v>??</v>
          </cell>
          <cell r="Q652">
            <v>42004</v>
          </cell>
          <cell r="R652">
            <v>5</v>
          </cell>
          <cell r="S652">
            <v>149</v>
          </cell>
          <cell r="T652" t="str">
            <v>numeris</v>
          </cell>
          <cell r="U652">
            <v>42021</v>
          </cell>
          <cell r="V652">
            <v>5</v>
          </cell>
          <cell r="W652">
            <v>149</v>
          </cell>
          <cell r="X652" t="str">
            <v>numeris</v>
          </cell>
        </row>
        <row r="653">
          <cell r="A653">
            <v>2014141</v>
          </cell>
          <cell r="B653" t="str">
            <v>Récepteur BS NUM</v>
          </cell>
          <cell r="C653" t="str">
            <v/>
          </cell>
          <cell r="D653" t="str">
            <v/>
          </cell>
          <cell r="E653">
            <v>0</v>
          </cell>
          <cell r="F653">
            <v>0</v>
          </cell>
          <cell r="G653">
            <v>0</v>
          </cell>
          <cell r="H653">
            <v>0</v>
          </cell>
          <cell r="I653">
            <v>0</v>
          </cell>
          <cell r="J653">
            <v>0</v>
          </cell>
          <cell r="K653">
            <v>0</v>
          </cell>
          <cell r="L653">
            <v>184</v>
          </cell>
          <cell r="N653">
            <v>0</v>
          </cell>
          <cell r="O653">
            <v>164</v>
          </cell>
        </row>
        <row r="654">
          <cell r="A654">
            <v>2014180</v>
          </cell>
          <cell r="B654" t="str">
            <v>Récepteur BS NUM 2</v>
          </cell>
          <cell r="C654" t="str">
            <v/>
          </cell>
          <cell r="D654" t="str">
            <v/>
          </cell>
          <cell r="E654">
            <v>0</v>
          </cell>
          <cell r="F654">
            <v>0</v>
          </cell>
          <cell r="G654">
            <v>0</v>
          </cell>
          <cell r="H654">
            <v>0</v>
          </cell>
          <cell r="I654">
            <v>0</v>
          </cell>
          <cell r="J654">
            <v>0</v>
          </cell>
          <cell r="K654">
            <v>0</v>
          </cell>
          <cell r="L654">
            <v>184</v>
          </cell>
          <cell r="N654">
            <v>0</v>
          </cell>
          <cell r="O654">
            <v>155</v>
          </cell>
        </row>
        <row r="655">
          <cell r="A655">
            <v>2015198000291</v>
          </cell>
          <cell r="B655" t="str">
            <v>Récepteur Samsat 5100 HD</v>
          </cell>
          <cell r="C655" t="str">
            <v/>
          </cell>
          <cell r="D655" t="str">
            <v/>
          </cell>
          <cell r="E655">
            <v>1</v>
          </cell>
          <cell r="F655">
            <v>0</v>
          </cell>
          <cell r="G655">
            <v>1</v>
          </cell>
          <cell r="H655">
            <v>110</v>
          </cell>
          <cell r="I655">
            <v>0</v>
          </cell>
          <cell r="J655">
            <v>110</v>
          </cell>
          <cell r="K655">
            <v>110</v>
          </cell>
          <cell r="L655">
            <v>139</v>
          </cell>
          <cell r="Q655">
            <v>42206</v>
          </cell>
          <cell r="R655">
            <v>1</v>
          </cell>
          <cell r="S655">
            <v>110</v>
          </cell>
          <cell r="T655" t="str">
            <v>Taher</v>
          </cell>
        </row>
        <row r="656">
          <cell r="A656">
            <v>2015198000292</v>
          </cell>
          <cell r="B656" t="str">
            <v>Récepteur Samsat FTA-200 grand</v>
          </cell>
          <cell r="C656" t="str">
            <v/>
          </cell>
          <cell r="D656" t="str">
            <v/>
          </cell>
          <cell r="E656">
            <v>1</v>
          </cell>
          <cell r="F656">
            <v>0</v>
          </cell>
          <cell r="G656">
            <v>1</v>
          </cell>
          <cell r="H656">
            <v>30</v>
          </cell>
          <cell r="I656">
            <v>0</v>
          </cell>
          <cell r="J656">
            <v>30</v>
          </cell>
          <cell r="K656">
            <v>30</v>
          </cell>
          <cell r="L656">
            <v>39</v>
          </cell>
          <cell r="Q656">
            <v>42206</v>
          </cell>
          <cell r="R656">
            <v>1</v>
          </cell>
          <cell r="S656">
            <v>30</v>
          </cell>
          <cell r="T656" t="str">
            <v>Taher</v>
          </cell>
        </row>
        <row r="657">
          <cell r="A657">
            <v>2015198000293</v>
          </cell>
          <cell r="B657" t="str">
            <v>Récepteur Samsat FTA-200 mini</v>
          </cell>
          <cell r="C657" t="str">
            <v/>
          </cell>
          <cell r="D657" t="str">
            <v/>
          </cell>
          <cell r="E657">
            <v>2</v>
          </cell>
          <cell r="F657">
            <v>0</v>
          </cell>
          <cell r="G657">
            <v>2</v>
          </cell>
          <cell r="H657">
            <v>60</v>
          </cell>
          <cell r="I657">
            <v>0</v>
          </cell>
          <cell r="J657">
            <v>60</v>
          </cell>
          <cell r="K657">
            <v>30</v>
          </cell>
          <cell r="L657">
            <v>39</v>
          </cell>
          <cell r="Q657">
            <v>42206</v>
          </cell>
          <cell r="R657">
            <v>2</v>
          </cell>
          <cell r="S657">
            <v>30</v>
          </cell>
          <cell r="T657" t="str">
            <v>Taher</v>
          </cell>
        </row>
        <row r="658">
          <cell r="A658">
            <v>2015198000294</v>
          </cell>
          <cell r="B658" t="str">
            <v>Récepteur Samsat HD 5100 super</v>
          </cell>
          <cell r="C658" t="str">
            <v/>
          </cell>
          <cell r="D658" t="str">
            <v/>
          </cell>
          <cell r="E658">
            <v>1</v>
          </cell>
          <cell r="F658">
            <v>0</v>
          </cell>
          <cell r="G658">
            <v>1</v>
          </cell>
          <cell r="H658">
            <v>110</v>
          </cell>
          <cell r="I658">
            <v>0</v>
          </cell>
          <cell r="J658">
            <v>110</v>
          </cell>
          <cell r="K658">
            <v>110</v>
          </cell>
          <cell r="L658">
            <v>139</v>
          </cell>
          <cell r="Q658">
            <v>42206</v>
          </cell>
          <cell r="R658">
            <v>1</v>
          </cell>
          <cell r="S658">
            <v>110</v>
          </cell>
          <cell r="T658" t="str">
            <v>Taher</v>
          </cell>
        </row>
        <row r="659">
          <cell r="A659">
            <v>2015198000295</v>
          </cell>
          <cell r="B659" t="str">
            <v>Récepteur Samsat HD-2000 galaxy</v>
          </cell>
          <cell r="C659" t="str">
            <v/>
          </cell>
          <cell r="D659" t="str">
            <v/>
          </cell>
          <cell r="E659">
            <v>1</v>
          </cell>
          <cell r="F659">
            <v>0</v>
          </cell>
          <cell r="G659">
            <v>1</v>
          </cell>
          <cell r="H659">
            <v>120</v>
          </cell>
          <cell r="I659">
            <v>0</v>
          </cell>
          <cell r="J659">
            <v>120</v>
          </cell>
          <cell r="K659">
            <v>120</v>
          </cell>
          <cell r="L659">
            <v>149</v>
          </cell>
          <cell r="Q659">
            <v>42206</v>
          </cell>
          <cell r="R659">
            <v>1</v>
          </cell>
          <cell r="S659">
            <v>120</v>
          </cell>
          <cell r="T659" t="str">
            <v>Taher</v>
          </cell>
        </row>
        <row r="660">
          <cell r="A660">
            <v>2015198000296</v>
          </cell>
          <cell r="B660" t="str">
            <v>Récepteur Samsat HD-650 super</v>
          </cell>
          <cell r="C660" t="str">
            <v/>
          </cell>
          <cell r="D660" t="str">
            <v/>
          </cell>
          <cell r="E660">
            <v>2</v>
          </cell>
          <cell r="F660">
            <v>0</v>
          </cell>
          <cell r="G660">
            <v>2</v>
          </cell>
          <cell r="H660">
            <v>340</v>
          </cell>
          <cell r="I660">
            <v>0</v>
          </cell>
          <cell r="J660">
            <v>340</v>
          </cell>
          <cell r="K660">
            <v>170</v>
          </cell>
          <cell r="L660">
            <v>199</v>
          </cell>
          <cell r="Q660">
            <v>42206</v>
          </cell>
          <cell r="R660">
            <v>2</v>
          </cell>
          <cell r="S660">
            <v>170</v>
          </cell>
          <cell r="T660" t="str">
            <v>Taher</v>
          </cell>
        </row>
        <row r="661">
          <cell r="A661">
            <v>2015198000297</v>
          </cell>
          <cell r="B661" t="str">
            <v>Récepteur Samsat mini HD 1500 galaxy</v>
          </cell>
          <cell r="C661" t="str">
            <v/>
          </cell>
          <cell r="D661" t="str">
            <v/>
          </cell>
          <cell r="E661">
            <v>3</v>
          </cell>
          <cell r="F661">
            <v>0</v>
          </cell>
          <cell r="G661">
            <v>3</v>
          </cell>
          <cell r="H661">
            <v>150</v>
          </cell>
          <cell r="I661">
            <v>0</v>
          </cell>
          <cell r="J661">
            <v>150</v>
          </cell>
          <cell r="K661">
            <v>50</v>
          </cell>
          <cell r="L661">
            <v>65</v>
          </cell>
          <cell r="Q661">
            <v>42206</v>
          </cell>
          <cell r="R661">
            <v>3</v>
          </cell>
          <cell r="S661">
            <v>50</v>
          </cell>
          <cell r="T661" t="str">
            <v>Taher</v>
          </cell>
        </row>
        <row r="662">
          <cell r="A662">
            <v>2015198000298</v>
          </cell>
          <cell r="B662" t="str">
            <v>Récepteur Samsat SR-X1</v>
          </cell>
          <cell r="C662" t="str">
            <v/>
          </cell>
          <cell r="D662" t="str">
            <v/>
          </cell>
          <cell r="E662">
            <v>1</v>
          </cell>
          <cell r="F662">
            <v>0</v>
          </cell>
          <cell r="G662">
            <v>1</v>
          </cell>
          <cell r="H662">
            <v>23</v>
          </cell>
          <cell r="I662">
            <v>0</v>
          </cell>
          <cell r="J662">
            <v>23</v>
          </cell>
          <cell r="K662">
            <v>23</v>
          </cell>
          <cell r="L662">
            <v>29</v>
          </cell>
          <cell r="Q662">
            <v>42206</v>
          </cell>
          <cell r="R662">
            <v>1</v>
          </cell>
          <cell r="S662">
            <v>23</v>
          </cell>
          <cell r="T662" t="str">
            <v>Taher</v>
          </cell>
        </row>
        <row r="663">
          <cell r="A663">
            <v>2015198000299</v>
          </cell>
          <cell r="B663" t="str">
            <v>Récepteur Samsat SS-C1</v>
          </cell>
          <cell r="C663" t="str">
            <v/>
          </cell>
          <cell r="D663" t="str">
            <v/>
          </cell>
          <cell r="E663">
            <v>3</v>
          </cell>
          <cell r="F663">
            <v>0</v>
          </cell>
          <cell r="G663">
            <v>3</v>
          </cell>
          <cell r="H663">
            <v>69</v>
          </cell>
          <cell r="I663">
            <v>0</v>
          </cell>
          <cell r="J663">
            <v>69</v>
          </cell>
          <cell r="K663">
            <v>23</v>
          </cell>
          <cell r="L663">
            <v>29</v>
          </cell>
          <cell r="Q663">
            <v>42206</v>
          </cell>
          <cell r="R663">
            <v>3</v>
          </cell>
          <cell r="S663">
            <v>23</v>
          </cell>
          <cell r="T663" t="str">
            <v>Taher</v>
          </cell>
        </row>
        <row r="664">
          <cell r="A664">
            <v>2015198000300</v>
          </cell>
          <cell r="B664" t="str">
            <v>Récepteur Star One SR-200 de luxe</v>
          </cell>
          <cell r="C664" t="str">
            <v/>
          </cell>
          <cell r="D664" t="str">
            <v/>
          </cell>
          <cell r="E664">
            <v>2</v>
          </cell>
          <cell r="F664">
            <v>0</v>
          </cell>
          <cell r="G664">
            <v>2</v>
          </cell>
          <cell r="H664">
            <v>60</v>
          </cell>
          <cell r="I664">
            <v>0</v>
          </cell>
          <cell r="J664">
            <v>60</v>
          </cell>
          <cell r="K664">
            <v>30</v>
          </cell>
          <cell r="L664">
            <v>39</v>
          </cell>
          <cell r="Q664">
            <v>42206</v>
          </cell>
          <cell r="R664">
            <v>2</v>
          </cell>
          <cell r="S664">
            <v>30</v>
          </cell>
          <cell r="T664" t="str">
            <v>Taher</v>
          </cell>
        </row>
        <row r="665">
          <cell r="A665">
            <v>2015198000301</v>
          </cell>
          <cell r="B665" t="str">
            <v>Récepteur Starsat A10</v>
          </cell>
          <cell r="C665" t="str">
            <v/>
          </cell>
          <cell r="D665" t="str">
            <v/>
          </cell>
          <cell r="E665">
            <v>2</v>
          </cell>
          <cell r="F665">
            <v>0</v>
          </cell>
          <cell r="G665">
            <v>2</v>
          </cell>
          <cell r="H665">
            <v>48</v>
          </cell>
          <cell r="I665">
            <v>0</v>
          </cell>
          <cell r="J665">
            <v>48</v>
          </cell>
          <cell r="K665">
            <v>24</v>
          </cell>
          <cell r="L665">
            <v>29</v>
          </cell>
          <cell r="Q665">
            <v>42206</v>
          </cell>
          <cell r="R665">
            <v>2</v>
          </cell>
          <cell r="S665">
            <v>24</v>
          </cell>
          <cell r="T665" t="str">
            <v>Taher</v>
          </cell>
        </row>
        <row r="666">
          <cell r="A666">
            <v>2015198000302</v>
          </cell>
          <cell r="B666" t="str">
            <v>Récepteur Starsat SR-2000 HD Hyper</v>
          </cell>
          <cell r="C666" t="str">
            <v/>
          </cell>
          <cell r="D666" t="str">
            <v/>
          </cell>
          <cell r="E666">
            <v>2</v>
          </cell>
          <cell r="F666">
            <v>0</v>
          </cell>
          <cell r="G666">
            <v>2</v>
          </cell>
          <cell r="H666">
            <v>240</v>
          </cell>
          <cell r="I666">
            <v>0</v>
          </cell>
          <cell r="J666">
            <v>240</v>
          </cell>
          <cell r="K666">
            <v>120</v>
          </cell>
          <cell r="L666">
            <v>149</v>
          </cell>
          <cell r="Q666">
            <v>42206</v>
          </cell>
          <cell r="R666">
            <v>2</v>
          </cell>
          <cell r="S666">
            <v>120</v>
          </cell>
          <cell r="T666" t="str">
            <v>Taher</v>
          </cell>
        </row>
        <row r="667">
          <cell r="A667">
            <v>2015198000303</v>
          </cell>
          <cell r="B667" t="str">
            <v>Récepteur Starsat SR-2020 HD Super</v>
          </cell>
          <cell r="C667" t="str">
            <v/>
          </cell>
          <cell r="D667" t="str">
            <v/>
          </cell>
          <cell r="E667">
            <v>1</v>
          </cell>
          <cell r="F667">
            <v>0</v>
          </cell>
          <cell r="G667">
            <v>1</v>
          </cell>
          <cell r="H667">
            <v>115</v>
          </cell>
          <cell r="I667">
            <v>0</v>
          </cell>
          <cell r="J667">
            <v>115</v>
          </cell>
          <cell r="K667">
            <v>115</v>
          </cell>
          <cell r="L667">
            <v>145</v>
          </cell>
          <cell r="Q667">
            <v>42206</v>
          </cell>
          <cell r="R667">
            <v>1</v>
          </cell>
          <cell r="S667">
            <v>115</v>
          </cell>
          <cell r="T667" t="str">
            <v>Taher</v>
          </cell>
        </row>
        <row r="668">
          <cell r="A668">
            <v>2015198000304</v>
          </cell>
          <cell r="B668" t="str">
            <v>Récepteur Starsat SR-2090HD</v>
          </cell>
          <cell r="C668" t="str">
            <v/>
          </cell>
          <cell r="D668" t="str">
            <v/>
          </cell>
          <cell r="E668">
            <v>5</v>
          </cell>
          <cell r="F668">
            <v>0</v>
          </cell>
          <cell r="G668">
            <v>5</v>
          </cell>
          <cell r="H668">
            <v>250</v>
          </cell>
          <cell r="I668">
            <v>0</v>
          </cell>
          <cell r="J668">
            <v>250</v>
          </cell>
          <cell r="K668">
            <v>50</v>
          </cell>
          <cell r="L668">
            <v>69</v>
          </cell>
          <cell r="Q668">
            <v>42206</v>
          </cell>
          <cell r="R668">
            <v>5</v>
          </cell>
          <cell r="S668">
            <v>50</v>
          </cell>
          <cell r="T668" t="str">
            <v>Taher</v>
          </cell>
        </row>
        <row r="669">
          <cell r="A669">
            <v>2015198000305</v>
          </cell>
          <cell r="B669" t="str">
            <v>Récepteur Starsat SR-C1 ultra</v>
          </cell>
          <cell r="C669" t="str">
            <v/>
          </cell>
          <cell r="D669" t="str">
            <v/>
          </cell>
          <cell r="E669">
            <v>2</v>
          </cell>
          <cell r="F669">
            <v>0</v>
          </cell>
          <cell r="G669">
            <v>2</v>
          </cell>
          <cell r="H669">
            <v>46</v>
          </cell>
          <cell r="I669">
            <v>0</v>
          </cell>
          <cell r="J669">
            <v>46</v>
          </cell>
          <cell r="K669">
            <v>23</v>
          </cell>
          <cell r="L669">
            <v>29</v>
          </cell>
          <cell r="Q669">
            <v>42206</v>
          </cell>
          <cell r="R669">
            <v>2</v>
          </cell>
          <cell r="S669">
            <v>23</v>
          </cell>
          <cell r="T669" t="str">
            <v>Taher</v>
          </cell>
        </row>
        <row r="670">
          <cell r="A670">
            <v>2015198000306</v>
          </cell>
          <cell r="B670" t="str">
            <v>Récepteur Starsat SR-C30 Mega</v>
          </cell>
          <cell r="C670" t="str">
            <v/>
          </cell>
          <cell r="D670" t="str">
            <v/>
          </cell>
          <cell r="E670">
            <v>2</v>
          </cell>
          <cell r="F670">
            <v>0</v>
          </cell>
          <cell r="G670">
            <v>2</v>
          </cell>
          <cell r="H670">
            <v>46</v>
          </cell>
          <cell r="I670">
            <v>0</v>
          </cell>
          <cell r="J670">
            <v>46</v>
          </cell>
          <cell r="K670">
            <v>23</v>
          </cell>
          <cell r="L670">
            <v>29</v>
          </cell>
          <cell r="Q670">
            <v>42206</v>
          </cell>
          <cell r="R670">
            <v>2</v>
          </cell>
          <cell r="S670">
            <v>23</v>
          </cell>
          <cell r="T670" t="str">
            <v>Taher</v>
          </cell>
        </row>
        <row r="671">
          <cell r="A671">
            <v>2015198000307</v>
          </cell>
          <cell r="B671" t="str">
            <v>Récepteur Starsat SR-P7 Mega</v>
          </cell>
          <cell r="C671" t="str">
            <v/>
          </cell>
          <cell r="D671" t="str">
            <v/>
          </cell>
          <cell r="E671">
            <v>3</v>
          </cell>
          <cell r="F671">
            <v>0</v>
          </cell>
          <cell r="G671">
            <v>3</v>
          </cell>
          <cell r="H671">
            <v>69</v>
          </cell>
          <cell r="I671">
            <v>0</v>
          </cell>
          <cell r="J671">
            <v>69</v>
          </cell>
          <cell r="K671">
            <v>23</v>
          </cell>
          <cell r="L671">
            <v>29</v>
          </cell>
          <cell r="Q671">
            <v>42206</v>
          </cell>
          <cell r="R671">
            <v>3</v>
          </cell>
          <cell r="S671">
            <v>23</v>
          </cell>
          <cell r="T671" t="str">
            <v>Taher</v>
          </cell>
        </row>
        <row r="672">
          <cell r="A672">
            <v>2015198000308</v>
          </cell>
          <cell r="B672" t="str">
            <v>Récepteur Tiger E400 mini</v>
          </cell>
          <cell r="C672" t="str">
            <v/>
          </cell>
          <cell r="D672" t="str">
            <v/>
          </cell>
          <cell r="E672">
            <v>1</v>
          </cell>
          <cell r="F672">
            <v>0</v>
          </cell>
          <cell r="G672">
            <v>1</v>
          </cell>
          <cell r="H672">
            <v>130</v>
          </cell>
          <cell r="I672">
            <v>0</v>
          </cell>
          <cell r="J672">
            <v>130</v>
          </cell>
          <cell r="K672">
            <v>130</v>
          </cell>
          <cell r="L672">
            <v>149</v>
          </cell>
          <cell r="Q672">
            <v>42206</v>
          </cell>
          <cell r="R672">
            <v>1</v>
          </cell>
          <cell r="S672">
            <v>130</v>
          </cell>
          <cell r="T672" t="str">
            <v>Taher</v>
          </cell>
        </row>
        <row r="673">
          <cell r="A673">
            <v>2013010288</v>
          </cell>
          <cell r="B673" t="str">
            <v>Refroidisseur  Aneex</v>
          </cell>
          <cell r="C673" t="str">
            <v/>
          </cell>
          <cell r="D673" t="str">
            <v/>
          </cell>
          <cell r="E673">
            <v>2</v>
          </cell>
          <cell r="F673">
            <v>0</v>
          </cell>
          <cell r="G673">
            <v>2</v>
          </cell>
          <cell r="H673">
            <v>10</v>
          </cell>
          <cell r="I673">
            <v>0</v>
          </cell>
          <cell r="J673">
            <v>10</v>
          </cell>
          <cell r="K673">
            <v>5</v>
          </cell>
          <cell r="L673">
            <v>12</v>
          </cell>
          <cell r="M673" t="str">
            <v>Inv.2014</v>
          </cell>
          <cell r="N673">
            <v>2</v>
          </cell>
          <cell r="O673">
            <v>5</v>
          </cell>
          <cell r="P673" t="str">
            <v>??</v>
          </cell>
        </row>
        <row r="674">
          <cell r="A674">
            <v>2014178</v>
          </cell>
          <cell r="B674" t="str">
            <v>Renouvellement BS 1 mois A</v>
          </cell>
          <cell r="C674" t="str">
            <v/>
          </cell>
          <cell r="D674" t="str">
            <v/>
          </cell>
          <cell r="E674">
            <v>0</v>
          </cell>
          <cell r="F674">
            <v>0</v>
          </cell>
          <cell r="G674">
            <v>0</v>
          </cell>
          <cell r="H674">
            <v>0</v>
          </cell>
          <cell r="I674">
            <v>0</v>
          </cell>
          <cell r="J674">
            <v>0</v>
          </cell>
          <cell r="K674">
            <v>0</v>
          </cell>
          <cell r="L674">
            <v>95</v>
          </cell>
          <cell r="N674">
            <v>0</v>
          </cell>
          <cell r="O674">
            <v>82</v>
          </cell>
        </row>
        <row r="675">
          <cell r="A675">
            <v>2014179</v>
          </cell>
          <cell r="B675" t="str">
            <v>Renouvellement BS 1 mois B</v>
          </cell>
          <cell r="C675" t="str">
            <v/>
          </cell>
          <cell r="D675" t="str">
            <v/>
          </cell>
          <cell r="E675">
            <v>0</v>
          </cell>
          <cell r="F675">
            <v>0</v>
          </cell>
          <cell r="G675">
            <v>0</v>
          </cell>
          <cell r="H675">
            <v>0</v>
          </cell>
          <cell r="I675">
            <v>0</v>
          </cell>
          <cell r="J675">
            <v>0</v>
          </cell>
          <cell r="K675">
            <v>0</v>
          </cell>
          <cell r="L675">
            <v>25</v>
          </cell>
          <cell r="N675">
            <v>0</v>
          </cell>
          <cell r="O675">
            <v>0</v>
          </cell>
        </row>
        <row r="676">
          <cell r="A676">
            <v>2015198000221</v>
          </cell>
          <cell r="B676" t="str">
            <v>Répeteur wifi</v>
          </cell>
          <cell r="C676" t="str">
            <v/>
          </cell>
          <cell r="D676" t="str">
            <v/>
          </cell>
          <cell r="E676">
            <v>1</v>
          </cell>
          <cell r="F676">
            <v>0</v>
          </cell>
          <cell r="G676">
            <v>1</v>
          </cell>
          <cell r="H676">
            <v>71.5</v>
          </cell>
          <cell r="I676">
            <v>0</v>
          </cell>
          <cell r="J676">
            <v>71.5</v>
          </cell>
          <cell r="K676">
            <v>71.5</v>
          </cell>
          <cell r="L676">
            <v>79</v>
          </cell>
          <cell r="M676" t="str">
            <v>Inv.2014</v>
          </cell>
          <cell r="N676">
            <v>1</v>
          </cell>
          <cell r="O676">
            <v>71.5</v>
          </cell>
          <cell r="P676" t="str">
            <v>gnet</v>
          </cell>
        </row>
        <row r="677">
          <cell r="A677">
            <v>2013010194</v>
          </cell>
          <cell r="B677" t="str">
            <v>Saccoche PC Portable</v>
          </cell>
          <cell r="C677" t="str">
            <v/>
          </cell>
          <cell r="D677" t="str">
            <v/>
          </cell>
          <cell r="E677">
            <v>0</v>
          </cell>
          <cell r="F677">
            <v>0</v>
          </cell>
          <cell r="G677">
            <v>0</v>
          </cell>
          <cell r="H677">
            <v>0</v>
          </cell>
          <cell r="I677">
            <v>0</v>
          </cell>
          <cell r="J677">
            <v>0</v>
          </cell>
          <cell r="K677">
            <v>0</v>
          </cell>
          <cell r="L677">
            <v>22</v>
          </cell>
          <cell r="N677">
            <v>0</v>
          </cell>
          <cell r="O677">
            <v>14.75</v>
          </cell>
        </row>
        <row r="678">
          <cell r="A678">
            <v>2013010268</v>
          </cell>
          <cell r="B678" t="str">
            <v>Samsung 1200M</v>
          </cell>
          <cell r="C678" t="str">
            <v/>
          </cell>
          <cell r="D678" t="str">
            <v/>
          </cell>
          <cell r="E678">
            <v>0</v>
          </cell>
          <cell r="F678">
            <v>0</v>
          </cell>
          <cell r="G678">
            <v>0</v>
          </cell>
          <cell r="H678">
            <v>0</v>
          </cell>
          <cell r="I678">
            <v>0</v>
          </cell>
          <cell r="J678">
            <v>0</v>
          </cell>
          <cell r="K678">
            <v>0</v>
          </cell>
          <cell r="L678">
            <v>45</v>
          </cell>
          <cell r="N678">
            <v>0</v>
          </cell>
          <cell r="O678">
            <v>39</v>
          </cell>
        </row>
        <row r="679">
          <cell r="A679">
            <v>2014145</v>
          </cell>
          <cell r="B679" t="str">
            <v>Samsung 1202</v>
          </cell>
          <cell r="C679" t="str">
            <v/>
          </cell>
          <cell r="D679" t="str">
            <v/>
          </cell>
          <cell r="E679">
            <v>0</v>
          </cell>
          <cell r="F679">
            <v>0</v>
          </cell>
          <cell r="G679">
            <v>0</v>
          </cell>
          <cell r="H679">
            <v>0</v>
          </cell>
          <cell r="I679">
            <v>0</v>
          </cell>
          <cell r="J679">
            <v>0</v>
          </cell>
          <cell r="K679">
            <v>0</v>
          </cell>
          <cell r="L679">
            <v>40</v>
          </cell>
          <cell r="N679">
            <v>0</v>
          </cell>
          <cell r="O679">
            <v>38.799999999999997</v>
          </cell>
        </row>
        <row r="680">
          <cell r="A680">
            <v>2013010325</v>
          </cell>
          <cell r="B680" t="str">
            <v>Samsung 1202</v>
          </cell>
          <cell r="C680" t="str">
            <v/>
          </cell>
          <cell r="D680" t="str">
            <v>Doublon</v>
          </cell>
          <cell r="E680">
            <v>0</v>
          </cell>
          <cell r="F680">
            <v>0</v>
          </cell>
          <cell r="G680">
            <v>0</v>
          </cell>
          <cell r="H680">
            <v>0</v>
          </cell>
          <cell r="I680">
            <v>0</v>
          </cell>
          <cell r="J680">
            <v>0</v>
          </cell>
          <cell r="K680">
            <v>0</v>
          </cell>
          <cell r="L680">
            <v>49</v>
          </cell>
          <cell r="N680">
            <v>0</v>
          </cell>
          <cell r="O680">
            <v>38.799999999999997</v>
          </cell>
        </row>
        <row r="681">
          <cell r="A681">
            <v>2013010266</v>
          </cell>
          <cell r="B681" t="str">
            <v>Samsung 1207T</v>
          </cell>
          <cell r="C681" t="str">
            <v/>
          </cell>
          <cell r="D681" t="str">
            <v/>
          </cell>
          <cell r="E681">
            <v>0</v>
          </cell>
          <cell r="F681">
            <v>0</v>
          </cell>
          <cell r="G681">
            <v>0</v>
          </cell>
          <cell r="H681">
            <v>0</v>
          </cell>
          <cell r="I681">
            <v>0</v>
          </cell>
          <cell r="J681">
            <v>0</v>
          </cell>
          <cell r="K681">
            <v>0</v>
          </cell>
          <cell r="L681">
            <v>49</v>
          </cell>
          <cell r="N681">
            <v>0</v>
          </cell>
          <cell r="O681">
            <v>46.333333333333336</v>
          </cell>
        </row>
        <row r="682">
          <cell r="A682">
            <v>2013010323</v>
          </cell>
          <cell r="B682" t="str">
            <v>Samsung 1282</v>
          </cell>
          <cell r="C682" t="str">
            <v/>
          </cell>
          <cell r="D682" t="str">
            <v/>
          </cell>
          <cell r="E682">
            <v>0</v>
          </cell>
          <cell r="F682">
            <v>0</v>
          </cell>
          <cell r="G682">
            <v>0</v>
          </cell>
          <cell r="H682">
            <v>0</v>
          </cell>
          <cell r="I682">
            <v>0</v>
          </cell>
          <cell r="J682">
            <v>0</v>
          </cell>
          <cell r="K682">
            <v>0</v>
          </cell>
          <cell r="L682">
            <v>69</v>
          </cell>
          <cell r="N682">
            <v>0</v>
          </cell>
          <cell r="O682">
            <v>64</v>
          </cell>
        </row>
        <row r="683">
          <cell r="A683">
            <v>2014050</v>
          </cell>
          <cell r="B683" t="str">
            <v>Samsung 2202</v>
          </cell>
          <cell r="C683" t="str">
            <v/>
          </cell>
          <cell r="D683" t="str">
            <v/>
          </cell>
          <cell r="E683">
            <v>0</v>
          </cell>
          <cell r="F683">
            <v>0</v>
          </cell>
          <cell r="G683">
            <v>0</v>
          </cell>
          <cell r="H683">
            <v>0</v>
          </cell>
          <cell r="I683">
            <v>0</v>
          </cell>
          <cell r="J683">
            <v>0</v>
          </cell>
          <cell r="K683">
            <v>0</v>
          </cell>
          <cell r="L683">
            <v>79</v>
          </cell>
          <cell r="N683">
            <v>0</v>
          </cell>
          <cell r="O683">
            <v>82</v>
          </cell>
        </row>
        <row r="684">
          <cell r="A684">
            <v>8806085281042</v>
          </cell>
          <cell r="B684" t="str">
            <v>Samsung E 1200 M</v>
          </cell>
          <cell r="C684" t="str">
            <v/>
          </cell>
          <cell r="D684" t="str">
            <v/>
          </cell>
          <cell r="E684">
            <v>0</v>
          </cell>
          <cell r="F684">
            <v>0</v>
          </cell>
          <cell r="G684">
            <v>0</v>
          </cell>
          <cell r="H684">
            <v>0</v>
          </cell>
          <cell r="I684">
            <v>0</v>
          </cell>
          <cell r="J684">
            <v>0</v>
          </cell>
          <cell r="K684">
            <v>0</v>
          </cell>
          <cell r="L684">
            <v>45</v>
          </cell>
          <cell r="N684">
            <v>0</v>
          </cell>
          <cell r="O684">
            <v>39</v>
          </cell>
        </row>
        <row r="685">
          <cell r="A685">
            <v>8806086019781</v>
          </cell>
          <cell r="B685" t="str">
            <v>Samsung E 1200 R</v>
          </cell>
          <cell r="C685" t="str">
            <v/>
          </cell>
          <cell r="D685" t="str">
            <v/>
          </cell>
          <cell r="E685">
            <v>0</v>
          </cell>
          <cell r="F685">
            <v>0</v>
          </cell>
          <cell r="G685">
            <v>0</v>
          </cell>
          <cell r="H685">
            <v>0</v>
          </cell>
          <cell r="I685">
            <v>0</v>
          </cell>
          <cell r="J685">
            <v>0</v>
          </cell>
          <cell r="K685">
            <v>0</v>
          </cell>
          <cell r="L685">
            <v>39</v>
          </cell>
          <cell r="N685">
            <v>0</v>
          </cell>
          <cell r="O685">
            <v>33</v>
          </cell>
        </row>
        <row r="686">
          <cell r="A686">
            <v>8806086020435</v>
          </cell>
          <cell r="B686" t="str">
            <v>Samsung E 1200 R Bleu</v>
          </cell>
          <cell r="C686" t="str">
            <v/>
          </cell>
          <cell r="D686" t="str">
            <v/>
          </cell>
          <cell r="E686">
            <v>0</v>
          </cell>
          <cell r="F686">
            <v>0</v>
          </cell>
          <cell r="G686">
            <v>0</v>
          </cell>
          <cell r="H686">
            <v>0</v>
          </cell>
          <cell r="I686">
            <v>0</v>
          </cell>
          <cell r="J686">
            <v>0</v>
          </cell>
          <cell r="K686">
            <v>0</v>
          </cell>
          <cell r="L686">
            <v>39</v>
          </cell>
          <cell r="N686">
            <v>0</v>
          </cell>
          <cell r="O686">
            <v>33</v>
          </cell>
        </row>
        <row r="687">
          <cell r="A687">
            <v>8806086020152</v>
          </cell>
          <cell r="B687" t="str">
            <v>Samsung E 1200 R Noir/Rouge</v>
          </cell>
          <cell r="C687" t="str">
            <v/>
          </cell>
          <cell r="D687" t="str">
            <v/>
          </cell>
          <cell r="E687">
            <v>0</v>
          </cell>
          <cell r="F687">
            <v>0</v>
          </cell>
          <cell r="G687">
            <v>0</v>
          </cell>
          <cell r="H687">
            <v>0</v>
          </cell>
          <cell r="I687">
            <v>0</v>
          </cell>
          <cell r="J687">
            <v>0</v>
          </cell>
          <cell r="K687">
            <v>0</v>
          </cell>
          <cell r="L687">
            <v>39</v>
          </cell>
          <cell r="N687">
            <v>0</v>
          </cell>
          <cell r="O687">
            <v>33</v>
          </cell>
        </row>
        <row r="688">
          <cell r="A688">
            <v>8806085761988</v>
          </cell>
          <cell r="B688" t="str">
            <v>Samsung Rex 70</v>
          </cell>
          <cell r="C688" t="str">
            <v/>
          </cell>
          <cell r="D688" t="str">
            <v/>
          </cell>
          <cell r="E688">
            <v>0</v>
          </cell>
          <cell r="F688">
            <v>0</v>
          </cell>
          <cell r="G688">
            <v>0</v>
          </cell>
          <cell r="H688">
            <v>0</v>
          </cell>
          <cell r="I688">
            <v>0</v>
          </cell>
          <cell r="J688">
            <v>0</v>
          </cell>
          <cell r="K688">
            <v>0</v>
          </cell>
          <cell r="L688">
            <v>179</v>
          </cell>
          <cell r="N688">
            <v>0</v>
          </cell>
          <cell r="O688">
            <v>152</v>
          </cell>
        </row>
        <row r="689">
          <cell r="A689">
            <v>2014027</v>
          </cell>
          <cell r="B689" t="str">
            <v>Samsung REX60</v>
          </cell>
          <cell r="C689" t="str">
            <v/>
          </cell>
          <cell r="D689" t="str">
            <v/>
          </cell>
          <cell r="E689">
            <v>0</v>
          </cell>
          <cell r="F689">
            <v>0</v>
          </cell>
          <cell r="G689">
            <v>0</v>
          </cell>
          <cell r="H689">
            <v>0</v>
          </cell>
          <cell r="I689">
            <v>0</v>
          </cell>
          <cell r="J689">
            <v>0</v>
          </cell>
          <cell r="K689">
            <v>0</v>
          </cell>
          <cell r="L689">
            <v>149</v>
          </cell>
          <cell r="N689">
            <v>0</v>
          </cell>
          <cell r="O689">
            <v>134</v>
          </cell>
        </row>
        <row r="690">
          <cell r="A690">
            <v>2014028</v>
          </cell>
          <cell r="B690" t="str">
            <v>Samsung REX70</v>
          </cell>
          <cell r="C690" t="str">
            <v/>
          </cell>
          <cell r="D690" t="str">
            <v/>
          </cell>
          <cell r="E690">
            <v>0</v>
          </cell>
          <cell r="F690">
            <v>0</v>
          </cell>
          <cell r="G690">
            <v>0</v>
          </cell>
          <cell r="H690">
            <v>0</v>
          </cell>
          <cell r="I690">
            <v>0</v>
          </cell>
          <cell r="J690">
            <v>0</v>
          </cell>
          <cell r="K690">
            <v>0</v>
          </cell>
          <cell r="L690">
            <v>179</v>
          </cell>
          <cell r="N690">
            <v>0</v>
          </cell>
          <cell r="O690">
            <v>159.33333333333334</v>
          </cell>
        </row>
        <row r="691">
          <cell r="A691">
            <v>8806086217408</v>
          </cell>
          <cell r="B691" t="str">
            <v>Samsung SM-B310E Blanc</v>
          </cell>
          <cell r="C691" t="str">
            <v/>
          </cell>
          <cell r="D691" t="str">
            <v/>
          </cell>
          <cell r="E691">
            <v>0</v>
          </cell>
          <cell r="F691">
            <v>0</v>
          </cell>
          <cell r="G691">
            <v>0</v>
          </cell>
          <cell r="H691">
            <v>0</v>
          </cell>
          <cell r="I691">
            <v>0</v>
          </cell>
          <cell r="J691">
            <v>0</v>
          </cell>
          <cell r="K691">
            <v>0</v>
          </cell>
          <cell r="L691">
            <v>59</v>
          </cell>
          <cell r="N691">
            <v>0</v>
          </cell>
          <cell r="O691">
            <v>54</v>
          </cell>
        </row>
        <row r="692">
          <cell r="A692">
            <v>8806086217439</v>
          </cell>
          <cell r="B692" t="str">
            <v>Samsung SM-B310E Bleu</v>
          </cell>
          <cell r="C692" t="str">
            <v/>
          </cell>
          <cell r="D692" t="str">
            <v/>
          </cell>
          <cell r="E692">
            <v>0</v>
          </cell>
          <cell r="F692">
            <v>0</v>
          </cell>
          <cell r="G692">
            <v>0</v>
          </cell>
          <cell r="H692">
            <v>0</v>
          </cell>
          <cell r="I692">
            <v>0</v>
          </cell>
          <cell r="J692">
            <v>0</v>
          </cell>
          <cell r="K692">
            <v>0</v>
          </cell>
          <cell r="L692">
            <v>59</v>
          </cell>
          <cell r="N692">
            <v>0</v>
          </cell>
          <cell r="O692">
            <v>54</v>
          </cell>
        </row>
        <row r="693">
          <cell r="A693">
            <v>2013010195</v>
          </cell>
          <cell r="B693" t="str">
            <v>Screen protector</v>
          </cell>
          <cell r="C693" t="str">
            <v/>
          </cell>
          <cell r="D693" t="str">
            <v/>
          </cell>
          <cell r="E693">
            <v>3</v>
          </cell>
          <cell r="F693">
            <v>0</v>
          </cell>
          <cell r="G693">
            <v>3</v>
          </cell>
          <cell r="H693">
            <v>3.833333333333333</v>
          </cell>
          <cell r="I693">
            <v>0</v>
          </cell>
          <cell r="J693">
            <v>3.833333333333333</v>
          </cell>
          <cell r="K693">
            <v>1.2777777777777777</v>
          </cell>
          <cell r="L693">
            <v>3.5</v>
          </cell>
          <cell r="M693" t="str">
            <v>Inv.2014</v>
          </cell>
          <cell r="N693">
            <v>3</v>
          </cell>
          <cell r="O693">
            <v>1.2777777777777777</v>
          </cell>
          <cell r="P693" t="str">
            <v>??</v>
          </cell>
        </row>
        <row r="694">
          <cell r="A694">
            <v>2015198000208</v>
          </cell>
          <cell r="B694" t="str">
            <v>Screen Protector 10"</v>
          </cell>
          <cell r="C694" t="str">
            <v/>
          </cell>
          <cell r="D694" t="str">
            <v/>
          </cell>
          <cell r="E694">
            <v>2</v>
          </cell>
          <cell r="F694">
            <v>0</v>
          </cell>
          <cell r="G694">
            <v>2</v>
          </cell>
          <cell r="H694">
            <v>7</v>
          </cell>
          <cell r="I694">
            <v>0</v>
          </cell>
          <cell r="J694">
            <v>7</v>
          </cell>
          <cell r="K694">
            <v>3.5</v>
          </cell>
          <cell r="L694">
            <v>20</v>
          </cell>
          <cell r="Q694">
            <v>42021</v>
          </cell>
          <cell r="R694">
            <v>2</v>
          </cell>
          <cell r="S694">
            <v>3.5</v>
          </cell>
          <cell r="T694" t="str">
            <v>Atef</v>
          </cell>
        </row>
        <row r="695">
          <cell r="A695">
            <v>2015198000209</v>
          </cell>
          <cell r="B695" t="str">
            <v>Screen Protector 7"</v>
          </cell>
          <cell r="C695" t="str">
            <v/>
          </cell>
          <cell r="D695" t="str">
            <v/>
          </cell>
          <cell r="E695">
            <v>1</v>
          </cell>
          <cell r="F695">
            <v>0</v>
          </cell>
          <cell r="G695">
            <v>1</v>
          </cell>
          <cell r="H695">
            <v>3.5</v>
          </cell>
          <cell r="I695">
            <v>0</v>
          </cell>
          <cell r="J695">
            <v>3.5</v>
          </cell>
          <cell r="K695">
            <v>3.5</v>
          </cell>
          <cell r="L695">
            <v>15</v>
          </cell>
          <cell r="Q695">
            <v>42021</v>
          </cell>
          <cell r="R695">
            <v>1</v>
          </cell>
          <cell r="S695">
            <v>3.5</v>
          </cell>
          <cell r="T695" t="str">
            <v>Atef</v>
          </cell>
        </row>
        <row r="696">
          <cell r="A696">
            <v>2014078</v>
          </cell>
          <cell r="B696" t="str">
            <v>Screen Protector 7" standard</v>
          </cell>
          <cell r="C696" t="str">
            <v/>
          </cell>
          <cell r="D696" t="str">
            <v/>
          </cell>
          <cell r="E696">
            <v>0</v>
          </cell>
          <cell r="F696">
            <v>0</v>
          </cell>
          <cell r="G696">
            <v>0</v>
          </cell>
          <cell r="H696">
            <v>0</v>
          </cell>
          <cell r="I696">
            <v>0</v>
          </cell>
          <cell r="J696">
            <v>0</v>
          </cell>
          <cell r="K696">
            <v>0</v>
          </cell>
          <cell r="L696">
            <v>4.5</v>
          </cell>
          <cell r="N696">
            <v>0</v>
          </cell>
          <cell r="O696">
            <v>1.5</v>
          </cell>
        </row>
        <row r="697">
          <cell r="A697">
            <v>2014198000180</v>
          </cell>
          <cell r="B697" t="str">
            <v>Screen Protector ACE 4</v>
          </cell>
          <cell r="C697" t="str">
            <v/>
          </cell>
          <cell r="D697" t="str">
            <v/>
          </cell>
          <cell r="E697">
            <v>1</v>
          </cell>
          <cell r="F697">
            <v>0</v>
          </cell>
          <cell r="G697">
            <v>1</v>
          </cell>
          <cell r="H697">
            <v>3.5</v>
          </cell>
          <cell r="I697">
            <v>0</v>
          </cell>
          <cell r="J697">
            <v>3.5</v>
          </cell>
          <cell r="K697">
            <v>3.5</v>
          </cell>
          <cell r="L697">
            <v>10</v>
          </cell>
          <cell r="M697" t="str">
            <v>Inv.2014</v>
          </cell>
          <cell r="N697">
            <v>1</v>
          </cell>
          <cell r="O697">
            <v>3.5</v>
          </cell>
          <cell r="P697" t="str">
            <v>??</v>
          </cell>
        </row>
        <row r="698">
          <cell r="A698">
            <v>2014198000179</v>
          </cell>
          <cell r="B698" t="str">
            <v>Screen Protector Core 2 G355H</v>
          </cell>
          <cell r="C698" t="str">
            <v/>
          </cell>
          <cell r="D698" t="str">
            <v/>
          </cell>
          <cell r="E698">
            <v>2</v>
          </cell>
          <cell r="F698">
            <v>0</v>
          </cell>
          <cell r="G698">
            <v>2</v>
          </cell>
          <cell r="H698">
            <v>7</v>
          </cell>
          <cell r="I698">
            <v>0</v>
          </cell>
          <cell r="J698">
            <v>7</v>
          </cell>
          <cell r="K698">
            <v>3.5</v>
          </cell>
          <cell r="L698">
            <v>10</v>
          </cell>
          <cell r="M698" t="str">
            <v>Inv.2014</v>
          </cell>
          <cell r="N698">
            <v>2</v>
          </cell>
          <cell r="O698">
            <v>3.5</v>
          </cell>
          <cell r="P698" t="str">
            <v>??</v>
          </cell>
        </row>
        <row r="699">
          <cell r="A699">
            <v>2014198000183</v>
          </cell>
          <cell r="B699" t="str">
            <v>Screen Protector Ever Fancy D40</v>
          </cell>
          <cell r="C699" t="str">
            <v/>
          </cell>
          <cell r="D699" t="str">
            <v/>
          </cell>
          <cell r="E699">
            <v>1</v>
          </cell>
          <cell r="F699">
            <v>0</v>
          </cell>
          <cell r="G699">
            <v>1</v>
          </cell>
          <cell r="H699">
            <v>3.5</v>
          </cell>
          <cell r="I699">
            <v>0</v>
          </cell>
          <cell r="J699">
            <v>3.5</v>
          </cell>
          <cell r="K699">
            <v>3.5</v>
          </cell>
          <cell r="L699">
            <v>10</v>
          </cell>
          <cell r="M699" t="str">
            <v>Inv.2014</v>
          </cell>
          <cell r="N699">
            <v>1</v>
          </cell>
          <cell r="O699">
            <v>3.5</v>
          </cell>
          <cell r="P699" t="str">
            <v>??</v>
          </cell>
        </row>
        <row r="700">
          <cell r="A700">
            <v>2014162</v>
          </cell>
          <cell r="B700" t="str">
            <v>Screen Protector EverClassic</v>
          </cell>
          <cell r="C700" t="str">
            <v/>
          </cell>
          <cell r="D700" t="str">
            <v/>
          </cell>
          <cell r="E700">
            <v>1</v>
          </cell>
          <cell r="F700">
            <v>0</v>
          </cell>
          <cell r="G700">
            <v>1</v>
          </cell>
          <cell r="H700">
            <v>1.2</v>
          </cell>
          <cell r="I700">
            <v>0</v>
          </cell>
          <cell r="J700">
            <v>1.2</v>
          </cell>
          <cell r="K700">
            <v>1.2</v>
          </cell>
          <cell r="L700">
            <v>5</v>
          </cell>
          <cell r="M700" t="str">
            <v>Inv.2014</v>
          </cell>
          <cell r="N700">
            <v>1</v>
          </cell>
          <cell r="O700">
            <v>1.2</v>
          </cell>
          <cell r="P700" t="str">
            <v>??</v>
          </cell>
        </row>
        <row r="701">
          <cell r="A701">
            <v>2014158</v>
          </cell>
          <cell r="B701" t="str">
            <v>Screen Protector EverGlory</v>
          </cell>
          <cell r="C701" t="str">
            <v/>
          </cell>
          <cell r="D701" t="str">
            <v/>
          </cell>
          <cell r="E701">
            <v>1</v>
          </cell>
          <cell r="F701">
            <v>0</v>
          </cell>
          <cell r="G701">
            <v>1</v>
          </cell>
          <cell r="H701">
            <v>1.2</v>
          </cell>
          <cell r="I701">
            <v>0</v>
          </cell>
          <cell r="J701">
            <v>1.2</v>
          </cell>
          <cell r="K701">
            <v>1.2</v>
          </cell>
          <cell r="L701">
            <v>5</v>
          </cell>
          <cell r="M701" t="str">
            <v>Inv.2014</v>
          </cell>
          <cell r="N701">
            <v>1</v>
          </cell>
          <cell r="O701">
            <v>1.2</v>
          </cell>
          <cell r="P701" t="str">
            <v>??</v>
          </cell>
        </row>
        <row r="702">
          <cell r="A702">
            <v>2014161</v>
          </cell>
          <cell r="B702" t="str">
            <v>Screen Protector EverMagic</v>
          </cell>
          <cell r="C702" t="str">
            <v/>
          </cell>
          <cell r="D702" t="str">
            <v/>
          </cell>
          <cell r="E702">
            <v>1</v>
          </cell>
          <cell r="F702">
            <v>0</v>
          </cell>
          <cell r="G702">
            <v>1</v>
          </cell>
          <cell r="H702">
            <v>1.2</v>
          </cell>
          <cell r="I702">
            <v>0</v>
          </cell>
          <cell r="J702">
            <v>1.2</v>
          </cell>
          <cell r="K702">
            <v>1.2</v>
          </cell>
          <cell r="L702">
            <v>5</v>
          </cell>
          <cell r="M702" t="str">
            <v>Inv.2014</v>
          </cell>
          <cell r="N702">
            <v>1</v>
          </cell>
          <cell r="O702">
            <v>1.2</v>
          </cell>
          <cell r="P702" t="str">
            <v>??</v>
          </cell>
        </row>
        <row r="703">
          <cell r="A703">
            <v>2014160</v>
          </cell>
          <cell r="B703" t="str">
            <v>Screen Protector EverShine</v>
          </cell>
          <cell r="C703" t="str">
            <v/>
          </cell>
          <cell r="D703" t="str">
            <v/>
          </cell>
          <cell r="E703">
            <v>1</v>
          </cell>
          <cell r="F703">
            <v>0</v>
          </cell>
          <cell r="G703">
            <v>1</v>
          </cell>
          <cell r="H703">
            <v>1.2</v>
          </cell>
          <cell r="I703">
            <v>0</v>
          </cell>
          <cell r="J703">
            <v>1.2</v>
          </cell>
          <cell r="K703">
            <v>1.2</v>
          </cell>
          <cell r="L703">
            <v>5</v>
          </cell>
          <cell r="M703" t="str">
            <v>Inv.2014</v>
          </cell>
          <cell r="N703">
            <v>1</v>
          </cell>
          <cell r="O703">
            <v>1.2</v>
          </cell>
          <cell r="P703" t="str">
            <v>??</v>
          </cell>
        </row>
        <row r="704">
          <cell r="A704">
            <v>2014159</v>
          </cell>
          <cell r="B704" t="str">
            <v>Screen Protector EverTrendy</v>
          </cell>
          <cell r="C704" t="str">
            <v/>
          </cell>
          <cell r="D704" t="str">
            <v/>
          </cell>
          <cell r="E704">
            <v>1</v>
          </cell>
          <cell r="F704">
            <v>0</v>
          </cell>
          <cell r="G704">
            <v>1</v>
          </cell>
          <cell r="H704">
            <v>1.2</v>
          </cell>
          <cell r="I704">
            <v>0</v>
          </cell>
          <cell r="J704">
            <v>1.2</v>
          </cell>
          <cell r="K704">
            <v>1.2</v>
          </cell>
          <cell r="L704">
            <v>5</v>
          </cell>
          <cell r="M704" t="str">
            <v>Inv.2014</v>
          </cell>
          <cell r="N704">
            <v>1</v>
          </cell>
          <cell r="O704">
            <v>1.2</v>
          </cell>
          <cell r="P704" t="str">
            <v>??</v>
          </cell>
        </row>
        <row r="705">
          <cell r="A705">
            <v>2014198000178</v>
          </cell>
          <cell r="B705" t="str">
            <v>Screen Protector G7102</v>
          </cell>
          <cell r="C705" t="str">
            <v/>
          </cell>
          <cell r="D705" t="str">
            <v/>
          </cell>
          <cell r="E705">
            <v>1</v>
          </cell>
          <cell r="F705">
            <v>0</v>
          </cell>
          <cell r="G705">
            <v>1</v>
          </cell>
          <cell r="H705">
            <v>3.5</v>
          </cell>
          <cell r="I705">
            <v>0</v>
          </cell>
          <cell r="J705">
            <v>3.5</v>
          </cell>
          <cell r="K705">
            <v>3.5</v>
          </cell>
          <cell r="L705">
            <v>10</v>
          </cell>
          <cell r="M705" t="str">
            <v>Inv.2014</v>
          </cell>
          <cell r="N705">
            <v>1</v>
          </cell>
          <cell r="O705">
            <v>3.5</v>
          </cell>
          <cell r="P705" t="str">
            <v>??</v>
          </cell>
        </row>
        <row r="706">
          <cell r="A706">
            <v>2015198000207</v>
          </cell>
          <cell r="B706" t="str">
            <v>Screen Protector iPAD 4</v>
          </cell>
          <cell r="C706" t="str">
            <v/>
          </cell>
          <cell r="D706" t="str">
            <v/>
          </cell>
          <cell r="E706">
            <v>2</v>
          </cell>
          <cell r="F706">
            <v>0</v>
          </cell>
          <cell r="G706">
            <v>2</v>
          </cell>
          <cell r="H706">
            <v>7</v>
          </cell>
          <cell r="I706">
            <v>0</v>
          </cell>
          <cell r="J706">
            <v>7</v>
          </cell>
          <cell r="K706">
            <v>3.5</v>
          </cell>
          <cell r="L706">
            <v>25</v>
          </cell>
          <cell r="Q706">
            <v>42021</v>
          </cell>
          <cell r="R706">
            <v>2</v>
          </cell>
          <cell r="S706">
            <v>3.5</v>
          </cell>
          <cell r="T706" t="str">
            <v>Atef</v>
          </cell>
        </row>
        <row r="707">
          <cell r="A707">
            <v>2013010284</v>
          </cell>
          <cell r="B707" t="str">
            <v>Screen protector iphone 4</v>
          </cell>
          <cell r="C707" t="str">
            <v/>
          </cell>
          <cell r="D707" t="str">
            <v/>
          </cell>
          <cell r="E707">
            <v>0</v>
          </cell>
          <cell r="F707">
            <v>0</v>
          </cell>
          <cell r="G707">
            <v>0</v>
          </cell>
          <cell r="H707">
            <v>0</v>
          </cell>
          <cell r="I707">
            <v>0</v>
          </cell>
          <cell r="J707">
            <v>0</v>
          </cell>
          <cell r="K707">
            <v>0</v>
          </cell>
          <cell r="L707">
            <v>4</v>
          </cell>
          <cell r="N707">
            <v>0</v>
          </cell>
          <cell r="O707">
            <v>1.5</v>
          </cell>
        </row>
        <row r="708">
          <cell r="A708">
            <v>2014079</v>
          </cell>
          <cell r="B708" t="str">
            <v>Screen Protector iphone 4G</v>
          </cell>
          <cell r="C708" t="str">
            <v/>
          </cell>
          <cell r="D708" t="str">
            <v/>
          </cell>
          <cell r="E708">
            <v>1</v>
          </cell>
          <cell r="F708">
            <v>0</v>
          </cell>
          <cell r="G708">
            <v>1</v>
          </cell>
          <cell r="H708">
            <v>1.5</v>
          </cell>
          <cell r="I708">
            <v>0</v>
          </cell>
          <cell r="J708">
            <v>1.5</v>
          </cell>
          <cell r="K708">
            <v>1.5</v>
          </cell>
          <cell r="L708">
            <v>4.5</v>
          </cell>
          <cell r="M708" t="str">
            <v>Inv.2014</v>
          </cell>
          <cell r="N708">
            <v>1</v>
          </cell>
          <cell r="O708">
            <v>1.5</v>
          </cell>
          <cell r="P708" t="str">
            <v>??</v>
          </cell>
        </row>
        <row r="709">
          <cell r="A709">
            <v>2013010285</v>
          </cell>
          <cell r="B709" t="str">
            <v>Screen protector iphone 5</v>
          </cell>
          <cell r="C709" t="str">
            <v/>
          </cell>
          <cell r="D709" t="str">
            <v/>
          </cell>
          <cell r="E709">
            <v>2</v>
          </cell>
          <cell r="F709">
            <v>0</v>
          </cell>
          <cell r="G709">
            <v>2</v>
          </cell>
          <cell r="H709">
            <v>3</v>
          </cell>
          <cell r="I709">
            <v>0</v>
          </cell>
          <cell r="J709">
            <v>3</v>
          </cell>
          <cell r="K709">
            <v>1.5</v>
          </cell>
          <cell r="L709">
            <v>4</v>
          </cell>
          <cell r="M709" t="str">
            <v>Inv.2014</v>
          </cell>
          <cell r="N709">
            <v>2</v>
          </cell>
          <cell r="O709">
            <v>1.5</v>
          </cell>
          <cell r="P709" t="str">
            <v>??</v>
          </cell>
        </row>
        <row r="710">
          <cell r="A710">
            <v>2014166</v>
          </cell>
          <cell r="B710" t="str">
            <v>Screen Protector Nokia 610</v>
          </cell>
          <cell r="C710" t="str">
            <v/>
          </cell>
          <cell r="D710" t="str">
            <v/>
          </cell>
          <cell r="E710">
            <v>1</v>
          </cell>
          <cell r="F710">
            <v>0</v>
          </cell>
          <cell r="G710">
            <v>1</v>
          </cell>
          <cell r="H710">
            <v>1.2</v>
          </cell>
          <cell r="I710">
            <v>0</v>
          </cell>
          <cell r="J710">
            <v>1.2</v>
          </cell>
          <cell r="K710">
            <v>1.2</v>
          </cell>
          <cell r="L710">
            <v>5</v>
          </cell>
          <cell r="M710" t="str">
            <v>Inv.2014</v>
          </cell>
          <cell r="N710">
            <v>1</v>
          </cell>
          <cell r="O710">
            <v>1.2</v>
          </cell>
          <cell r="P710" t="str">
            <v>??</v>
          </cell>
        </row>
        <row r="711">
          <cell r="A711">
            <v>2014198000181</v>
          </cell>
          <cell r="B711" t="str">
            <v>Screen Protector Nokia X</v>
          </cell>
          <cell r="C711" t="str">
            <v/>
          </cell>
          <cell r="D711" t="str">
            <v/>
          </cell>
          <cell r="E711">
            <v>1</v>
          </cell>
          <cell r="F711">
            <v>0</v>
          </cell>
          <cell r="G711">
            <v>1</v>
          </cell>
          <cell r="H711">
            <v>3.5</v>
          </cell>
          <cell r="I711">
            <v>0</v>
          </cell>
          <cell r="J711">
            <v>3.5</v>
          </cell>
          <cell r="K711">
            <v>3.5</v>
          </cell>
          <cell r="L711">
            <v>10</v>
          </cell>
          <cell r="M711" t="str">
            <v>Inv.2014</v>
          </cell>
          <cell r="N711">
            <v>1</v>
          </cell>
          <cell r="O711">
            <v>3.5</v>
          </cell>
          <cell r="P711" t="str">
            <v>??</v>
          </cell>
        </row>
        <row r="712">
          <cell r="A712">
            <v>2014198000184</v>
          </cell>
          <cell r="B712" t="str">
            <v>Screen Protector Nokia XL</v>
          </cell>
          <cell r="C712" t="str">
            <v/>
          </cell>
          <cell r="D712" t="str">
            <v/>
          </cell>
          <cell r="E712">
            <v>1</v>
          </cell>
          <cell r="F712">
            <v>0</v>
          </cell>
          <cell r="G712">
            <v>1</v>
          </cell>
          <cell r="H712">
            <v>3.5</v>
          </cell>
          <cell r="I712">
            <v>0</v>
          </cell>
          <cell r="J712">
            <v>3.5</v>
          </cell>
          <cell r="K712">
            <v>3.5</v>
          </cell>
          <cell r="L712">
            <v>10</v>
          </cell>
          <cell r="M712" t="str">
            <v>Inv.2014</v>
          </cell>
          <cell r="N712">
            <v>1</v>
          </cell>
          <cell r="O712">
            <v>3.5</v>
          </cell>
          <cell r="P712" t="str">
            <v>??</v>
          </cell>
        </row>
        <row r="713">
          <cell r="A713">
            <v>2014165</v>
          </cell>
          <cell r="B713" t="str">
            <v>Screen Protector Note 3</v>
          </cell>
          <cell r="C713" t="str">
            <v/>
          </cell>
          <cell r="D713" t="str">
            <v/>
          </cell>
          <cell r="E713">
            <v>1</v>
          </cell>
          <cell r="F713">
            <v>0</v>
          </cell>
          <cell r="G713">
            <v>1</v>
          </cell>
          <cell r="H713">
            <v>1.2</v>
          </cell>
          <cell r="I713">
            <v>0</v>
          </cell>
          <cell r="J713">
            <v>1.2</v>
          </cell>
          <cell r="K713">
            <v>1.2</v>
          </cell>
          <cell r="L713">
            <v>5</v>
          </cell>
          <cell r="M713" t="str">
            <v>Inv.2014</v>
          </cell>
          <cell r="N713">
            <v>1</v>
          </cell>
          <cell r="O713">
            <v>1.2</v>
          </cell>
          <cell r="P713" t="str">
            <v>??</v>
          </cell>
        </row>
        <row r="714">
          <cell r="A714">
            <v>2014163</v>
          </cell>
          <cell r="B714" t="str">
            <v>Screen Protector S4 Zoom</v>
          </cell>
          <cell r="C714" t="str">
            <v/>
          </cell>
          <cell r="D714" t="str">
            <v/>
          </cell>
          <cell r="E714">
            <v>1</v>
          </cell>
          <cell r="F714">
            <v>0</v>
          </cell>
          <cell r="G714">
            <v>1</v>
          </cell>
          <cell r="H714">
            <v>1.2</v>
          </cell>
          <cell r="I714">
            <v>0</v>
          </cell>
          <cell r="J714">
            <v>1.2</v>
          </cell>
          <cell r="K714">
            <v>1.2</v>
          </cell>
          <cell r="L714">
            <v>5</v>
          </cell>
          <cell r="M714" t="str">
            <v>Inv.2014</v>
          </cell>
          <cell r="N714">
            <v>1</v>
          </cell>
          <cell r="O714">
            <v>1.2</v>
          </cell>
          <cell r="P714" t="str">
            <v>??</v>
          </cell>
        </row>
        <row r="715">
          <cell r="A715">
            <v>2014164</v>
          </cell>
          <cell r="B715" t="str">
            <v>Screen Protector S5</v>
          </cell>
          <cell r="C715" t="str">
            <v/>
          </cell>
          <cell r="D715" t="str">
            <v/>
          </cell>
          <cell r="E715">
            <v>1</v>
          </cell>
          <cell r="F715">
            <v>0</v>
          </cell>
          <cell r="G715">
            <v>1</v>
          </cell>
          <cell r="H715">
            <v>1.2</v>
          </cell>
          <cell r="I715">
            <v>0</v>
          </cell>
          <cell r="J715">
            <v>1.2</v>
          </cell>
          <cell r="K715">
            <v>1.2</v>
          </cell>
          <cell r="L715">
            <v>5</v>
          </cell>
          <cell r="M715" t="str">
            <v>Inv.2014</v>
          </cell>
          <cell r="N715">
            <v>1</v>
          </cell>
          <cell r="O715">
            <v>1.2</v>
          </cell>
          <cell r="P715" t="str">
            <v>??</v>
          </cell>
        </row>
        <row r="716">
          <cell r="A716">
            <v>2014198000182</v>
          </cell>
          <cell r="B716" t="str">
            <v>Screen Protector S5</v>
          </cell>
          <cell r="C716" t="str">
            <v/>
          </cell>
          <cell r="D716" t="str">
            <v>Doublon</v>
          </cell>
          <cell r="E716">
            <v>1</v>
          </cell>
          <cell r="F716">
            <v>0</v>
          </cell>
          <cell r="G716">
            <v>1</v>
          </cell>
          <cell r="H716">
            <v>3.5</v>
          </cell>
          <cell r="I716">
            <v>0</v>
          </cell>
          <cell r="J716">
            <v>3.5</v>
          </cell>
          <cell r="K716">
            <v>3.5</v>
          </cell>
          <cell r="L716">
            <v>10</v>
          </cell>
          <cell r="M716" t="str">
            <v>Inv.2014</v>
          </cell>
          <cell r="N716">
            <v>1</v>
          </cell>
          <cell r="O716">
            <v>3.5</v>
          </cell>
          <cell r="P716" t="str">
            <v>??</v>
          </cell>
        </row>
        <row r="717">
          <cell r="A717">
            <v>2014167</v>
          </cell>
          <cell r="B717" t="str">
            <v>Screen Protector S6312</v>
          </cell>
          <cell r="C717" t="str">
            <v/>
          </cell>
          <cell r="D717" t="str">
            <v/>
          </cell>
          <cell r="E717">
            <v>0</v>
          </cell>
          <cell r="F717">
            <v>0</v>
          </cell>
          <cell r="G717">
            <v>0</v>
          </cell>
          <cell r="H717">
            <v>0</v>
          </cell>
          <cell r="I717">
            <v>0</v>
          </cell>
          <cell r="J717">
            <v>0</v>
          </cell>
          <cell r="K717">
            <v>0</v>
          </cell>
          <cell r="L717">
            <v>5</v>
          </cell>
          <cell r="N717">
            <v>0</v>
          </cell>
          <cell r="O717">
            <v>1.2</v>
          </cell>
        </row>
        <row r="718">
          <cell r="A718">
            <v>2014083</v>
          </cell>
          <cell r="B718" t="str">
            <v>Screen Protector SA i9100</v>
          </cell>
          <cell r="C718" t="str">
            <v/>
          </cell>
          <cell r="D718" t="str">
            <v/>
          </cell>
          <cell r="E718">
            <v>1</v>
          </cell>
          <cell r="F718">
            <v>0</v>
          </cell>
          <cell r="G718">
            <v>1</v>
          </cell>
          <cell r="H718">
            <v>1.5</v>
          </cell>
          <cell r="I718">
            <v>0</v>
          </cell>
          <cell r="J718">
            <v>1.5</v>
          </cell>
          <cell r="K718">
            <v>1.5</v>
          </cell>
          <cell r="L718">
            <v>4.5</v>
          </cell>
          <cell r="M718" t="str">
            <v>Inv.2014</v>
          </cell>
          <cell r="N718">
            <v>1</v>
          </cell>
          <cell r="O718">
            <v>1.5</v>
          </cell>
          <cell r="P718" t="str">
            <v>??</v>
          </cell>
        </row>
        <row r="719">
          <cell r="A719">
            <v>2014086</v>
          </cell>
          <cell r="B719" t="str">
            <v>Screen Protector SA i9300</v>
          </cell>
          <cell r="C719" t="str">
            <v/>
          </cell>
          <cell r="D719" t="str">
            <v/>
          </cell>
          <cell r="E719">
            <v>2</v>
          </cell>
          <cell r="F719">
            <v>0</v>
          </cell>
          <cell r="G719">
            <v>2</v>
          </cell>
          <cell r="H719">
            <v>3</v>
          </cell>
          <cell r="I719">
            <v>0</v>
          </cell>
          <cell r="J719">
            <v>3</v>
          </cell>
          <cell r="K719">
            <v>1.5</v>
          </cell>
          <cell r="L719">
            <v>4</v>
          </cell>
          <cell r="M719" t="str">
            <v>Inv.2014</v>
          </cell>
          <cell r="N719">
            <v>2</v>
          </cell>
          <cell r="O719">
            <v>1.5</v>
          </cell>
          <cell r="P719" t="str">
            <v>??</v>
          </cell>
        </row>
        <row r="720">
          <cell r="A720">
            <v>2013010283</v>
          </cell>
          <cell r="B720" t="str">
            <v>Screen protector SA i9300</v>
          </cell>
          <cell r="C720" t="str">
            <v/>
          </cell>
          <cell r="D720" t="str">
            <v>Doublon</v>
          </cell>
          <cell r="E720">
            <v>1</v>
          </cell>
          <cell r="F720">
            <v>0</v>
          </cell>
          <cell r="G720">
            <v>1</v>
          </cell>
          <cell r="H720">
            <v>1.5</v>
          </cell>
          <cell r="I720">
            <v>0</v>
          </cell>
          <cell r="J720">
            <v>1.5</v>
          </cell>
          <cell r="K720">
            <v>1.5</v>
          </cell>
          <cell r="L720">
            <v>4</v>
          </cell>
          <cell r="M720" t="str">
            <v>Inv.2014</v>
          </cell>
          <cell r="N720">
            <v>1</v>
          </cell>
          <cell r="O720">
            <v>1.5</v>
          </cell>
          <cell r="P720" t="str">
            <v>??</v>
          </cell>
        </row>
        <row r="721">
          <cell r="A721">
            <v>2014087</v>
          </cell>
          <cell r="B721" t="str">
            <v>Screen Protector SA i9500</v>
          </cell>
          <cell r="C721" t="str">
            <v/>
          </cell>
          <cell r="D721" t="str">
            <v/>
          </cell>
          <cell r="E721">
            <v>3</v>
          </cell>
          <cell r="F721">
            <v>0</v>
          </cell>
          <cell r="G721">
            <v>3</v>
          </cell>
          <cell r="H721">
            <v>7.5</v>
          </cell>
          <cell r="I721">
            <v>0</v>
          </cell>
          <cell r="J721">
            <v>7.5</v>
          </cell>
          <cell r="K721">
            <v>2.5</v>
          </cell>
          <cell r="L721">
            <v>6</v>
          </cell>
          <cell r="M721" t="str">
            <v>Inv.2014</v>
          </cell>
          <cell r="N721">
            <v>3</v>
          </cell>
          <cell r="O721">
            <v>2.5</v>
          </cell>
          <cell r="P721" t="str">
            <v>??</v>
          </cell>
        </row>
        <row r="722">
          <cell r="A722">
            <v>2014085</v>
          </cell>
          <cell r="B722" t="str">
            <v>Screen Protector SA S3850</v>
          </cell>
          <cell r="C722" t="str">
            <v/>
          </cell>
          <cell r="D722" t="str">
            <v/>
          </cell>
          <cell r="E722">
            <v>2</v>
          </cell>
          <cell r="F722">
            <v>0</v>
          </cell>
          <cell r="G722">
            <v>2</v>
          </cell>
          <cell r="H722">
            <v>3</v>
          </cell>
          <cell r="I722">
            <v>0</v>
          </cell>
          <cell r="J722">
            <v>3</v>
          </cell>
          <cell r="K722">
            <v>1.5</v>
          </cell>
          <cell r="L722">
            <v>4.5</v>
          </cell>
          <cell r="M722" t="str">
            <v>Inv.2014</v>
          </cell>
          <cell r="N722">
            <v>2</v>
          </cell>
          <cell r="O722">
            <v>1.5</v>
          </cell>
          <cell r="P722" t="str">
            <v>??</v>
          </cell>
        </row>
        <row r="723">
          <cell r="A723">
            <v>2014080</v>
          </cell>
          <cell r="B723" t="str">
            <v>Screen Protector SA S5222</v>
          </cell>
          <cell r="C723" t="str">
            <v/>
          </cell>
          <cell r="D723" t="str">
            <v/>
          </cell>
          <cell r="E723">
            <v>2</v>
          </cell>
          <cell r="F723">
            <v>0</v>
          </cell>
          <cell r="G723">
            <v>2</v>
          </cell>
          <cell r="H723">
            <v>3</v>
          </cell>
          <cell r="I723">
            <v>0</v>
          </cell>
          <cell r="J723">
            <v>3</v>
          </cell>
          <cell r="K723">
            <v>1.5</v>
          </cell>
          <cell r="L723">
            <v>4.5</v>
          </cell>
          <cell r="M723" t="str">
            <v>Inv.2014</v>
          </cell>
          <cell r="N723">
            <v>2</v>
          </cell>
          <cell r="O723">
            <v>1.5</v>
          </cell>
          <cell r="P723" t="str">
            <v>??</v>
          </cell>
        </row>
        <row r="724">
          <cell r="A724">
            <v>2014082</v>
          </cell>
          <cell r="B724" t="str">
            <v>Screen Protector SA S5570</v>
          </cell>
          <cell r="C724" t="str">
            <v/>
          </cell>
          <cell r="D724" t="str">
            <v/>
          </cell>
          <cell r="E724">
            <v>2</v>
          </cell>
          <cell r="F724">
            <v>0</v>
          </cell>
          <cell r="G724">
            <v>2</v>
          </cell>
          <cell r="H724">
            <v>3</v>
          </cell>
          <cell r="I724">
            <v>0</v>
          </cell>
          <cell r="J724">
            <v>3</v>
          </cell>
          <cell r="K724">
            <v>1.5</v>
          </cell>
          <cell r="L724">
            <v>4.5</v>
          </cell>
          <cell r="M724" t="str">
            <v>Inv.2014</v>
          </cell>
          <cell r="N724">
            <v>2</v>
          </cell>
          <cell r="O724">
            <v>1.5</v>
          </cell>
          <cell r="P724" t="str">
            <v>??</v>
          </cell>
        </row>
        <row r="725">
          <cell r="A725">
            <v>2014084</v>
          </cell>
          <cell r="B725" t="str">
            <v>Screen Protector SA S6500</v>
          </cell>
          <cell r="C725" t="str">
            <v/>
          </cell>
          <cell r="D725" t="str">
            <v/>
          </cell>
          <cell r="E725">
            <v>2</v>
          </cell>
          <cell r="F725">
            <v>0</v>
          </cell>
          <cell r="G725">
            <v>2</v>
          </cell>
          <cell r="H725">
            <v>3</v>
          </cell>
          <cell r="I725">
            <v>0</v>
          </cell>
          <cell r="J725">
            <v>3</v>
          </cell>
          <cell r="K725">
            <v>1.5</v>
          </cell>
          <cell r="L725">
            <v>4.5</v>
          </cell>
          <cell r="M725" t="str">
            <v>Inv.2014</v>
          </cell>
          <cell r="N725">
            <v>2</v>
          </cell>
          <cell r="O725">
            <v>1.5</v>
          </cell>
          <cell r="P725" t="str">
            <v>??</v>
          </cell>
        </row>
        <row r="726">
          <cell r="A726">
            <v>2014081</v>
          </cell>
          <cell r="B726" t="str">
            <v>Screen Protector SA S8600</v>
          </cell>
          <cell r="C726" t="str">
            <v/>
          </cell>
          <cell r="D726" t="str">
            <v/>
          </cell>
          <cell r="E726">
            <v>1</v>
          </cell>
          <cell r="F726">
            <v>0</v>
          </cell>
          <cell r="G726">
            <v>1</v>
          </cell>
          <cell r="H726">
            <v>1.5</v>
          </cell>
          <cell r="I726">
            <v>0</v>
          </cell>
          <cell r="J726">
            <v>1.5</v>
          </cell>
          <cell r="K726">
            <v>1.5</v>
          </cell>
          <cell r="L726">
            <v>4.5</v>
          </cell>
          <cell r="M726" t="str">
            <v>Inv.2014</v>
          </cell>
          <cell r="N726">
            <v>1</v>
          </cell>
          <cell r="O726">
            <v>1.5</v>
          </cell>
          <cell r="P726" t="str">
            <v>??</v>
          </cell>
        </row>
        <row r="727">
          <cell r="A727">
            <v>2015198000216</v>
          </cell>
          <cell r="B727" t="str">
            <v>Silicone Pour iPhone 4</v>
          </cell>
          <cell r="C727" t="str">
            <v/>
          </cell>
          <cell r="D727" t="str">
            <v/>
          </cell>
          <cell r="E727">
            <v>2</v>
          </cell>
          <cell r="F727">
            <v>0</v>
          </cell>
          <cell r="G727">
            <v>2</v>
          </cell>
          <cell r="H727">
            <v>8</v>
          </cell>
          <cell r="I727">
            <v>0</v>
          </cell>
          <cell r="J727">
            <v>8</v>
          </cell>
          <cell r="K727">
            <v>4</v>
          </cell>
          <cell r="L727">
            <v>10</v>
          </cell>
          <cell r="Q727">
            <v>42021</v>
          </cell>
          <cell r="R727">
            <v>2</v>
          </cell>
          <cell r="S727">
            <v>4</v>
          </cell>
          <cell r="T727" t="str">
            <v>Atef</v>
          </cell>
        </row>
        <row r="728">
          <cell r="A728">
            <v>689538525546</v>
          </cell>
          <cell r="B728" t="str">
            <v xml:space="preserve">Sourie Asus </v>
          </cell>
          <cell r="C728" t="str">
            <v/>
          </cell>
          <cell r="D728" t="str">
            <v/>
          </cell>
          <cell r="E728">
            <v>1</v>
          </cell>
          <cell r="F728">
            <v>0</v>
          </cell>
          <cell r="G728">
            <v>1</v>
          </cell>
          <cell r="H728">
            <v>4.5</v>
          </cell>
          <cell r="I728">
            <v>0</v>
          </cell>
          <cell r="J728">
            <v>4.5</v>
          </cell>
          <cell r="K728">
            <v>4.5</v>
          </cell>
          <cell r="L728">
            <v>10</v>
          </cell>
          <cell r="M728" t="str">
            <v>Inv.2014</v>
          </cell>
          <cell r="N728">
            <v>1</v>
          </cell>
          <cell r="O728">
            <v>4.5</v>
          </cell>
          <cell r="P728" t="str">
            <v>??</v>
          </cell>
        </row>
        <row r="729">
          <cell r="A729">
            <v>2014198000126</v>
          </cell>
          <cell r="B729" t="str">
            <v>Sourie Dell</v>
          </cell>
          <cell r="C729" t="str">
            <v/>
          </cell>
          <cell r="D729" t="str">
            <v/>
          </cell>
          <cell r="E729">
            <v>2</v>
          </cell>
          <cell r="F729">
            <v>0</v>
          </cell>
          <cell r="G729">
            <v>2</v>
          </cell>
          <cell r="H729">
            <v>5.6</v>
          </cell>
          <cell r="I729">
            <v>0</v>
          </cell>
          <cell r="J729">
            <v>5.6</v>
          </cell>
          <cell r="K729">
            <v>2.8</v>
          </cell>
          <cell r="L729">
            <v>8</v>
          </cell>
          <cell r="M729" t="str">
            <v>Inv.2014</v>
          </cell>
          <cell r="N729">
            <v>2</v>
          </cell>
          <cell r="O729">
            <v>2.8</v>
          </cell>
          <cell r="P729" t="str">
            <v>??</v>
          </cell>
        </row>
        <row r="730">
          <cell r="A730">
            <v>6936550327820</v>
          </cell>
          <cell r="B730" t="str">
            <v>Sourie ET-3278U</v>
          </cell>
          <cell r="C730" t="str">
            <v/>
          </cell>
          <cell r="D730" t="str">
            <v/>
          </cell>
          <cell r="E730">
            <v>4</v>
          </cell>
          <cell r="F730">
            <v>0</v>
          </cell>
          <cell r="G730">
            <v>4</v>
          </cell>
          <cell r="H730">
            <v>17.2</v>
          </cell>
          <cell r="I730">
            <v>0</v>
          </cell>
          <cell r="J730">
            <v>17.2</v>
          </cell>
          <cell r="K730">
            <v>4.3</v>
          </cell>
          <cell r="L730">
            <v>9</v>
          </cell>
          <cell r="M730" t="str">
            <v>Inv.2014</v>
          </cell>
          <cell r="N730">
            <v>4</v>
          </cell>
          <cell r="O730">
            <v>4.3</v>
          </cell>
          <cell r="P730" t="str">
            <v>??</v>
          </cell>
        </row>
        <row r="731">
          <cell r="A731">
            <v>4895182243088</v>
          </cell>
          <cell r="B731" t="str">
            <v>Sourie Game DM405</v>
          </cell>
          <cell r="C731" t="str">
            <v/>
          </cell>
          <cell r="D731" t="str">
            <v/>
          </cell>
          <cell r="E731">
            <v>1</v>
          </cell>
          <cell r="F731">
            <v>0</v>
          </cell>
          <cell r="G731">
            <v>1</v>
          </cell>
          <cell r="H731">
            <v>7.5</v>
          </cell>
          <cell r="I731">
            <v>0</v>
          </cell>
          <cell r="J731">
            <v>7.5</v>
          </cell>
          <cell r="K731">
            <v>7.5</v>
          </cell>
          <cell r="L731">
            <v>15</v>
          </cell>
          <cell r="M731" t="str">
            <v>Inv.2014</v>
          </cell>
          <cell r="N731">
            <v>1</v>
          </cell>
          <cell r="O731">
            <v>7.5</v>
          </cell>
          <cell r="P731" t="str">
            <v>??</v>
          </cell>
        </row>
        <row r="732">
          <cell r="A732">
            <v>4895182243163</v>
          </cell>
          <cell r="B732" t="str">
            <v>Sourie Game DM415</v>
          </cell>
          <cell r="C732" t="str">
            <v/>
          </cell>
          <cell r="D732" t="str">
            <v/>
          </cell>
          <cell r="E732">
            <v>1</v>
          </cell>
          <cell r="F732">
            <v>0</v>
          </cell>
          <cell r="G732">
            <v>1</v>
          </cell>
          <cell r="H732">
            <v>9.5</v>
          </cell>
          <cell r="I732">
            <v>0</v>
          </cell>
          <cell r="J732">
            <v>9.5</v>
          </cell>
          <cell r="K732">
            <v>9.5</v>
          </cell>
          <cell r="L732">
            <v>20</v>
          </cell>
          <cell r="M732" t="str">
            <v>Inv.2014</v>
          </cell>
          <cell r="N732">
            <v>1</v>
          </cell>
          <cell r="O732">
            <v>9.5</v>
          </cell>
          <cell r="P732" t="str">
            <v>??</v>
          </cell>
        </row>
        <row r="733">
          <cell r="A733">
            <v>2014198000127</v>
          </cell>
          <cell r="B733" t="str">
            <v>Sourie HP</v>
          </cell>
          <cell r="C733" t="str">
            <v/>
          </cell>
          <cell r="D733" t="str">
            <v/>
          </cell>
          <cell r="E733">
            <v>2</v>
          </cell>
          <cell r="F733">
            <v>0</v>
          </cell>
          <cell r="G733">
            <v>2</v>
          </cell>
          <cell r="H733">
            <v>5.6</v>
          </cell>
          <cell r="I733">
            <v>0</v>
          </cell>
          <cell r="J733">
            <v>5.6</v>
          </cell>
          <cell r="K733">
            <v>2.8</v>
          </cell>
          <cell r="L733">
            <v>8</v>
          </cell>
          <cell r="M733" t="str">
            <v>Inv.2014</v>
          </cell>
          <cell r="N733">
            <v>2</v>
          </cell>
          <cell r="O733">
            <v>2.8</v>
          </cell>
          <cell r="P733" t="str">
            <v>??</v>
          </cell>
        </row>
        <row r="734">
          <cell r="A734">
            <v>2014198000128</v>
          </cell>
          <cell r="B734" t="str">
            <v>Sourie simple</v>
          </cell>
          <cell r="C734" t="str">
            <v/>
          </cell>
          <cell r="D734" t="str">
            <v/>
          </cell>
          <cell r="E734">
            <v>6</v>
          </cell>
          <cell r="F734">
            <v>0</v>
          </cell>
          <cell r="G734">
            <v>6</v>
          </cell>
          <cell r="H734">
            <v>16.799999999999997</v>
          </cell>
          <cell r="I734">
            <v>0</v>
          </cell>
          <cell r="J734">
            <v>16.799999999999997</v>
          </cell>
          <cell r="K734">
            <v>2.7999999999999994</v>
          </cell>
          <cell r="L734">
            <v>6</v>
          </cell>
          <cell r="M734" t="str">
            <v>Inv.2014</v>
          </cell>
          <cell r="N734">
            <v>6</v>
          </cell>
          <cell r="O734">
            <v>2.8</v>
          </cell>
          <cell r="P734" t="str">
            <v>??</v>
          </cell>
        </row>
        <row r="735">
          <cell r="A735">
            <v>2014200</v>
          </cell>
          <cell r="B735" t="str">
            <v>Sourie USB N/S M100</v>
          </cell>
          <cell r="C735" t="str">
            <v/>
          </cell>
          <cell r="D735" t="str">
            <v/>
          </cell>
          <cell r="E735">
            <v>5</v>
          </cell>
          <cell r="F735">
            <v>0</v>
          </cell>
          <cell r="G735">
            <v>5</v>
          </cell>
          <cell r="H735">
            <v>11.75</v>
          </cell>
          <cell r="I735">
            <v>0</v>
          </cell>
          <cell r="J735">
            <v>11.75</v>
          </cell>
          <cell r="K735">
            <v>2.35</v>
          </cell>
          <cell r="L735">
            <v>6</v>
          </cell>
          <cell r="M735" t="str">
            <v>Inv.2014</v>
          </cell>
          <cell r="N735">
            <v>5</v>
          </cell>
          <cell r="O735">
            <v>2.35</v>
          </cell>
          <cell r="P735" t="str">
            <v>??</v>
          </cell>
        </row>
        <row r="736">
          <cell r="A736">
            <v>2013010196</v>
          </cell>
          <cell r="B736" t="str">
            <v>Sourie USB Noir F-KM-6809</v>
          </cell>
          <cell r="C736" t="str">
            <v/>
          </cell>
          <cell r="D736" t="str">
            <v/>
          </cell>
          <cell r="E736">
            <v>1</v>
          </cell>
          <cell r="F736">
            <v>0</v>
          </cell>
          <cell r="G736">
            <v>1</v>
          </cell>
          <cell r="H736">
            <v>2.5</v>
          </cell>
          <cell r="I736">
            <v>0</v>
          </cell>
          <cell r="J736">
            <v>2.5</v>
          </cell>
          <cell r="K736">
            <v>2.5</v>
          </cell>
          <cell r="L736">
            <v>6</v>
          </cell>
          <cell r="M736" t="str">
            <v>Inv.2014</v>
          </cell>
          <cell r="N736">
            <v>1</v>
          </cell>
          <cell r="O736">
            <v>2.5</v>
          </cell>
          <cell r="P736" t="str">
            <v>??</v>
          </cell>
        </row>
        <row r="737">
          <cell r="A737">
            <v>2013010197</v>
          </cell>
          <cell r="B737" t="str">
            <v>Souris</v>
          </cell>
          <cell r="C737" t="str">
            <v/>
          </cell>
          <cell r="D737" t="str">
            <v/>
          </cell>
          <cell r="E737">
            <v>1</v>
          </cell>
          <cell r="F737">
            <v>0</v>
          </cell>
          <cell r="G737">
            <v>1</v>
          </cell>
          <cell r="H737">
            <v>4.8943448275862069</v>
          </cell>
          <cell r="I737">
            <v>0</v>
          </cell>
          <cell r="J737">
            <v>4.8943448275862069</v>
          </cell>
          <cell r="K737">
            <v>4.8943448275862069</v>
          </cell>
          <cell r="L737">
            <v>9</v>
          </cell>
          <cell r="M737" t="str">
            <v>Inv.2014</v>
          </cell>
          <cell r="N737">
            <v>1</v>
          </cell>
          <cell r="O737">
            <v>4.8943448275862069</v>
          </cell>
          <cell r="P737" t="str">
            <v>??</v>
          </cell>
        </row>
        <row r="738">
          <cell r="A738">
            <v>2013010306</v>
          </cell>
          <cell r="B738" t="str">
            <v>Souris Aneex M632</v>
          </cell>
          <cell r="C738" t="str">
            <v/>
          </cell>
          <cell r="D738" t="str">
            <v/>
          </cell>
          <cell r="E738">
            <v>0</v>
          </cell>
          <cell r="F738">
            <v>0</v>
          </cell>
          <cell r="G738">
            <v>0</v>
          </cell>
          <cell r="H738">
            <v>0</v>
          </cell>
          <cell r="I738">
            <v>0</v>
          </cell>
          <cell r="J738">
            <v>0</v>
          </cell>
          <cell r="K738">
            <v>0</v>
          </cell>
          <cell r="L738">
            <v>9</v>
          </cell>
          <cell r="N738">
            <v>0</v>
          </cell>
          <cell r="O738">
            <v>4.7</v>
          </cell>
        </row>
        <row r="739">
          <cell r="A739">
            <v>2014045</v>
          </cell>
          <cell r="B739" t="str">
            <v>Souris Gamer 1619</v>
          </cell>
          <cell r="C739" t="str">
            <v/>
          </cell>
          <cell r="D739" t="str">
            <v/>
          </cell>
          <cell r="E739">
            <v>0</v>
          </cell>
          <cell r="F739">
            <v>0</v>
          </cell>
          <cell r="G739">
            <v>0</v>
          </cell>
          <cell r="H739">
            <v>0</v>
          </cell>
          <cell r="I739">
            <v>0</v>
          </cell>
          <cell r="J739">
            <v>0</v>
          </cell>
          <cell r="K739">
            <v>0</v>
          </cell>
          <cell r="L739">
            <v>25</v>
          </cell>
          <cell r="N739">
            <v>0</v>
          </cell>
          <cell r="O739">
            <v>17.8</v>
          </cell>
        </row>
        <row r="740">
          <cell r="A740">
            <v>2013010305</v>
          </cell>
          <cell r="B740" t="str">
            <v>Souris Optique S250</v>
          </cell>
          <cell r="C740" t="str">
            <v/>
          </cell>
          <cell r="D740" t="str">
            <v/>
          </cell>
          <cell r="E740">
            <v>2</v>
          </cell>
          <cell r="F740">
            <v>0</v>
          </cell>
          <cell r="G740">
            <v>2</v>
          </cell>
          <cell r="H740">
            <v>8.8000000000000007</v>
          </cell>
          <cell r="I740">
            <v>0</v>
          </cell>
          <cell r="J740">
            <v>8.8000000000000007</v>
          </cell>
          <cell r="K740">
            <v>4.4000000000000004</v>
          </cell>
          <cell r="L740">
            <v>9</v>
          </cell>
          <cell r="M740" t="str">
            <v>Inv.2014</v>
          </cell>
          <cell r="N740">
            <v>2</v>
          </cell>
          <cell r="O740">
            <v>4.4000000000000004</v>
          </cell>
          <cell r="P740" t="str">
            <v>??</v>
          </cell>
        </row>
        <row r="741">
          <cell r="A741">
            <v>8201206261376</v>
          </cell>
          <cell r="B741" t="str">
            <v>Souris sans fil 4D</v>
          </cell>
          <cell r="C741" t="str">
            <v/>
          </cell>
          <cell r="D741" t="str">
            <v/>
          </cell>
          <cell r="E741">
            <v>2</v>
          </cell>
          <cell r="F741">
            <v>0</v>
          </cell>
          <cell r="G741">
            <v>2</v>
          </cell>
          <cell r="H741">
            <v>19</v>
          </cell>
          <cell r="I741">
            <v>0</v>
          </cell>
          <cell r="J741">
            <v>19</v>
          </cell>
          <cell r="K741">
            <v>9.5</v>
          </cell>
          <cell r="L741">
            <v>15</v>
          </cell>
          <cell r="M741" t="str">
            <v>Inv.2014</v>
          </cell>
          <cell r="N741">
            <v>2</v>
          </cell>
          <cell r="O741">
            <v>9.5</v>
          </cell>
          <cell r="P741" t="str">
            <v>??</v>
          </cell>
        </row>
        <row r="742">
          <cell r="A742">
            <v>2014054</v>
          </cell>
          <cell r="B742" t="str">
            <v>Souris sans fil W800</v>
          </cell>
          <cell r="C742" t="str">
            <v/>
          </cell>
          <cell r="D742" t="str">
            <v/>
          </cell>
          <cell r="E742">
            <v>0</v>
          </cell>
          <cell r="F742">
            <v>0</v>
          </cell>
          <cell r="G742">
            <v>0</v>
          </cell>
          <cell r="H742">
            <v>0</v>
          </cell>
          <cell r="I742">
            <v>0</v>
          </cell>
          <cell r="J742">
            <v>0</v>
          </cell>
          <cell r="K742">
            <v>0</v>
          </cell>
          <cell r="L742">
            <v>19</v>
          </cell>
          <cell r="N742">
            <v>0</v>
          </cell>
          <cell r="O742">
            <v>12.1</v>
          </cell>
        </row>
        <row r="743">
          <cell r="A743">
            <v>2014198000166</v>
          </cell>
          <cell r="B743" t="str">
            <v>Speaker G-012</v>
          </cell>
          <cell r="C743" t="str">
            <v/>
          </cell>
          <cell r="D743" t="str">
            <v/>
          </cell>
          <cell r="E743">
            <v>1</v>
          </cell>
          <cell r="F743">
            <v>0</v>
          </cell>
          <cell r="G743">
            <v>1</v>
          </cell>
          <cell r="H743">
            <v>5.5</v>
          </cell>
          <cell r="I743">
            <v>0</v>
          </cell>
          <cell r="J743">
            <v>5.5</v>
          </cell>
          <cell r="K743">
            <v>5.5</v>
          </cell>
          <cell r="L743">
            <v>12</v>
          </cell>
          <cell r="M743" t="str">
            <v>Inv.2014</v>
          </cell>
          <cell r="N743">
            <v>1</v>
          </cell>
          <cell r="O743">
            <v>5.5</v>
          </cell>
          <cell r="P743" t="str">
            <v>??</v>
          </cell>
        </row>
        <row r="744">
          <cell r="A744">
            <v>2014198000169</v>
          </cell>
          <cell r="B744" t="str">
            <v>Speaker V-300</v>
          </cell>
          <cell r="C744" t="str">
            <v/>
          </cell>
          <cell r="D744" t="str">
            <v/>
          </cell>
          <cell r="E744">
            <v>0</v>
          </cell>
          <cell r="F744">
            <v>0</v>
          </cell>
          <cell r="G744">
            <v>0</v>
          </cell>
          <cell r="H744">
            <v>0</v>
          </cell>
          <cell r="I744">
            <v>0</v>
          </cell>
          <cell r="J744">
            <v>0</v>
          </cell>
          <cell r="K744">
            <v>0</v>
          </cell>
          <cell r="L744">
            <v>18</v>
          </cell>
          <cell r="N744">
            <v>0</v>
          </cell>
          <cell r="O744">
            <v>10.5</v>
          </cell>
        </row>
        <row r="745">
          <cell r="A745">
            <v>2014198000167</v>
          </cell>
          <cell r="B745" t="str">
            <v>Speaker V-310</v>
          </cell>
          <cell r="C745" t="str">
            <v/>
          </cell>
          <cell r="D745" t="str">
            <v/>
          </cell>
          <cell r="E745">
            <v>0</v>
          </cell>
          <cell r="F745">
            <v>0</v>
          </cell>
          <cell r="G745">
            <v>0</v>
          </cell>
          <cell r="H745">
            <v>0</v>
          </cell>
          <cell r="I745">
            <v>0</v>
          </cell>
          <cell r="J745">
            <v>0</v>
          </cell>
          <cell r="K745">
            <v>0</v>
          </cell>
          <cell r="L745">
            <v>15</v>
          </cell>
          <cell r="N745">
            <v>0</v>
          </cell>
          <cell r="O745">
            <v>8</v>
          </cell>
        </row>
        <row r="746">
          <cell r="A746">
            <v>2014198000168</v>
          </cell>
          <cell r="B746" t="str">
            <v>Speaker V-320</v>
          </cell>
          <cell r="C746" t="str">
            <v/>
          </cell>
          <cell r="D746" t="str">
            <v/>
          </cell>
          <cell r="E746">
            <v>1</v>
          </cell>
          <cell r="F746">
            <v>0</v>
          </cell>
          <cell r="G746">
            <v>1</v>
          </cell>
          <cell r="H746">
            <v>8.5</v>
          </cell>
          <cell r="I746">
            <v>0</v>
          </cell>
          <cell r="J746">
            <v>8.5</v>
          </cell>
          <cell r="K746">
            <v>8.5</v>
          </cell>
          <cell r="L746">
            <v>12</v>
          </cell>
          <cell r="M746" t="str">
            <v>Inv.2014</v>
          </cell>
          <cell r="N746">
            <v>1</v>
          </cell>
          <cell r="O746">
            <v>8.5</v>
          </cell>
          <cell r="P746" t="str">
            <v>??</v>
          </cell>
        </row>
        <row r="747">
          <cell r="A747">
            <v>2013010198</v>
          </cell>
          <cell r="B747" t="str">
            <v>Subwoofer IT150</v>
          </cell>
          <cell r="C747" t="str">
            <v/>
          </cell>
          <cell r="D747" t="str">
            <v/>
          </cell>
          <cell r="E747">
            <v>0</v>
          </cell>
          <cell r="F747">
            <v>0</v>
          </cell>
          <cell r="G747">
            <v>0</v>
          </cell>
          <cell r="H747">
            <v>0</v>
          </cell>
          <cell r="I747">
            <v>0</v>
          </cell>
          <cell r="J747">
            <v>0</v>
          </cell>
          <cell r="K747">
            <v>0</v>
          </cell>
          <cell r="L747">
            <v>48</v>
          </cell>
          <cell r="N747">
            <v>0</v>
          </cell>
          <cell r="O747">
            <v>35</v>
          </cell>
        </row>
        <row r="748">
          <cell r="A748">
            <v>2013010200</v>
          </cell>
          <cell r="B748" t="str">
            <v>Super Cléan Bleu</v>
          </cell>
          <cell r="C748" t="str">
            <v/>
          </cell>
          <cell r="D748" t="str">
            <v/>
          </cell>
          <cell r="E748">
            <v>2</v>
          </cell>
          <cell r="F748">
            <v>0</v>
          </cell>
          <cell r="G748">
            <v>2</v>
          </cell>
          <cell r="H748">
            <v>5</v>
          </cell>
          <cell r="I748">
            <v>0</v>
          </cell>
          <cell r="J748">
            <v>5</v>
          </cell>
          <cell r="K748">
            <v>2.5</v>
          </cell>
          <cell r="L748">
            <v>6</v>
          </cell>
          <cell r="M748" t="str">
            <v>Inv.2014</v>
          </cell>
          <cell r="N748">
            <v>2</v>
          </cell>
          <cell r="O748">
            <v>2.5</v>
          </cell>
          <cell r="P748" t="str">
            <v>??</v>
          </cell>
        </row>
        <row r="749">
          <cell r="A749">
            <v>2015198000310</v>
          </cell>
          <cell r="B749" t="str">
            <v>Support TV Fixe</v>
          </cell>
          <cell r="C749" t="str">
            <v/>
          </cell>
          <cell r="D749" t="str">
            <v/>
          </cell>
          <cell r="E749">
            <v>2</v>
          </cell>
          <cell r="F749">
            <v>0</v>
          </cell>
          <cell r="G749">
            <v>2</v>
          </cell>
          <cell r="H749">
            <v>30</v>
          </cell>
          <cell r="I749">
            <v>0</v>
          </cell>
          <cell r="J749">
            <v>30</v>
          </cell>
          <cell r="K749">
            <v>15</v>
          </cell>
          <cell r="L749">
            <v>25</v>
          </cell>
          <cell r="Q749">
            <v>42206</v>
          </cell>
          <cell r="R749">
            <v>2</v>
          </cell>
          <cell r="S749">
            <v>15</v>
          </cell>
          <cell r="T749" t="str">
            <v>Taher</v>
          </cell>
        </row>
        <row r="750">
          <cell r="A750">
            <v>2015198000311</v>
          </cell>
          <cell r="B750" t="str">
            <v>Support TV Mobile</v>
          </cell>
          <cell r="C750" t="str">
            <v/>
          </cell>
          <cell r="D750" t="str">
            <v/>
          </cell>
          <cell r="E750">
            <v>2</v>
          </cell>
          <cell r="F750">
            <v>0</v>
          </cell>
          <cell r="G750">
            <v>2</v>
          </cell>
          <cell r="H750">
            <v>60</v>
          </cell>
          <cell r="I750">
            <v>0</v>
          </cell>
          <cell r="J750">
            <v>60</v>
          </cell>
          <cell r="K750">
            <v>30</v>
          </cell>
          <cell r="L750">
            <v>45</v>
          </cell>
          <cell r="Q750">
            <v>42206</v>
          </cell>
          <cell r="R750">
            <v>2</v>
          </cell>
          <cell r="S750">
            <v>30</v>
          </cell>
          <cell r="T750" t="str">
            <v>Taher</v>
          </cell>
        </row>
        <row r="751">
          <cell r="A751">
            <v>2015198000312</v>
          </cell>
          <cell r="B751" t="str">
            <v>Swicheur Grand</v>
          </cell>
          <cell r="C751" t="str">
            <v/>
          </cell>
          <cell r="D751" t="str">
            <v/>
          </cell>
          <cell r="E751">
            <v>6</v>
          </cell>
          <cell r="F751">
            <v>0</v>
          </cell>
          <cell r="G751">
            <v>6</v>
          </cell>
          <cell r="H751">
            <v>36</v>
          </cell>
          <cell r="I751">
            <v>0</v>
          </cell>
          <cell r="J751">
            <v>36</v>
          </cell>
          <cell r="K751">
            <v>6</v>
          </cell>
          <cell r="L751">
            <v>12</v>
          </cell>
          <cell r="Q751">
            <v>42206</v>
          </cell>
          <cell r="R751">
            <v>6</v>
          </cell>
          <cell r="S751">
            <v>6</v>
          </cell>
          <cell r="T751" t="str">
            <v>Taher</v>
          </cell>
        </row>
        <row r="752">
          <cell r="A752">
            <v>2015198000313</v>
          </cell>
          <cell r="B752" t="str">
            <v>Swicheur mini</v>
          </cell>
          <cell r="C752" t="str">
            <v/>
          </cell>
          <cell r="D752" t="str">
            <v/>
          </cell>
          <cell r="E752">
            <v>5</v>
          </cell>
          <cell r="F752">
            <v>0</v>
          </cell>
          <cell r="G752">
            <v>5</v>
          </cell>
          <cell r="H752">
            <v>27.5</v>
          </cell>
          <cell r="I752">
            <v>0</v>
          </cell>
          <cell r="J752">
            <v>27.5</v>
          </cell>
          <cell r="K752">
            <v>5.5</v>
          </cell>
          <cell r="L752">
            <v>12</v>
          </cell>
          <cell r="Q752">
            <v>42206</v>
          </cell>
          <cell r="R752">
            <v>5</v>
          </cell>
          <cell r="S752">
            <v>5.5</v>
          </cell>
          <cell r="T752" t="str">
            <v>Taher</v>
          </cell>
        </row>
        <row r="753">
          <cell r="A753">
            <v>2013010203</v>
          </cell>
          <cell r="B753" t="str">
            <v>Tablette QPAD 7" / 512 / 4Go</v>
          </cell>
          <cell r="C753" t="str">
            <v/>
          </cell>
          <cell r="D753" t="str">
            <v/>
          </cell>
          <cell r="E753">
            <v>0</v>
          </cell>
          <cell r="F753">
            <v>0</v>
          </cell>
          <cell r="G753">
            <v>0</v>
          </cell>
          <cell r="H753">
            <v>0</v>
          </cell>
          <cell r="I753">
            <v>0</v>
          </cell>
          <cell r="J753">
            <v>0</v>
          </cell>
          <cell r="K753">
            <v>0</v>
          </cell>
          <cell r="L753">
            <v>159</v>
          </cell>
          <cell r="N753">
            <v>0</v>
          </cell>
          <cell r="O753">
            <v>135</v>
          </cell>
        </row>
        <row r="754">
          <cell r="A754">
            <v>2013010204</v>
          </cell>
          <cell r="B754" t="str">
            <v>Tapis pour sourie</v>
          </cell>
          <cell r="C754" t="str">
            <v/>
          </cell>
          <cell r="D754" t="str">
            <v/>
          </cell>
          <cell r="E754">
            <v>0</v>
          </cell>
          <cell r="F754">
            <v>0</v>
          </cell>
          <cell r="G754">
            <v>0</v>
          </cell>
          <cell r="H754">
            <v>0</v>
          </cell>
          <cell r="I754">
            <v>0</v>
          </cell>
          <cell r="J754">
            <v>0</v>
          </cell>
          <cell r="K754">
            <v>0</v>
          </cell>
          <cell r="L754">
            <v>2.5</v>
          </cell>
          <cell r="N754">
            <v>0</v>
          </cell>
          <cell r="O754">
            <v>1.0514285714285714</v>
          </cell>
        </row>
        <row r="755">
          <cell r="A755">
            <v>2014046</v>
          </cell>
          <cell r="B755" t="str">
            <v>Tapis souris G5 Warriors</v>
          </cell>
          <cell r="C755" t="str">
            <v/>
          </cell>
          <cell r="D755" t="str">
            <v/>
          </cell>
          <cell r="E755">
            <v>1</v>
          </cell>
          <cell r="F755">
            <v>0</v>
          </cell>
          <cell r="G755">
            <v>1</v>
          </cell>
          <cell r="H755">
            <v>4.5</v>
          </cell>
          <cell r="I755">
            <v>0</v>
          </cell>
          <cell r="J755">
            <v>4.5</v>
          </cell>
          <cell r="K755">
            <v>4.5</v>
          </cell>
          <cell r="L755">
            <v>8</v>
          </cell>
          <cell r="M755" t="str">
            <v>Inv.2014</v>
          </cell>
          <cell r="N755">
            <v>1</v>
          </cell>
          <cell r="O755">
            <v>4.5</v>
          </cell>
          <cell r="P755" t="str">
            <v>??</v>
          </cell>
        </row>
        <row r="756">
          <cell r="A756">
            <v>2015198000314</v>
          </cell>
          <cell r="B756" t="str">
            <v>Telecommande</v>
          </cell>
          <cell r="C756" t="str">
            <v/>
          </cell>
          <cell r="D756" t="str">
            <v/>
          </cell>
          <cell r="E756">
            <v>28</v>
          </cell>
          <cell r="F756">
            <v>0</v>
          </cell>
          <cell r="G756">
            <v>28</v>
          </cell>
          <cell r="H756">
            <v>56</v>
          </cell>
          <cell r="I756">
            <v>0</v>
          </cell>
          <cell r="J756">
            <v>56</v>
          </cell>
          <cell r="K756">
            <v>2</v>
          </cell>
          <cell r="L756">
            <v>5</v>
          </cell>
          <cell r="Q756">
            <v>42206</v>
          </cell>
          <cell r="R756">
            <v>28</v>
          </cell>
          <cell r="S756">
            <v>2</v>
          </cell>
          <cell r="T756" t="str">
            <v>Taher</v>
          </cell>
        </row>
        <row r="757">
          <cell r="A757">
            <v>2013010352</v>
          </cell>
          <cell r="B757" t="str">
            <v>Télécommande Dreambox Gris</v>
          </cell>
          <cell r="C757" t="str">
            <v/>
          </cell>
          <cell r="D757" t="str">
            <v/>
          </cell>
          <cell r="E757">
            <v>1</v>
          </cell>
          <cell r="F757">
            <v>0</v>
          </cell>
          <cell r="G757">
            <v>1</v>
          </cell>
          <cell r="H757">
            <v>2</v>
          </cell>
          <cell r="I757">
            <v>0</v>
          </cell>
          <cell r="J757">
            <v>2</v>
          </cell>
          <cell r="K757">
            <v>2</v>
          </cell>
          <cell r="L757">
            <v>5</v>
          </cell>
          <cell r="M757" t="str">
            <v>Inv.2014</v>
          </cell>
          <cell r="N757">
            <v>1</v>
          </cell>
          <cell r="O757">
            <v>2</v>
          </cell>
          <cell r="P757" t="str">
            <v>??</v>
          </cell>
        </row>
        <row r="758">
          <cell r="A758">
            <v>2013010351</v>
          </cell>
          <cell r="B758" t="str">
            <v>Télécommande Dreambox Noir</v>
          </cell>
          <cell r="C758" t="str">
            <v/>
          </cell>
          <cell r="D758" t="str">
            <v/>
          </cell>
          <cell r="E758">
            <v>2</v>
          </cell>
          <cell r="F758">
            <v>0</v>
          </cell>
          <cell r="G758">
            <v>2</v>
          </cell>
          <cell r="H758">
            <v>4</v>
          </cell>
          <cell r="I758">
            <v>0</v>
          </cell>
          <cell r="J758">
            <v>4</v>
          </cell>
          <cell r="K758">
            <v>2</v>
          </cell>
          <cell r="L758">
            <v>5</v>
          </cell>
          <cell r="M758" t="str">
            <v>Inv.2014</v>
          </cell>
          <cell r="N758">
            <v>2</v>
          </cell>
          <cell r="O758">
            <v>2</v>
          </cell>
          <cell r="P758" t="str">
            <v>??</v>
          </cell>
        </row>
        <row r="759">
          <cell r="A759">
            <v>2014011</v>
          </cell>
          <cell r="B759" t="str">
            <v>Télécommande Pilot</v>
          </cell>
          <cell r="C759" t="str">
            <v/>
          </cell>
          <cell r="D759" t="str">
            <v/>
          </cell>
          <cell r="E759">
            <v>2</v>
          </cell>
          <cell r="F759">
            <v>0</v>
          </cell>
          <cell r="G759">
            <v>2</v>
          </cell>
          <cell r="H759">
            <v>5</v>
          </cell>
          <cell r="I759">
            <v>0</v>
          </cell>
          <cell r="J759">
            <v>5</v>
          </cell>
          <cell r="K759">
            <v>2.5</v>
          </cell>
          <cell r="L759">
            <v>7</v>
          </cell>
          <cell r="M759" t="str">
            <v>Inv.2014</v>
          </cell>
          <cell r="N759">
            <v>2</v>
          </cell>
          <cell r="O759">
            <v>2.5</v>
          </cell>
          <cell r="P759" t="str">
            <v>??</v>
          </cell>
        </row>
        <row r="760">
          <cell r="A760">
            <v>2013010350</v>
          </cell>
          <cell r="B760" t="str">
            <v>Télécommande Pilot</v>
          </cell>
          <cell r="C760" t="str">
            <v/>
          </cell>
          <cell r="D760" t="str">
            <v>Doublon</v>
          </cell>
          <cell r="E760">
            <v>0</v>
          </cell>
          <cell r="F760">
            <v>0</v>
          </cell>
          <cell r="G760">
            <v>0</v>
          </cell>
          <cell r="H760">
            <v>0</v>
          </cell>
          <cell r="I760">
            <v>0</v>
          </cell>
          <cell r="J760">
            <v>0</v>
          </cell>
          <cell r="K760">
            <v>0</v>
          </cell>
          <cell r="L760">
            <v>7</v>
          </cell>
          <cell r="N760">
            <v>0</v>
          </cell>
          <cell r="O760">
            <v>2.5</v>
          </cell>
        </row>
        <row r="761">
          <cell r="A761">
            <v>2013010354</v>
          </cell>
          <cell r="B761" t="str">
            <v>Télécommande Samsat</v>
          </cell>
          <cell r="C761" t="str">
            <v/>
          </cell>
          <cell r="D761" t="str">
            <v/>
          </cell>
          <cell r="E761">
            <v>1</v>
          </cell>
          <cell r="F761">
            <v>0</v>
          </cell>
          <cell r="G761">
            <v>1</v>
          </cell>
          <cell r="H761">
            <v>2</v>
          </cell>
          <cell r="I761">
            <v>0</v>
          </cell>
          <cell r="J761">
            <v>2</v>
          </cell>
          <cell r="K761">
            <v>2</v>
          </cell>
          <cell r="L761">
            <v>5</v>
          </cell>
          <cell r="M761" t="str">
            <v>Inv.2014</v>
          </cell>
          <cell r="N761">
            <v>1</v>
          </cell>
          <cell r="O761">
            <v>2</v>
          </cell>
          <cell r="P761" t="str">
            <v>??</v>
          </cell>
        </row>
        <row r="762">
          <cell r="A762">
            <v>2014015</v>
          </cell>
          <cell r="B762" t="str">
            <v>Télécommande Sony RM-883</v>
          </cell>
          <cell r="C762" t="str">
            <v/>
          </cell>
          <cell r="D762" t="str">
            <v/>
          </cell>
          <cell r="E762">
            <v>1</v>
          </cell>
          <cell r="F762">
            <v>0</v>
          </cell>
          <cell r="G762">
            <v>1</v>
          </cell>
          <cell r="H762">
            <v>2</v>
          </cell>
          <cell r="I762">
            <v>0</v>
          </cell>
          <cell r="J762">
            <v>2</v>
          </cell>
          <cell r="K762">
            <v>2</v>
          </cell>
          <cell r="L762">
            <v>5</v>
          </cell>
          <cell r="M762" t="str">
            <v>Inv.2014</v>
          </cell>
          <cell r="N762">
            <v>1</v>
          </cell>
          <cell r="O762">
            <v>2</v>
          </cell>
          <cell r="P762" t="str">
            <v>??</v>
          </cell>
        </row>
        <row r="763">
          <cell r="A763">
            <v>2014014</v>
          </cell>
          <cell r="B763" t="str">
            <v>Télécommande Starsat X1200D</v>
          </cell>
          <cell r="C763" t="str">
            <v/>
          </cell>
          <cell r="D763" t="str">
            <v/>
          </cell>
          <cell r="E763">
            <v>0</v>
          </cell>
          <cell r="F763">
            <v>0</v>
          </cell>
          <cell r="G763">
            <v>0</v>
          </cell>
          <cell r="H763">
            <v>0</v>
          </cell>
          <cell r="I763">
            <v>0</v>
          </cell>
          <cell r="J763">
            <v>0</v>
          </cell>
          <cell r="K763">
            <v>0</v>
          </cell>
          <cell r="L763">
            <v>5</v>
          </cell>
          <cell r="N763">
            <v>0</v>
          </cell>
          <cell r="O763">
            <v>2</v>
          </cell>
        </row>
        <row r="764">
          <cell r="A764">
            <v>2013010353</v>
          </cell>
          <cell r="B764" t="str">
            <v>Télécommande Starsat X5300</v>
          </cell>
          <cell r="C764" t="str">
            <v/>
          </cell>
          <cell r="D764" t="str">
            <v/>
          </cell>
          <cell r="E764">
            <v>2</v>
          </cell>
          <cell r="F764">
            <v>0</v>
          </cell>
          <cell r="G764">
            <v>2</v>
          </cell>
          <cell r="H764">
            <v>4</v>
          </cell>
          <cell r="I764">
            <v>0</v>
          </cell>
          <cell r="J764">
            <v>4</v>
          </cell>
          <cell r="K764">
            <v>2</v>
          </cell>
          <cell r="L764">
            <v>5</v>
          </cell>
          <cell r="M764" t="str">
            <v>Inv.2014</v>
          </cell>
          <cell r="N764">
            <v>2</v>
          </cell>
          <cell r="O764">
            <v>2</v>
          </cell>
          <cell r="P764" t="str">
            <v>??</v>
          </cell>
        </row>
        <row r="765">
          <cell r="A765">
            <v>2014016</v>
          </cell>
          <cell r="B765" t="str">
            <v>Télécommande Truman TM150</v>
          </cell>
          <cell r="C765" t="str">
            <v/>
          </cell>
          <cell r="D765" t="str">
            <v/>
          </cell>
          <cell r="E765">
            <v>1</v>
          </cell>
          <cell r="F765">
            <v>0</v>
          </cell>
          <cell r="G765">
            <v>1</v>
          </cell>
          <cell r="H765">
            <v>2</v>
          </cell>
          <cell r="I765">
            <v>0</v>
          </cell>
          <cell r="J765">
            <v>2</v>
          </cell>
          <cell r="K765">
            <v>2</v>
          </cell>
          <cell r="L765">
            <v>5</v>
          </cell>
          <cell r="M765" t="str">
            <v>Inv.2014</v>
          </cell>
          <cell r="N765">
            <v>1</v>
          </cell>
          <cell r="O765">
            <v>2</v>
          </cell>
          <cell r="P765" t="str">
            <v>??</v>
          </cell>
        </row>
        <row r="766">
          <cell r="A766">
            <v>2014013</v>
          </cell>
          <cell r="B766" t="str">
            <v>Télécommande Truman TM190</v>
          </cell>
          <cell r="C766" t="str">
            <v/>
          </cell>
          <cell r="D766" t="str">
            <v/>
          </cell>
          <cell r="E766">
            <v>1</v>
          </cell>
          <cell r="F766">
            <v>0</v>
          </cell>
          <cell r="G766">
            <v>1</v>
          </cell>
          <cell r="H766">
            <v>2</v>
          </cell>
          <cell r="I766">
            <v>0</v>
          </cell>
          <cell r="J766">
            <v>2</v>
          </cell>
          <cell r="K766">
            <v>2</v>
          </cell>
          <cell r="L766">
            <v>5</v>
          </cell>
          <cell r="M766" t="str">
            <v>Inv.2014</v>
          </cell>
          <cell r="N766">
            <v>1</v>
          </cell>
          <cell r="O766">
            <v>2</v>
          </cell>
          <cell r="P766" t="str">
            <v>??</v>
          </cell>
        </row>
        <row r="767">
          <cell r="A767">
            <v>2013010205</v>
          </cell>
          <cell r="B767" t="str">
            <v>Téléphone Alcatel 29426</v>
          </cell>
          <cell r="C767" t="str">
            <v/>
          </cell>
          <cell r="D767" t="str">
            <v/>
          </cell>
          <cell r="E767">
            <v>0</v>
          </cell>
          <cell r="F767">
            <v>0</v>
          </cell>
          <cell r="G767">
            <v>0</v>
          </cell>
          <cell r="H767">
            <v>0</v>
          </cell>
          <cell r="I767">
            <v>0</v>
          </cell>
          <cell r="J767">
            <v>0</v>
          </cell>
          <cell r="K767">
            <v>0</v>
          </cell>
          <cell r="L767">
            <v>35</v>
          </cell>
          <cell r="N767">
            <v>0</v>
          </cell>
          <cell r="O767">
            <v>28</v>
          </cell>
        </row>
        <row r="768">
          <cell r="A768">
            <v>2014198000185</v>
          </cell>
          <cell r="B768" t="str">
            <v>Tête 220V Chargeur Galaxy</v>
          </cell>
          <cell r="C768" t="str">
            <v/>
          </cell>
          <cell r="D768" t="str">
            <v/>
          </cell>
          <cell r="E768">
            <v>3</v>
          </cell>
          <cell r="F768">
            <v>0</v>
          </cell>
          <cell r="G768">
            <v>3</v>
          </cell>
          <cell r="H768">
            <v>14</v>
          </cell>
          <cell r="I768">
            <v>0</v>
          </cell>
          <cell r="J768">
            <v>14</v>
          </cell>
          <cell r="K768">
            <v>4.666666666666667</v>
          </cell>
          <cell r="L768">
            <v>15</v>
          </cell>
          <cell r="M768" t="str">
            <v>Inv.2014</v>
          </cell>
          <cell r="N768">
            <v>1</v>
          </cell>
          <cell r="O768">
            <v>4</v>
          </cell>
          <cell r="P768" t="str">
            <v>??</v>
          </cell>
          <cell r="Q768">
            <v>42102</v>
          </cell>
          <cell r="R768">
            <v>2</v>
          </cell>
          <cell r="S768">
            <v>5</v>
          </cell>
          <cell r="T768" t="str">
            <v>Samir</v>
          </cell>
        </row>
        <row r="769">
          <cell r="A769">
            <v>2014198000092</v>
          </cell>
          <cell r="B769" t="str">
            <v>Tête Chargeur 12V Note 3/S4/S6</v>
          </cell>
          <cell r="C769" t="str">
            <v/>
          </cell>
          <cell r="D769" t="str">
            <v/>
          </cell>
          <cell r="E769">
            <v>4</v>
          </cell>
          <cell r="F769">
            <v>0</v>
          </cell>
          <cell r="G769">
            <v>4</v>
          </cell>
          <cell r="H769">
            <v>8</v>
          </cell>
          <cell r="I769">
            <v>0</v>
          </cell>
          <cell r="J769">
            <v>8</v>
          </cell>
          <cell r="K769">
            <v>2</v>
          </cell>
          <cell r="L769">
            <v>8</v>
          </cell>
          <cell r="M769" t="str">
            <v>Inv.2014</v>
          </cell>
          <cell r="N769">
            <v>4</v>
          </cell>
          <cell r="O769">
            <v>2</v>
          </cell>
          <cell r="P769" t="str">
            <v>??</v>
          </cell>
        </row>
        <row r="770">
          <cell r="A770">
            <v>2014198000091</v>
          </cell>
          <cell r="B770" t="str">
            <v>Tête Chargeur 220V Note 3/S4/S5</v>
          </cell>
          <cell r="C770" t="str">
            <v/>
          </cell>
          <cell r="D770" t="str">
            <v/>
          </cell>
          <cell r="E770">
            <v>4</v>
          </cell>
          <cell r="F770">
            <v>0</v>
          </cell>
          <cell r="G770">
            <v>4</v>
          </cell>
          <cell r="H770">
            <v>12</v>
          </cell>
          <cell r="I770">
            <v>0</v>
          </cell>
          <cell r="J770">
            <v>12</v>
          </cell>
          <cell r="K770">
            <v>3</v>
          </cell>
          <cell r="L770">
            <v>8</v>
          </cell>
          <cell r="M770" t="str">
            <v>Inv.2014</v>
          </cell>
          <cell r="N770">
            <v>4</v>
          </cell>
          <cell r="O770">
            <v>3</v>
          </cell>
          <cell r="P770" t="str">
            <v>??</v>
          </cell>
        </row>
        <row r="771">
          <cell r="A771">
            <v>2014184</v>
          </cell>
          <cell r="B771" t="str">
            <v>Tête Chargeur Auto iphone</v>
          </cell>
          <cell r="C771" t="str">
            <v/>
          </cell>
          <cell r="D771" t="str">
            <v/>
          </cell>
          <cell r="E771">
            <v>2</v>
          </cell>
          <cell r="F771">
            <v>0</v>
          </cell>
          <cell r="G771">
            <v>2</v>
          </cell>
          <cell r="H771">
            <v>3</v>
          </cell>
          <cell r="I771">
            <v>0</v>
          </cell>
          <cell r="J771">
            <v>3</v>
          </cell>
          <cell r="K771">
            <v>1.5</v>
          </cell>
          <cell r="L771">
            <v>4</v>
          </cell>
          <cell r="M771" t="str">
            <v>Inv.2014</v>
          </cell>
          <cell r="N771">
            <v>2</v>
          </cell>
          <cell r="O771">
            <v>1.5</v>
          </cell>
          <cell r="P771" t="str">
            <v>??</v>
          </cell>
        </row>
        <row r="772">
          <cell r="A772">
            <v>2014198000061</v>
          </cell>
          <cell r="B772" t="str">
            <v>Tête Chargeur GSM</v>
          </cell>
          <cell r="C772" t="str">
            <v/>
          </cell>
          <cell r="D772" t="str">
            <v/>
          </cell>
          <cell r="E772">
            <v>3</v>
          </cell>
          <cell r="F772">
            <v>0</v>
          </cell>
          <cell r="G772">
            <v>3</v>
          </cell>
          <cell r="H772">
            <v>3.5999999999999996</v>
          </cell>
          <cell r="I772">
            <v>0</v>
          </cell>
          <cell r="J772">
            <v>3.5999999999999996</v>
          </cell>
          <cell r="K772">
            <v>1.2</v>
          </cell>
          <cell r="L772">
            <v>3.5</v>
          </cell>
          <cell r="M772" t="str">
            <v>Inv.2014</v>
          </cell>
          <cell r="N772">
            <v>3</v>
          </cell>
          <cell r="O772">
            <v>1.2</v>
          </cell>
          <cell r="P772" t="str">
            <v>??</v>
          </cell>
        </row>
        <row r="773">
          <cell r="A773">
            <v>2014183</v>
          </cell>
          <cell r="B773" t="str">
            <v>Tête Chargeur iphone</v>
          </cell>
          <cell r="C773" t="str">
            <v/>
          </cell>
          <cell r="D773" t="str">
            <v/>
          </cell>
          <cell r="E773">
            <v>2</v>
          </cell>
          <cell r="F773">
            <v>0</v>
          </cell>
          <cell r="G773">
            <v>2</v>
          </cell>
          <cell r="H773">
            <v>3</v>
          </cell>
          <cell r="I773">
            <v>0</v>
          </cell>
          <cell r="J773">
            <v>3</v>
          </cell>
          <cell r="K773">
            <v>1.5</v>
          </cell>
          <cell r="L773">
            <v>4</v>
          </cell>
          <cell r="M773" t="str">
            <v>Inv.2014</v>
          </cell>
          <cell r="N773">
            <v>2</v>
          </cell>
          <cell r="O773">
            <v>1.5</v>
          </cell>
          <cell r="P773" t="str">
            <v>??</v>
          </cell>
        </row>
        <row r="774">
          <cell r="A774">
            <v>2014198000023</v>
          </cell>
          <cell r="B774" t="str">
            <v>Tête Chargeur iphone</v>
          </cell>
          <cell r="C774" t="str">
            <v/>
          </cell>
          <cell r="D774" t="str">
            <v>Doublon</v>
          </cell>
          <cell r="E774">
            <v>20</v>
          </cell>
          <cell r="F774">
            <v>0</v>
          </cell>
          <cell r="G774">
            <v>20</v>
          </cell>
          <cell r="H774">
            <v>45</v>
          </cell>
          <cell r="I774">
            <v>0</v>
          </cell>
          <cell r="J774">
            <v>45</v>
          </cell>
          <cell r="K774">
            <v>2.25</v>
          </cell>
          <cell r="L774">
            <v>4</v>
          </cell>
          <cell r="M774" t="str">
            <v>Inv.2014</v>
          </cell>
          <cell r="N774">
            <v>10</v>
          </cell>
          <cell r="O774">
            <v>2.5</v>
          </cell>
          <cell r="P774" t="str">
            <v>??</v>
          </cell>
          <cell r="Q774">
            <v>42021</v>
          </cell>
          <cell r="R774">
            <v>10</v>
          </cell>
          <cell r="S774">
            <v>2</v>
          </cell>
          <cell r="T774" t="str">
            <v>Atef</v>
          </cell>
        </row>
        <row r="775">
          <cell r="A775">
            <v>2014198000024</v>
          </cell>
          <cell r="B775" t="str">
            <v>Tête Chargeur iphone voiture</v>
          </cell>
          <cell r="C775" t="str">
            <v/>
          </cell>
          <cell r="D775" t="str">
            <v/>
          </cell>
          <cell r="E775">
            <v>6</v>
          </cell>
          <cell r="F775">
            <v>0</v>
          </cell>
          <cell r="G775">
            <v>6</v>
          </cell>
          <cell r="H775">
            <v>6</v>
          </cell>
          <cell r="I775">
            <v>0</v>
          </cell>
          <cell r="J775">
            <v>6</v>
          </cell>
          <cell r="K775">
            <v>1</v>
          </cell>
          <cell r="L775">
            <v>4</v>
          </cell>
          <cell r="M775" t="str">
            <v>Inv.2014</v>
          </cell>
          <cell r="N775">
            <v>6</v>
          </cell>
          <cell r="O775">
            <v>1</v>
          </cell>
          <cell r="P775" t="str">
            <v>??</v>
          </cell>
        </row>
        <row r="776">
          <cell r="A776">
            <v>2015198000315</v>
          </cell>
          <cell r="B776" t="str">
            <v>Tête double TSN HD</v>
          </cell>
          <cell r="C776" t="str">
            <v/>
          </cell>
          <cell r="D776" t="str">
            <v/>
          </cell>
          <cell r="E776">
            <v>2</v>
          </cell>
          <cell r="F776">
            <v>0</v>
          </cell>
          <cell r="G776">
            <v>2</v>
          </cell>
          <cell r="H776">
            <v>30</v>
          </cell>
          <cell r="I776">
            <v>0</v>
          </cell>
          <cell r="J776">
            <v>30</v>
          </cell>
          <cell r="K776">
            <v>15</v>
          </cell>
          <cell r="L776">
            <v>25</v>
          </cell>
          <cell r="Q776">
            <v>42206</v>
          </cell>
          <cell r="R776">
            <v>2</v>
          </cell>
          <cell r="S776">
            <v>15</v>
          </cell>
          <cell r="T776" t="str">
            <v>Taher</v>
          </cell>
        </row>
        <row r="777">
          <cell r="A777">
            <v>2015198000316</v>
          </cell>
          <cell r="B777" t="str">
            <v>Tête simple Samsat SS 101</v>
          </cell>
          <cell r="C777" t="str">
            <v/>
          </cell>
          <cell r="D777" t="str">
            <v/>
          </cell>
          <cell r="E777">
            <v>5</v>
          </cell>
          <cell r="F777">
            <v>0</v>
          </cell>
          <cell r="G777">
            <v>5</v>
          </cell>
          <cell r="H777">
            <v>17.5</v>
          </cell>
          <cell r="I777">
            <v>0</v>
          </cell>
          <cell r="J777">
            <v>17.5</v>
          </cell>
          <cell r="K777">
            <v>3.5</v>
          </cell>
          <cell r="L777">
            <v>7</v>
          </cell>
          <cell r="Q777">
            <v>42206</v>
          </cell>
          <cell r="R777">
            <v>5</v>
          </cell>
          <cell r="S777">
            <v>3.5</v>
          </cell>
          <cell r="T777" t="str">
            <v>Taher</v>
          </cell>
        </row>
        <row r="778">
          <cell r="A778">
            <v>2015198000317</v>
          </cell>
          <cell r="B778" t="str">
            <v>Tête simple Starsat SR-320</v>
          </cell>
          <cell r="C778" t="str">
            <v/>
          </cell>
          <cell r="D778" t="str">
            <v/>
          </cell>
          <cell r="E778">
            <v>5</v>
          </cell>
          <cell r="F778">
            <v>0</v>
          </cell>
          <cell r="G778">
            <v>5</v>
          </cell>
          <cell r="H778">
            <v>17.5</v>
          </cell>
          <cell r="I778">
            <v>0</v>
          </cell>
          <cell r="J778">
            <v>17.5</v>
          </cell>
          <cell r="K778">
            <v>3.5</v>
          </cell>
          <cell r="L778">
            <v>7</v>
          </cell>
          <cell r="Q778">
            <v>42206</v>
          </cell>
          <cell r="R778">
            <v>5</v>
          </cell>
          <cell r="S778">
            <v>3.5</v>
          </cell>
          <cell r="T778" t="str">
            <v>Taher</v>
          </cell>
        </row>
        <row r="779">
          <cell r="A779">
            <v>2015198000318</v>
          </cell>
          <cell r="B779" t="str">
            <v>Tête simple TSN HD</v>
          </cell>
          <cell r="C779" t="str">
            <v/>
          </cell>
          <cell r="D779" t="str">
            <v/>
          </cell>
          <cell r="E779">
            <v>5</v>
          </cell>
          <cell r="F779">
            <v>0</v>
          </cell>
          <cell r="G779">
            <v>5</v>
          </cell>
          <cell r="H779">
            <v>30</v>
          </cell>
          <cell r="I779">
            <v>0</v>
          </cell>
          <cell r="J779">
            <v>30</v>
          </cell>
          <cell r="K779">
            <v>6</v>
          </cell>
          <cell r="L779">
            <v>12</v>
          </cell>
          <cell r="Q779">
            <v>42206</v>
          </cell>
          <cell r="R779">
            <v>5</v>
          </cell>
          <cell r="S779">
            <v>6</v>
          </cell>
          <cell r="T779" t="str">
            <v>Taher</v>
          </cell>
        </row>
        <row r="780">
          <cell r="A780">
            <v>2013010206</v>
          </cell>
          <cell r="B780" t="str">
            <v>Webcam</v>
          </cell>
          <cell r="C780" t="str">
            <v/>
          </cell>
          <cell r="D780" t="str">
            <v/>
          </cell>
          <cell r="E780">
            <v>2</v>
          </cell>
          <cell r="F780">
            <v>0</v>
          </cell>
          <cell r="G780">
            <v>2</v>
          </cell>
          <cell r="H780">
            <v>18.676444444444446</v>
          </cell>
          <cell r="I780">
            <v>0</v>
          </cell>
          <cell r="J780">
            <v>18.676444444444446</v>
          </cell>
          <cell r="K780">
            <v>9.3382222222222229</v>
          </cell>
          <cell r="L780">
            <v>17</v>
          </cell>
          <cell r="M780" t="str">
            <v>Inv.2014</v>
          </cell>
          <cell r="N780">
            <v>2</v>
          </cell>
          <cell r="O780">
            <v>9.3382222222222229</v>
          </cell>
          <cell r="P780" t="str">
            <v>??</v>
          </cell>
        </row>
        <row r="781">
          <cell r="A781">
            <v>8291218328839</v>
          </cell>
          <cell r="B781" t="str">
            <v>Webcam 10 MP</v>
          </cell>
          <cell r="C781" t="str">
            <v/>
          </cell>
          <cell r="D781" t="str">
            <v/>
          </cell>
          <cell r="E781">
            <v>1</v>
          </cell>
          <cell r="F781">
            <v>0</v>
          </cell>
          <cell r="G781">
            <v>1</v>
          </cell>
          <cell r="H781">
            <v>5.8</v>
          </cell>
          <cell r="I781">
            <v>0</v>
          </cell>
          <cell r="J781">
            <v>5.8</v>
          </cell>
          <cell r="K781">
            <v>5.8</v>
          </cell>
          <cell r="L781">
            <v>15</v>
          </cell>
          <cell r="M781" t="str">
            <v>Inv.2014</v>
          </cell>
          <cell r="N781">
            <v>1</v>
          </cell>
          <cell r="O781">
            <v>5.8</v>
          </cell>
          <cell r="P781" t="str">
            <v>??</v>
          </cell>
        </row>
        <row r="782">
          <cell r="A782">
            <v>2014198000114</v>
          </cell>
          <cell r="B782" t="str">
            <v>Webcam Jedel</v>
          </cell>
          <cell r="C782" t="str">
            <v/>
          </cell>
          <cell r="D782" t="str">
            <v/>
          </cell>
          <cell r="E782">
            <v>2</v>
          </cell>
          <cell r="F782">
            <v>0</v>
          </cell>
          <cell r="G782">
            <v>2</v>
          </cell>
          <cell r="H782">
            <v>9.6</v>
          </cell>
          <cell r="I782">
            <v>0</v>
          </cell>
          <cell r="J782">
            <v>9.6</v>
          </cell>
          <cell r="K782">
            <v>4.8</v>
          </cell>
          <cell r="L782">
            <v>12</v>
          </cell>
          <cell r="M782" t="str">
            <v>Inv.2014</v>
          </cell>
          <cell r="N782">
            <v>2</v>
          </cell>
          <cell r="O782">
            <v>4.8</v>
          </cell>
          <cell r="P782" t="str">
            <v>??</v>
          </cell>
        </row>
        <row r="783">
          <cell r="A783">
            <v>2015198000326</v>
          </cell>
          <cell r="C783" t="str">
            <v/>
          </cell>
          <cell r="D783" t="str">
            <v/>
          </cell>
          <cell r="E783">
            <v>0</v>
          </cell>
          <cell r="F783">
            <v>0</v>
          </cell>
          <cell r="G783">
            <v>0</v>
          </cell>
          <cell r="H783">
            <v>0</v>
          </cell>
          <cell r="I783">
            <v>0</v>
          </cell>
          <cell r="J783">
            <v>0</v>
          </cell>
          <cell r="K783">
            <v>0</v>
          </cell>
        </row>
        <row r="784">
          <cell r="A784">
            <v>2015198000327</v>
          </cell>
          <cell r="C784" t="str">
            <v/>
          </cell>
          <cell r="D784" t="str">
            <v>Doublon</v>
          </cell>
          <cell r="E784">
            <v>0</v>
          </cell>
          <cell r="F784">
            <v>0</v>
          </cell>
          <cell r="G784">
            <v>0</v>
          </cell>
          <cell r="H784">
            <v>0</v>
          </cell>
          <cell r="I784">
            <v>0</v>
          </cell>
          <cell r="J784">
            <v>0</v>
          </cell>
          <cell r="K784">
            <v>0</v>
          </cell>
        </row>
        <row r="785">
          <cell r="A785">
            <v>2015198000328</v>
          </cell>
          <cell r="C785" t="str">
            <v/>
          </cell>
          <cell r="D785" t="str">
            <v>Doublon</v>
          </cell>
          <cell r="E785">
            <v>0</v>
          </cell>
          <cell r="F785">
            <v>0</v>
          </cell>
          <cell r="G785">
            <v>0</v>
          </cell>
          <cell r="H785">
            <v>0</v>
          </cell>
          <cell r="I785">
            <v>0</v>
          </cell>
          <cell r="J785">
            <v>0</v>
          </cell>
          <cell r="K785">
            <v>0</v>
          </cell>
        </row>
        <row r="786">
          <cell r="A786">
            <v>2015198000329</v>
          </cell>
          <cell r="C786" t="str">
            <v/>
          </cell>
          <cell r="D786" t="str">
            <v>Doublon</v>
          </cell>
          <cell r="E786">
            <v>0</v>
          </cell>
          <cell r="F786">
            <v>0</v>
          </cell>
          <cell r="G786">
            <v>0</v>
          </cell>
          <cell r="H786">
            <v>0</v>
          </cell>
          <cell r="I786">
            <v>0</v>
          </cell>
          <cell r="J786">
            <v>0</v>
          </cell>
          <cell r="K786">
            <v>0</v>
          </cell>
        </row>
        <row r="787">
          <cell r="A787">
            <v>2015198000330</v>
          </cell>
          <cell r="C787" t="str">
            <v/>
          </cell>
          <cell r="D787" t="str">
            <v>Doublon</v>
          </cell>
          <cell r="E787">
            <v>0</v>
          </cell>
          <cell r="F787">
            <v>0</v>
          </cell>
          <cell r="G787">
            <v>0</v>
          </cell>
          <cell r="H787">
            <v>0</v>
          </cell>
          <cell r="I787">
            <v>0</v>
          </cell>
          <cell r="J787">
            <v>0</v>
          </cell>
          <cell r="K787">
            <v>0</v>
          </cell>
        </row>
        <row r="788">
          <cell r="A788">
            <v>2015198000331</v>
          </cell>
          <cell r="C788" t="str">
            <v/>
          </cell>
          <cell r="D788" t="str">
            <v>Doublon</v>
          </cell>
          <cell r="E788">
            <v>0</v>
          </cell>
          <cell r="F788">
            <v>0</v>
          </cell>
          <cell r="G788">
            <v>0</v>
          </cell>
          <cell r="H788">
            <v>0</v>
          </cell>
          <cell r="I788">
            <v>0</v>
          </cell>
          <cell r="J788">
            <v>0</v>
          </cell>
          <cell r="K788">
            <v>0</v>
          </cell>
        </row>
        <row r="789">
          <cell r="A789">
            <v>2015198000332</v>
          </cell>
          <cell r="C789" t="str">
            <v/>
          </cell>
          <cell r="D789" t="str">
            <v>Doublon</v>
          </cell>
          <cell r="E789">
            <v>0</v>
          </cell>
          <cell r="F789">
            <v>0</v>
          </cell>
          <cell r="G789">
            <v>0</v>
          </cell>
          <cell r="H789">
            <v>0</v>
          </cell>
          <cell r="I789">
            <v>0</v>
          </cell>
          <cell r="J789">
            <v>0</v>
          </cell>
          <cell r="K789">
            <v>0</v>
          </cell>
        </row>
        <row r="790">
          <cell r="A790">
            <v>2015198000333</v>
          </cell>
          <cell r="C790" t="str">
            <v/>
          </cell>
          <cell r="D790" t="str">
            <v>Doublon</v>
          </cell>
          <cell r="E790">
            <v>0</v>
          </cell>
          <cell r="F790">
            <v>0</v>
          </cell>
          <cell r="G790">
            <v>0</v>
          </cell>
          <cell r="H790">
            <v>0</v>
          </cell>
          <cell r="I790">
            <v>0</v>
          </cell>
          <cell r="J790">
            <v>0</v>
          </cell>
          <cell r="K790">
            <v>0</v>
          </cell>
        </row>
        <row r="791">
          <cell r="A791">
            <v>2015198000334</v>
          </cell>
          <cell r="C791" t="str">
            <v/>
          </cell>
          <cell r="D791" t="str">
            <v>Doublon</v>
          </cell>
          <cell r="E791">
            <v>0</v>
          </cell>
          <cell r="F791">
            <v>0</v>
          </cell>
          <cell r="G791">
            <v>0</v>
          </cell>
          <cell r="H791">
            <v>0</v>
          </cell>
          <cell r="I791">
            <v>0</v>
          </cell>
          <cell r="J791">
            <v>0</v>
          </cell>
          <cell r="K791">
            <v>0</v>
          </cell>
        </row>
        <row r="792">
          <cell r="A792">
            <v>2015198000335</v>
          </cell>
          <cell r="C792" t="str">
            <v/>
          </cell>
          <cell r="D792" t="str">
            <v>Doublon</v>
          </cell>
          <cell r="E792">
            <v>0</v>
          </cell>
          <cell r="F792">
            <v>0</v>
          </cell>
          <cell r="G792">
            <v>0</v>
          </cell>
          <cell r="H792">
            <v>0</v>
          </cell>
          <cell r="I792">
            <v>0</v>
          </cell>
          <cell r="J792">
            <v>0</v>
          </cell>
          <cell r="K792">
            <v>0</v>
          </cell>
        </row>
        <row r="793">
          <cell r="A793">
            <v>2015198000336</v>
          </cell>
          <cell r="C793" t="str">
            <v/>
          </cell>
          <cell r="D793" t="str">
            <v>Doublon</v>
          </cell>
          <cell r="E793">
            <v>0</v>
          </cell>
          <cell r="F793">
            <v>0</v>
          </cell>
          <cell r="G793">
            <v>0</v>
          </cell>
          <cell r="H793">
            <v>0</v>
          </cell>
          <cell r="I793">
            <v>0</v>
          </cell>
          <cell r="J793">
            <v>0</v>
          </cell>
          <cell r="K793">
            <v>0</v>
          </cell>
        </row>
        <row r="794">
          <cell r="A794">
            <v>2015198000337</v>
          </cell>
          <cell r="C794" t="str">
            <v/>
          </cell>
          <cell r="D794" t="str">
            <v>Doublon</v>
          </cell>
          <cell r="E794">
            <v>0</v>
          </cell>
          <cell r="F794">
            <v>0</v>
          </cell>
          <cell r="G794">
            <v>0</v>
          </cell>
          <cell r="H794">
            <v>0</v>
          </cell>
          <cell r="I794">
            <v>0</v>
          </cell>
          <cell r="J794">
            <v>0</v>
          </cell>
          <cell r="K794">
            <v>0</v>
          </cell>
        </row>
        <row r="795">
          <cell r="A795">
            <v>2015198000338</v>
          </cell>
          <cell r="C795" t="str">
            <v/>
          </cell>
          <cell r="D795" t="str">
            <v>Doublon</v>
          </cell>
          <cell r="E795">
            <v>0</v>
          </cell>
          <cell r="F795">
            <v>0</v>
          </cell>
          <cell r="G795">
            <v>0</v>
          </cell>
          <cell r="H795">
            <v>0</v>
          </cell>
          <cell r="I795">
            <v>0</v>
          </cell>
          <cell r="J795">
            <v>0</v>
          </cell>
          <cell r="K795">
            <v>0</v>
          </cell>
        </row>
        <row r="796">
          <cell r="A796">
            <v>2015198000339</v>
          </cell>
          <cell r="C796" t="str">
            <v/>
          </cell>
          <cell r="D796" t="str">
            <v>Doublon</v>
          </cell>
          <cell r="E796">
            <v>0</v>
          </cell>
          <cell r="F796">
            <v>0</v>
          </cell>
          <cell r="G796">
            <v>0</v>
          </cell>
          <cell r="H796">
            <v>0</v>
          </cell>
          <cell r="I796">
            <v>0</v>
          </cell>
          <cell r="J796">
            <v>0</v>
          </cell>
          <cell r="K796">
            <v>0</v>
          </cell>
        </row>
        <row r="797">
          <cell r="A797">
            <v>2015198000340</v>
          </cell>
          <cell r="C797" t="str">
            <v/>
          </cell>
          <cell r="D797" t="str">
            <v>Doublon</v>
          </cell>
          <cell r="E797">
            <v>0</v>
          </cell>
          <cell r="F797">
            <v>0</v>
          </cell>
          <cell r="G797">
            <v>0</v>
          </cell>
          <cell r="H797">
            <v>0</v>
          </cell>
          <cell r="I797">
            <v>0</v>
          </cell>
          <cell r="J797">
            <v>0</v>
          </cell>
          <cell r="K797">
            <v>0</v>
          </cell>
        </row>
        <row r="798">
          <cell r="A798">
            <v>2015198000341</v>
          </cell>
          <cell r="C798" t="str">
            <v/>
          </cell>
          <cell r="D798" t="str">
            <v>Doublon</v>
          </cell>
          <cell r="E798">
            <v>0</v>
          </cell>
          <cell r="F798">
            <v>0</v>
          </cell>
          <cell r="G798">
            <v>0</v>
          </cell>
          <cell r="H798">
            <v>0</v>
          </cell>
          <cell r="I798">
            <v>0</v>
          </cell>
          <cell r="J798">
            <v>0</v>
          </cell>
          <cell r="K798">
            <v>0</v>
          </cell>
        </row>
        <row r="799">
          <cell r="A799">
            <v>2015198000342</v>
          </cell>
          <cell r="C799" t="str">
            <v/>
          </cell>
          <cell r="D799" t="str">
            <v>Doublon</v>
          </cell>
          <cell r="E799">
            <v>0</v>
          </cell>
          <cell r="F799">
            <v>0</v>
          </cell>
          <cell r="G799">
            <v>0</v>
          </cell>
          <cell r="H799">
            <v>0</v>
          </cell>
          <cell r="I799">
            <v>0</v>
          </cell>
          <cell r="J799">
            <v>0</v>
          </cell>
          <cell r="K799">
            <v>0</v>
          </cell>
        </row>
        <row r="800">
          <cell r="A800">
            <v>2015198000343</v>
          </cell>
          <cell r="C800" t="str">
            <v/>
          </cell>
          <cell r="D800" t="str">
            <v>Doublon</v>
          </cell>
          <cell r="E800">
            <v>0</v>
          </cell>
          <cell r="F800">
            <v>0</v>
          </cell>
          <cell r="G800">
            <v>0</v>
          </cell>
          <cell r="H800">
            <v>0</v>
          </cell>
          <cell r="I800">
            <v>0</v>
          </cell>
          <cell r="J800">
            <v>0</v>
          </cell>
          <cell r="K800">
            <v>0</v>
          </cell>
        </row>
        <row r="801">
          <cell r="A801">
            <v>2015198000344</v>
          </cell>
          <cell r="C801" t="str">
            <v/>
          </cell>
          <cell r="D801" t="str">
            <v>Doublon</v>
          </cell>
          <cell r="E801">
            <v>0</v>
          </cell>
          <cell r="F801">
            <v>0</v>
          </cell>
          <cell r="G801">
            <v>0</v>
          </cell>
          <cell r="H801">
            <v>0</v>
          </cell>
          <cell r="I801">
            <v>0</v>
          </cell>
          <cell r="J801">
            <v>0</v>
          </cell>
          <cell r="K801">
            <v>0</v>
          </cell>
        </row>
        <row r="802">
          <cell r="A802">
            <v>2015198000345</v>
          </cell>
          <cell r="C802" t="str">
            <v/>
          </cell>
          <cell r="D802" t="str">
            <v>Doublon</v>
          </cell>
          <cell r="E802">
            <v>0</v>
          </cell>
          <cell r="F802">
            <v>0</v>
          </cell>
          <cell r="G802">
            <v>0</v>
          </cell>
          <cell r="H802">
            <v>0</v>
          </cell>
          <cell r="I802">
            <v>0</v>
          </cell>
          <cell r="J802">
            <v>0</v>
          </cell>
          <cell r="K802">
            <v>0</v>
          </cell>
        </row>
        <row r="803">
          <cell r="A803">
            <v>2015198000346</v>
          </cell>
          <cell r="C803" t="str">
            <v/>
          </cell>
          <cell r="D803" t="str">
            <v>Doublon</v>
          </cell>
          <cell r="E803">
            <v>0</v>
          </cell>
          <cell r="F803">
            <v>0</v>
          </cell>
          <cell r="G803">
            <v>0</v>
          </cell>
          <cell r="H803">
            <v>0</v>
          </cell>
          <cell r="I803">
            <v>0</v>
          </cell>
          <cell r="J803">
            <v>0</v>
          </cell>
          <cell r="K803">
            <v>0</v>
          </cell>
        </row>
        <row r="804">
          <cell r="A804">
            <v>2015198000347</v>
          </cell>
          <cell r="C804" t="str">
            <v/>
          </cell>
          <cell r="D804" t="str">
            <v>Doublon</v>
          </cell>
          <cell r="E804">
            <v>0</v>
          </cell>
          <cell r="F804">
            <v>0</v>
          </cell>
          <cell r="G804">
            <v>0</v>
          </cell>
          <cell r="H804">
            <v>0</v>
          </cell>
          <cell r="I804">
            <v>0</v>
          </cell>
          <cell r="J804">
            <v>0</v>
          </cell>
          <cell r="K804">
            <v>0</v>
          </cell>
        </row>
        <row r="805">
          <cell r="A805">
            <v>2015198000348</v>
          </cell>
          <cell r="C805" t="str">
            <v/>
          </cell>
          <cell r="D805" t="str">
            <v>Doublon</v>
          </cell>
          <cell r="E805">
            <v>0</v>
          </cell>
          <cell r="F805">
            <v>0</v>
          </cell>
          <cell r="G805">
            <v>0</v>
          </cell>
          <cell r="H805">
            <v>0</v>
          </cell>
          <cell r="I805">
            <v>0</v>
          </cell>
          <cell r="J805">
            <v>0</v>
          </cell>
          <cell r="K805">
            <v>0</v>
          </cell>
        </row>
        <row r="806">
          <cell r="A806">
            <v>2015198000349</v>
          </cell>
          <cell r="C806" t="str">
            <v/>
          </cell>
          <cell r="D806" t="str">
            <v>Doublon</v>
          </cell>
          <cell r="E806">
            <v>0</v>
          </cell>
          <cell r="F806">
            <v>0</v>
          </cell>
          <cell r="G806">
            <v>0</v>
          </cell>
          <cell r="H806">
            <v>0</v>
          </cell>
          <cell r="I806">
            <v>0</v>
          </cell>
          <cell r="J806">
            <v>0</v>
          </cell>
          <cell r="K806">
            <v>0</v>
          </cell>
        </row>
        <row r="807">
          <cell r="A807">
            <v>2015198000350</v>
          </cell>
          <cell r="C807" t="str">
            <v/>
          </cell>
          <cell r="D807" t="str">
            <v>Doublon</v>
          </cell>
          <cell r="E807">
            <v>0</v>
          </cell>
          <cell r="F807">
            <v>0</v>
          </cell>
          <cell r="G807">
            <v>0</v>
          </cell>
          <cell r="H807">
            <v>0</v>
          </cell>
          <cell r="I807">
            <v>0</v>
          </cell>
          <cell r="J807">
            <v>0</v>
          </cell>
          <cell r="K807">
            <v>0</v>
          </cell>
        </row>
        <row r="808">
          <cell r="A808">
            <v>2015198000351</v>
          </cell>
          <cell r="C808" t="str">
            <v/>
          </cell>
          <cell r="D808" t="str">
            <v>Doublon</v>
          </cell>
          <cell r="E808">
            <v>0</v>
          </cell>
          <cell r="F808">
            <v>0</v>
          </cell>
          <cell r="G808">
            <v>0</v>
          </cell>
          <cell r="H808">
            <v>0</v>
          </cell>
          <cell r="I808">
            <v>0</v>
          </cell>
          <cell r="J808">
            <v>0</v>
          </cell>
          <cell r="K808">
            <v>0</v>
          </cell>
        </row>
        <row r="809">
          <cell r="A809">
            <v>2015198000352</v>
          </cell>
          <cell r="C809" t="str">
            <v/>
          </cell>
          <cell r="D809" t="str">
            <v>Doublon</v>
          </cell>
          <cell r="E809">
            <v>0</v>
          </cell>
          <cell r="F809">
            <v>0</v>
          </cell>
          <cell r="G809">
            <v>0</v>
          </cell>
          <cell r="H809">
            <v>0</v>
          </cell>
          <cell r="I809">
            <v>0</v>
          </cell>
          <cell r="J809">
            <v>0</v>
          </cell>
          <cell r="K809">
            <v>0</v>
          </cell>
        </row>
        <row r="810">
          <cell r="A810">
            <v>2015198000353</v>
          </cell>
          <cell r="C810" t="str">
            <v/>
          </cell>
          <cell r="D810" t="str">
            <v>Doublon</v>
          </cell>
          <cell r="E810">
            <v>0</v>
          </cell>
          <cell r="F810">
            <v>0</v>
          </cell>
          <cell r="G810">
            <v>0</v>
          </cell>
          <cell r="H810">
            <v>0</v>
          </cell>
          <cell r="I810">
            <v>0</v>
          </cell>
          <cell r="J810">
            <v>0</v>
          </cell>
          <cell r="K810">
            <v>0</v>
          </cell>
        </row>
        <row r="811">
          <cell r="A811">
            <v>2015198000354</v>
          </cell>
          <cell r="C811" t="str">
            <v/>
          </cell>
          <cell r="D811" t="str">
            <v>Doublon</v>
          </cell>
          <cell r="E811">
            <v>0</v>
          </cell>
          <cell r="F811">
            <v>0</v>
          </cell>
          <cell r="G811">
            <v>0</v>
          </cell>
          <cell r="H811">
            <v>0</v>
          </cell>
          <cell r="I811">
            <v>0</v>
          </cell>
          <cell r="J811">
            <v>0</v>
          </cell>
          <cell r="K811">
            <v>0</v>
          </cell>
        </row>
        <row r="812">
          <cell r="A812">
            <v>2015198000355</v>
          </cell>
          <cell r="C812" t="str">
            <v/>
          </cell>
          <cell r="D812" t="str">
            <v>Doublon</v>
          </cell>
          <cell r="E812">
            <v>0</v>
          </cell>
          <cell r="F812">
            <v>0</v>
          </cell>
          <cell r="G812">
            <v>0</v>
          </cell>
          <cell r="H812">
            <v>0</v>
          </cell>
          <cell r="I812">
            <v>0</v>
          </cell>
          <cell r="J812">
            <v>0</v>
          </cell>
          <cell r="K812">
            <v>0</v>
          </cell>
        </row>
        <row r="813">
          <cell r="A813">
            <v>2015198000356</v>
          </cell>
          <cell r="C813" t="str">
            <v/>
          </cell>
          <cell r="D813" t="str">
            <v>Doublon</v>
          </cell>
          <cell r="E813">
            <v>0</v>
          </cell>
          <cell r="F813">
            <v>0</v>
          </cell>
          <cell r="G813">
            <v>0</v>
          </cell>
          <cell r="H813">
            <v>0</v>
          </cell>
          <cell r="I813">
            <v>0</v>
          </cell>
          <cell r="J813">
            <v>0</v>
          </cell>
          <cell r="K813">
            <v>0</v>
          </cell>
        </row>
        <row r="814">
          <cell r="A814">
            <v>2015198000357</v>
          </cell>
          <cell r="C814" t="str">
            <v/>
          </cell>
          <cell r="D814" t="str">
            <v>Doublon</v>
          </cell>
          <cell r="E814">
            <v>0</v>
          </cell>
          <cell r="F814">
            <v>0</v>
          </cell>
          <cell r="G814">
            <v>0</v>
          </cell>
          <cell r="H814">
            <v>0</v>
          </cell>
          <cell r="I814">
            <v>0</v>
          </cell>
          <cell r="J814">
            <v>0</v>
          </cell>
          <cell r="K814">
            <v>0</v>
          </cell>
        </row>
        <row r="815">
          <cell r="A815">
            <v>2015198000358</v>
          </cell>
          <cell r="C815" t="str">
            <v/>
          </cell>
          <cell r="D815" t="str">
            <v>Doublon</v>
          </cell>
          <cell r="E815">
            <v>0</v>
          </cell>
          <cell r="F815">
            <v>0</v>
          </cell>
          <cell r="G815">
            <v>0</v>
          </cell>
          <cell r="H815">
            <v>0</v>
          </cell>
          <cell r="I815">
            <v>0</v>
          </cell>
          <cell r="J815">
            <v>0</v>
          </cell>
          <cell r="K815">
            <v>0</v>
          </cell>
        </row>
        <row r="816">
          <cell r="A816">
            <v>2015198000359</v>
          </cell>
          <cell r="C816" t="str">
            <v/>
          </cell>
          <cell r="D816" t="str">
            <v>Doublon</v>
          </cell>
          <cell r="E816">
            <v>0</v>
          </cell>
          <cell r="F816">
            <v>0</v>
          </cell>
          <cell r="G816">
            <v>0</v>
          </cell>
          <cell r="H816">
            <v>0</v>
          </cell>
          <cell r="I816">
            <v>0</v>
          </cell>
          <cell r="J816">
            <v>0</v>
          </cell>
          <cell r="K816">
            <v>0</v>
          </cell>
        </row>
        <row r="817">
          <cell r="A817">
            <v>2015198000360</v>
          </cell>
          <cell r="C817" t="str">
            <v/>
          </cell>
          <cell r="D817" t="str">
            <v>Doublon</v>
          </cell>
          <cell r="E817">
            <v>0</v>
          </cell>
          <cell r="F817">
            <v>0</v>
          </cell>
          <cell r="G817">
            <v>0</v>
          </cell>
          <cell r="H817">
            <v>0</v>
          </cell>
          <cell r="I817">
            <v>0</v>
          </cell>
          <cell r="J817">
            <v>0</v>
          </cell>
          <cell r="K817">
            <v>0</v>
          </cell>
        </row>
        <row r="818">
          <cell r="A818">
            <v>2015198000361</v>
          </cell>
          <cell r="C818" t="str">
            <v/>
          </cell>
          <cell r="D818" t="str">
            <v>Doublon</v>
          </cell>
          <cell r="E818">
            <v>0</v>
          </cell>
          <cell r="F818">
            <v>0</v>
          </cell>
          <cell r="G818">
            <v>0</v>
          </cell>
          <cell r="H818">
            <v>0</v>
          </cell>
          <cell r="I818">
            <v>0</v>
          </cell>
          <cell r="J818">
            <v>0</v>
          </cell>
          <cell r="K818">
            <v>0</v>
          </cell>
        </row>
        <row r="819">
          <cell r="A819">
            <v>2015198000362</v>
          </cell>
          <cell r="C819" t="str">
            <v/>
          </cell>
          <cell r="D819" t="str">
            <v>Doublon</v>
          </cell>
          <cell r="E819">
            <v>0</v>
          </cell>
          <cell r="F819">
            <v>0</v>
          </cell>
          <cell r="G819">
            <v>0</v>
          </cell>
          <cell r="H819">
            <v>0</v>
          </cell>
          <cell r="I819">
            <v>0</v>
          </cell>
          <cell r="J819">
            <v>0</v>
          </cell>
          <cell r="K819">
            <v>0</v>
          </cell>
        </row>
        <row r="820">
          <cell r="A820">
            <v>2015198000363</v>
          </cell>
          <cell r="C820" t="str">
            <v/>
          </cell>
          <cell r="D820" t="str">
            <v>Doublon</v>
          </cell>
          <cell r="E820">
            <v>0</v>
          </cell>
          <cell r="F820">
            <v>0</v>
          </cell>
          <cell r="G820">
            <v>0</v>
          </cell>
          <cell r="H820">
            <v>0</v>
          </cell>
          <cell r="I820">
            <v>0</v>
          </cell>
          <cell r="J820">
            <v>0</v>
          </cell>
          <cell r="K820">
            <v>0</v>
          </cell>
        </row>
        <row r="821">
          <cell r="A821">
            <v>2015198000364</v>
          </cell>
          <cell r="C821" t="str">
            <v/>
          </cell>
          <cell r="D821" t="str">
            <v>Doublon</v>
          </cell>
          <cell r="E821">
            <v>0</v>
          </cell>
          <cell r="F821">
            <v>0</v>
          </cell>
          <cell r="G821">
            <v>0</v>
          </cell>
          <cell r="H821">
            <v>0</v>
          </cell>
          <cell r="I821">
            <v>0</v>
          </cell>
          <cell r="J821">
            <v>0</v>
          </cell>
          <cell r="K821">
            <v>0</v>
          </cell>
        </row>
        <row r="822">
          <cell r="A822">
            <v>2015198000365</v>
          </cell>
          <cell r="C822" t="str">
            <v/>
          </cell>
          <cell r="D822" t="str">
            <v>Doublon</v>
          </cell>
          <cell r="E822">
            <v>0</v>
          </cell>
          <cell r="F822">
            <v>0</v>
          </cell>
          <cell r="G822">
            <v>0</v>
          </cell>
          <cell r="H822">
            <v>0</v>
          </cell>
          <cell r="I822">
            <v>0</v>
          </cell>
          <cell r="J822">
            <v>0</v>
          </cell>
          <cell r="K822">
            <v>0</v>
          </cell>
        </row>
        <row r="823">
          <cell r="A823">
            <v>2015198000366</v>
          </cell>
          <cell r="C823" t="str">
            <v/>
          </cell>
          <cell r="D823" t="str">
            <v>Doublon</v>
          </cell>
          <cell r="E823">
            <v>0</v>
          </cell>
          <cell r="F823">
            <v>0</v>
          </cell>
          <cell r="G823">
            <v>0</v>
          </cell>
          <cell r="H823">
            <v>0</v>
          </cell>
          <cell r="I823">
            <v>0</v>
          </cell>
          <cell r="J823">
            <v>0</v>
          </cell>
          <cell r="K823">
            <v>0</v>
          </cell>
        </row>
        <row r="824">
          <cell r="A824">
            <v>2015198000367</v>
          </cell>
          <cell r="C824" t="str">
            <v/>
          </cell>
          <cell r="D824" t="str">
            <v>Doublon</v>
          </cell>
          <cell r="E824">
            <v>0</v>
          </cell>
          <cell r="F824">
            <v>0</v>
          </cell>
          <cell r="G824">
            <v>0</v>
          </cell>
          <cell r="H824">
            <v>0</v>
          </cell>
          <cell r="I824">
            <v>0</v>
          </cell>
          <cell r="J824">
            <v>0</v>
          </cell>
          <cell r="K824">
            <v>0</v>
          </cell>
        </row>
        <row r="825">
          <cell r="A825">
            <v>2015198000368</v>
          </cell>
          <cell r="C825" t="str">
            <v/>
          </cell>
          <cell r="D825" t="str">
            <v>Doublon</v>
          </cell>
          <cell r="E825">
            <v>0</v>
          </cell>
          <cell r="F825">
            <v>0</v>
          </cell>
          <cell r="G825">
            <v>0</v>
          </cell>
          <cell r="H825">
            <v>0</v>
          </cell>
          <cell r="I825">
            <v>0</v>
          </cell>
          <cell r="J825">
            <v>0</v>
          </cell>
          <cell r="K825">
            <v>0</v>
          </cell>
        </row>
        <row r="826">
          <cell r="A826">
            <v>2015198000369</v>
          </cell>
          <cell r="C826" t="str">
            <v/>
          </cell>
          <cell r="D826" t="str">
            <v>Doublon</v>
          </cell>
          <cell r="E826">
            <v>0</v>
          </cell>
          <cell r="F826">
            <v>0</v>
          </cell>
          <cell r="G826">
            <v>0</v>
          </cell>
          <cell r="H826">
            <v>0</v>
          </cell>
          <cell r="I826">
            <v>0</v>
          </cell>
          <cell r="J826">
            <v>0</v>
          </cell>
          <cell r="K826">
            <v>0</v>
          </cell>
        </row>
        <row r="827">
          <cell r="A827">
            <v>2015198000370</v>
          </cell>
          <cell r="C827" t="str">
            <v/>
          </cell>
          <cell r="D827" t="str">
            <v>Doublon</v>
          </cell>
          <cell r="E827">
            <v>0</v>
          </cell>
          <cell r="F827">
            <v>0</v>
          </cell>
          <cell r="G827">
            <v>0</v>
          </cell>
          <cell r="H827">
            <v>0</v>
          </cell>
          <cell r="I827">
            <v>0</v>
          </cell>
          <cell r="J827">
            <v>0</v>
          </cell>
          <cell r="K827">
            <v>0</v>
          </cell>
        </row>
        <row r="828">
          <cell r="A828">
            <v>2015198000371</v>
          </cell>
          <cell r="C828" t="str">
            <v/>
          </cell>
          <cell r="D828" t="str">
            <v>Doublon</v>
          </cell>
          <cell r="E828">
            <v>0</v>
          </cell>
          <cell r="F828">
            <v>0</v>
          </cell>
          <cell r="G828">
            <v>0</v>
          </cell>
          <cell r="H828">
            <v>0</v>
          </cell>
          <cell r="I828">
            <v>0</v>
          </cell>
          <cell r="J828">
            <v>0</v>
          </cell>
          <cell r="K828">
            <v>0</v>
          </cell>
        </row>
        <row r="829">
          <cell r="A829">
            <v>2015198000372</v>
          </cell>
          <cell r="C829" t="str">
            <v/>
          </cell>
          <cell r="D829" t="str">
            <v>Doublon</v>
          </cell>
          <cell r="E829">
            <v>0</v>
          </cell>
          <cell r="F829">
            <v>0</v>
          </cell>
          <cell r="G829">
            <v>0</v>
          </cell>
          <cell r="H829">
            <v>0</v>
          </cell>
          <cell r="I829">
            <v>0</v>
          </cell>
          <cell r="J829">
            <v>0</v>
          </cell>
          <cell r="K829">
            <v>0</v>
          </cell>
        </row>
        <row r="830">
          <cell r="A830">
            <v>2015198000373</v>
          </cell>
          <cell r="C830" t="str">
            <v/>
          </cell>
          <cell r="D830" t="str">
            <v>Doublon</v>
          </cell>
          <cell r="E830">
            <v>0</v>
          </cell>
          <cell r="F830">
            <v>0</v>
          </cell>
          <cell r="G830">
            <v>0</v>
          </cell>
          <cell r="H830">
            <v>0</v>
          </cell>
          <cell r="I830">
            <v>0</v>
          </cell>
          <cell r="J830">
            <v>0</v>
          </cell>
          <cell r="K830">
            <v>0</v>
          </cell>
        </row>
        <row r="831">
          <cell r="A831">
            <v>2015198000374</v>
          </cell>
          <cell r="C831" t="str">
            <v/>
          </cell>
          <cell r="D831" t="str">
            <v>Doublon</v>
          </cell>
          <cell r="E831">
            <v>0</v>
          </cell>
          <cell r="F831">
            <v>0</v>
          </cell>
          <cell r="G831">
            <v>0</v>
          </cell>
          <cell r="H831">
            <v>0</v>
          </cell>
          <cell r="I831">
            <v>0</v>
          </cell>
          <cell r="J831">
            <v>0</v>
          </cell>
          <cell r="K831">
            <v>0</v>
          </cell>
        </row>
        <row r="832">
          <cell r="A832">
            <v>2015198000375</v>
          </cell>
          <cell r="C832" t="str">
            <v/>
          </cell>
          <cell r="D832" t="str">
            <v>Doublon</v>
          </cell>
          <cell r="E832">
            <v>0</v>
          </cell>
          <cell r="F832">
            <v>0</v>
          </cell>
          <cell r="G832">
            <v>0</v>
          </cell>
          <cell r="H832">
            <v>0</v>
          </cell>
          <cell r="I832">
            <v>0</v>
          </cell>
          <cell r="J832">
            <v>0</v>
          </cell>
          <cell r="K832">
            <v>0</v>
          </cell>
        </row>
        <row r="833">
          <cell r="A833">
            <v>2015198000376</v>
          </cell>
          <cell r="C833" t="str">
            <v/>
          </cell>
          <cell r="D833" t="str">
            <v>Doublon</v>
          </cell>
          <cell r="E833">
            <v>0</v>
          </cell>
          <cell r="F833">
            <v>0</v>
          </cell>
          <cell r="G833">
            <v>0</v>
          </cell>
          <cell r="H833">
            <v>0</v>
          </cell>
          <cell r="I833">
            <v>0</v>
          </cell>
          <cell r="J833">
            <v>0</v>
          </cell>
          <cell r="K833">
            <v>0</v>
          </cell>
        </row>
        <row r="834">
          <cell r="A834">
            <v>2015198000377</v>
          </cell>
          <cell r="C834" t="str">
            <v/>
          </cell>
          <cell r="D834" t="str">
            <v>Doublon</v>
          </cell>
          <cell r="E834">
            <v>0</v>
          </cell>
          <cell r="F834">
            <v>0</v>
          </cell>
          <cell r="G834">
            <v>0</v>
          </cell>
          <cell r="H834">
            <v>0</v>
          </cell>
          <cell r="I834">
            <v>0</v>
          </cell>
          <cell r="J834">
            <v>0</v>
          </cell>
          <cell r="K834">
            <v>0</v>
          </cell>
        </row>
        <row r="835">
          <cell r="A835">
            <v>2015198000378</v>
          </cell>
          <cell r="C835" t="str">
            <v/>
          </cell>
          <cell r="D835" t="str">
            <v>Doublon</v>
          </cell>
          <cell r="E835">
            <v>0</v>
          </cell>
          <cell r="F835">
            <v>0</v>
          </cell>
          <cell r="G835">
            <v>0</v>
          </cell>
          <cell r="H835">
            <v>0</v>
          </cell>
          <cell r="I835">
            <v>0</v>
          </cell>
          <cell r="J835">
            <v>0</v>
          </cell>
          <cell r="K835">
            <v>0</v>
          </cell>
        </row>
        <row r="836">
          <cell r="A836">
            <v>2015198000379</v>
          </cell>
          <cell r="C836" t="str">
            <v/>
          </cell>
          <cell r="D836" t="str">
            <v>Doublon</v>
          </cell>
          <cell r="E836">
            <v>0</v>
          </cell>
          <cell r="F836">
            <v>0</v>
          </cell>
          <cell r="G836">
            <v>0</v>
          </cell>
          <cell r="H836">
            <v>0</v>
          </cell>
          <cell r="I836">
            <v>0</v>
          </cell>
          <cell r="J836">
            <v>0</v>
          </cell>
          <cell r="K836">
            <v>0</v>
          </cell>
        </row>
        <row r="837">
          <cell r="A837">
            <v>2015198000380</v>
          </cell>
          <cell r="C837" t="str">
            <v/>
          </cell>
          <cell r="D837" t="str">
            <v>Doublon</v>
          </cell>
          <cell r="E837">
            <v>0</v>
          </cell>
          <cell r="F837">
            <v>0</v>
          </cell>
          <cell r="G837">
            <v>0</v>
          </cell>
          <cell r="H837">
            <v>0</v>
          </cell>
          <cell r="I837">
            <v>0</v>
          </cell>
          <cell r="J837">
            <v>0</v>
          </cell>
          <cell r="K837">
            <v>0</v>
          </cell>
        </row>
        <row r="838">
          <cell r="A838">
            <v>2015198000381</v>
          </cell>
          <cell r="C838" t="str">
            <v/>
          </cell>
          <cell r="D838" t="str">
            <v>Doublon</v>
          </cell>
          <cell r="E838">
            <v>0</v>
          </cell>
          <cell r="F838">
            <v>0</v>
          </cell>
          <cell r="G838">
            <v>0</v>
          </cell>
          <cell r="H838">
            <v>0</v>
          </cell>
          <cell r="I838">
            <v>0</v>
          </cell>
          <cell r="J838">
            <v>0</v>
          </cell>
          <cell r="K838">
            <v>0</v>
          </cell>
        </row>
        <row r="839">
          <cell r="A839">
            <v>2015198000382</v>
          </cell>
          <cell r="C839" t="str">
            <v/>
          </cell>
          <cell r="D839" t="str">
            <v>Doublon</v>
          </cell>
          <cell r="E839">
            <v>0</v>
          </cell>
          <cell r="F839">
            <v>0</v>
          </cell>
          <cell r="G839">
            <v>0</v>
          </cell>
          <cell r="H839">
            <v>0</v>
          </cell>
          <cell r="I839">
            <v>0</v>
          </cell>
          <cell r="J839">
            <v>0</v>
          </cell>
          <cell r="K839">
            <v>0</v>
          </cell>
        </row>
        <row r="840">
          <cell r="A840">
            <v>2015198000383</v>
          </cell>
          <cell r="C840" t="str">
            <v/>
          </cell>
          <cell r="D840" t="str">
            <v>Doublon</v>
          </cell>
          <cell r="E840">
            <v>0</v>
          </cell>
          <cell r="F840">
            <v>0</v>
          </cell>
          <cell r="G840">
            <v>0</v>
          </cell>
          <cell r="H840">
            <v>0</v>
          </cell>
          <cell r="I840">
            <v>0</v>
          </cell>
          <cell r="J840">
            <v>0</v>
          </cell>
          <cell r="K840">
            <v>0</v>
          </cell>
        </row>
        <row r="841">
          <cell r="A841">
            <v>2015198000384</v>
          </cell>
          <cell r="C841" t="str">
            <v/>
          </cell>
          <cell r="D841" t="str">
            <v>Doublon</v>
          </cell>
          <cell r="E841">
            <v>0</v>
          </cell>
          <cell r="F841">
            <v>0</v>
          </cell>
          <cell r="G841">
            <v>0</v>
          </cell>
          <cell r="H841">
            <v>0</v>
          </cell>
          <cell r="I841">
            <v>0</v>
          </cell>
          <cell r="J841">
            <v>0</v>
          </cell>
          <cell r="K841">
            <v>0</v>
          </cell>
        </row>
        <row r="842">
          <cell r="A842">
            <v>2015198000385</v>
          </cell>
          <cell r="C842" t="str">
            <v/>
          </cell>
          <cell r="D842" t="str">
            <v>Doublon</v>
          </cell>
          <cell r="E842">
            <v>0</v>
          </cell>
          <cell r="F842">
            <v>0</v>
          </cell>
          <cell r="G842">
            <v>0</v>
          </cell>
          <cell r="H842">
            <v>0</v>
          </cell>
          <cell r="I842">
            <v>0</v>
          </cell>
          <cell r="J842">
            <v>0</v>
          </cell>
          <cell r="K842">
            <v>0</v>
          </cell>
        </row>
        <row r="843">
          <cell r="A843">
            <v>2015198000386</v>
          </cell>
          <cell r="C843" t="str">
            <v/>
          </cell>
          <cell r="D843" t="str">
            <v>Doublon</v>
          </cell>
          <cell r="E843">
            <v>0</v>
          </cell>
          <cell r="F843">
            <v>0</v>
          </cell>
          <cell r="G843">
            <v>0</v>
          </cell>
          <cell r="H843">
            <v>0</v>
          </cell>
          <cell r="I843">
            <v>0</v>
          </cell>
          <cell r="J843">
            <v>0</v>
          </cell>
          <cell r="K843">
            <v>0</v>
          </cell>
        </row>
        <row r="844">
          <cell r="A844">
            <v>2015198000387</v>
          </cell>
          <cell r="C844" t="str">
            <v/>
          </cell>
          <cell r="D844" t="str">
            <v>Doublon</v>
          </cell>
          <cell r="E844">
            <v>0</v>
          </cell>
          <cell r="F844">
            <v>0</v>
          </cell>
          <cell r="G844">
            <v>0</v>
          </cell>
          <cell r="H844">
            <v>0</v>
          </cell>
          <cell r="I844">
            <v>0</v>
          </cell>
          <cell r="J844">
            <v>0</v>
          </cell>
          <cell r="K844">
            <v>0</v>
          </cell>
        </row>
        <row r="845">
          <cell r="A845">
            <v>2015198000388</v>
          </cell>
          <cell r="C845" t="str">
            <v/>
          </cell>
          <cell r="D845" t="str">
            <v>Doublon</v>
          </cell>
          <cell r="E845">
            <v>0</v>
          </cell>
          <cell r="F845">
            <v>0</v>
          </cell>
          <cell r="G845">
            <v>0</v>
          </cell>
          <cell r="H845">
            <v>0</v>
          </cell>
          <cell r="I845">
            <v>0</v>
          </cell>
          <cell r="J845">
            <v>0</v>
          </cell>
          <cell r="K845">
            <v>0</v>
          </cell>
        </row>
        <row r="846">
          <cell r="A846">
            <v>2015198000389</v>
          </cell>
          <cell r="C846" t="str">
            <v/>
          </cell>
          <cell r="D846" t="str">
            <v>Doublon</v>
          </cell>
          <cell r="E846">
            <v>0</v>
          </cell>
          <cell r="F846">
            <v>0</v>
          </cell>
          <cell r="G846">
            <v>0</v>
          </cell>
          <cell r="H846">
            <v>0</v>
          </cell>
          <cell r="I846">
            <v>0</v>
          </cell>
          <cell r="J846">
            <v>0</v>
          </cell>
          <cell r="K846">
            <v>0</v>
          </cell>
        </row>
        <row r="847">
          <cell r="A847">
            <v>2015198000390</v>
          </cell>
          <cell r="C847" t="str">
            <v/>
          </cell>
          <cell r="D847" t="str">
            <v>Doublon</v>
          </cell>
          <cell r="E847">
            <v>0</v>
          </cell>
          <cell r="F847">
            <v>0</v>
          </cell>
          <cell r="G847">
            <v>0</v>
          </cell>
          <cell r="H847">
            <v>0</v>
          </cell>
          <cell r="I847">
            <v>0</v>
          </cell>
          <cell r="J847">
            <v>0</v>
          </cell>
          <cell r="K847">
            <v>0</v>
          </cell>
        </row>
        <row r="848">
          <cell r="A848">
            <v>2015198000391</v>
          </cell>
          <cell r="C848" t="str">
            <v/>
          </cell>
          <cell r="D848" t="str">
            <v>Doublon</v>
          </cell>
          <cell r="E848">
            <v>0</v>
          </cell>
          <cell r="F848">
            <v>0</v>
          </cell>
          <cell r="G848">
            <v>0</v>
          </cell>
          <cell r="H848">
            <v>0</v>
          </cell>
          <cell r="I848">
            <v>0</v>
          </cell>
          <cell r="J848">
            <v>0</v>
          </cell>
          <cell r="K848">
            <v>0</v>
          </cell>
        </row>
        <row r="849">
          <cell r="A849">
            <v>2015198000392</v>
          </cell>
          <cell r="C849" t="str">
            <v/>
          </cell>
          <cell r="D849" t="str">
            <v>Doublon</v>
          </cell>
          <cell r="E849">
            <v>0</v>
          </cell>
          <cell r="F849">
            <v>0</v>
          </cell>
          <cell r="G849">
            <v>0</v>
          </cell>
          <cell r="H849">
            <v>0</v>
          </cell>
          <cell r="I849">
            <v>0</v>
          </cell>
          <cell r="J849">
            <v>0</v>
          </cell>
          <cell r="K849">
            <v>0</v>
          </cell>
        </row>
        <row r="850">
          <cell r="A850">
            <v>2015198000393</v>
          </cell>
          <cell r="C850" t="str">
            <v/>
          </cell>
          <cell r="D850" t="str">
            <v>Doublon</v>
          </cell>
          <cell r="E850">
            <v>0</v>
          </cell>
          <cell r="F850">
            <v>0</v>
          </cell>
          <cell r="G850">
            <v>0</v>
          </cell>
          <cell r="H850">
            <v>0</v>
          </cell>
          <cell r="I850">
            <v>0</v>
          </cell>
          <cell r="J850">
            <v>0</v>
          </cell>
          <cell r="K850">
            <v>0</v>
          </cell>
        </row>
        <row r="851">
          <cell r="A851">
            <v>2015198000394</v>
          </cell>
          <cell r="C851" t="str">
            <v/>
          </cell>
          <cell r="D851" t="str">
            <v>Doublon</v>
          </cell>
          <cell r="E851">
            <v>0</v>
          </cell>
          <cell r="F851">
            <v>0</v>
          </cell>
          <cell r="G851">
            <v>0</v>
          </cell>
          <cell r="H851">
            <v>0</v>
          </cell>
          <cell r="I851">
            <v>0</v>
          </cell>
          <cell r="J851">
            <v>0</v>
          </cell>
          <cell r="K851">
            <v>0</v>
          </cell>
        </row>
        <row r="852">
          <cell r="A852">
            <v>2015198000395</v>
          </cell>
          <cell r="C852" t="str">
            <v/>
          </cell>
          <cell r="D852" t="str">
            <v>Doublon</v>
          </cell>
          <cell r="E852">
            <v>0</v>
          </cell>
          <cell r="F852">
            <v>0</v>
          </cell>
          <cell r="G852">
            <v>0</v>
          </cell>
          <cell r="H852">
            <v>0</v>
          </cell>
          <cell r="I852">
            <v>0</v>
          </cell>
          <cell r="J852">
            <v>0</v>
          </cell>
          <cell r="K852">
            <v>0</v>
          </cell>
        </row>
        <row r="853">
          <cell r="A853">
            <v>2015198000396</v>
          </cell>
          <cell r="C853" t="str">
            <v/>
          </cell>
          <cell r="D853" t="str">
            <v>Doublon</v>
          </cell>
          <cell r="E853">
            <v>0</v>
          </cell>
          <cell r="F853">
            <v>0</v>
          </cell>
          <cell r="G853">
            <v>0</v>
          </cell>
          <cell r="H853">
            <v>0</v>
          </cell>
          <cell r="I853">
            <v>0</v>
          </cell>
          <cell r="J853">
            <v>0</v>
          </cell>
          <cell r="K853">
            <v>0</v>
          </cell>
        </row>
        <row r="854">
          <cell r="A854">
            <v>2015198000397</v>
          </cell>
          <cell r="C854" t="str">
            <v/>
          </cell>
          <cell r="D854" t="str">
            <v>Doublon</v>
          </cell>
          <cell r="E854">
            <v>0</v>
          </cell>
          <cell r="F854">
            <v>0</v>
          </cell>
          <cell r="G854">
            <v>0</v>
          </cell>
          <cell r="H854">
            <v>0</v>
          </cell>
          <cell r="I854">
            <v>0</v>
          </cell>
          <cell r="J854">
            <v>0</v>
          </cell>
          <cell r="K854">
            <v>0</v>
          </cell>
        </row>
        <row r="855">
          <cell r="A855">
            <v>2015198000398</v>
          </cell>
          <cell r="C855" t="str">
            <v/>
          </cell>
          <cell r="D855" t="str">
            <v>Doublon</v>
          </cell>
          <cell r="E855">
            <v>0</v>
          </cell>
          <cell r="F855">
            <v>0</v>
          </cell>
          <cell r="G855">
            <v>0</v>
          </cell>
          <cell r="H855">
            <v>0</v>
          </cell>
          <cell r="I855">
            <v>0</v>
          </cell>
          <cell r="J855">
            <v>0</v>
          </cell>
          <cell r="K855">
            <v>0</v>
          </cell>
        </row>
        <row r="856">
          <cell r="A856">
            <v>2015198000399</v>
          </cell>
          <cell r="C856" t="str">
            <v/>
          </cell>
          <cell r="D856" t="str">
            <v>Doublon</v>
          </cell>
          <cell r="E856">
            <v>0</v>
          </cell>
          <cell r="F856">
            <v>0</v>
          </cell>
          <cell r="G856">
            <v>0</v>
          </cell>
          <cell r="H856">
            <v>0</v>
          </cell>
          <cell r="I856">
            <v>0</v>
          </cell>
          <cell r="J856">
            <v>0</v>
          </cell>
          <cell r="K856">
            <v>0</v>
          </cell>
        </row>
        <row r="857">
          <cell r="A857">
            <v>2015198000400</v>
          </cell>
          <cell r="C857" t="str">
            <v/>
          </cell>
          <cell r="D857" t="str">
            <v>Doublon</v>
          </cell>
          <cell r="E857">
            <v>0</v>
          </cell>
          <cell r="F857">
            <v>0</v>
          </cell>
          <cell r="G857">
            <v>0</v>
          </cell>
          <cell r="H857">
            <v>0</v>
          </cell>
          <cell r="I857">
            <v>0</v>
          </cell>
          <cell r="J857">
            <v>0</v>
          </cell>
          <cell r="K857">
            <v>0</v>
          </cell>
        </row>
        <row r="858">
          <cell r="A858">
            <v>2015198000401</v>
          </cell>
          <cell r="C858" t="str">
            <v/>
          </cell>
          <cell r="D858" t="str">
            <v>Doublon</v>
          </cell>
          <cell r="E858">
            <v>0</v>
          </cell>
          <cell r="F858">
            <v>0</v>
          </cell>
          <cell r="G858">
            <v>0</v>
          </cell>
          <cell r="H858">
            <v>0</v>
          </cell>
          <cell r="I858">
            <v>0</v>
          </cell>
          <cell r="J858">
            <v>0</v>
          </cell>
          <cell r="K858">
            <v>0</v>
          </cell>
        </row>
        <row r="859">
          <cell r="A859">
            <v>2015198000402</v>
          </cell>
          <cell r="C859" t="str">
            <v/>
          </cell>
          <cell r="D859" t="str">
            <v>Doublon</v>
          </cell>
          <cell r="E859">
            <v>0</v>
          </cell>
          <cell r="F859">
            <v>0</v>
          </cell>
          <cell r="G859">
            <v>0</v>
          </cell>
          <cell r="H859">
            <v>0</v>
          </cell>
          <cell r="I859">
            <v>0</v>
          </cell>
          <cell r="J859">
            <v>0</v>
          </cell>
          <cell r="K859">
            <v>0</v>
          </cell>
        </row>
        <row r="860">
          <cell r="A860">
            <v>2015198000403</v>
          </cell>
          <cell r="C860" t="str">
            <v/>
          </cell>
          <cell r="D860" t="str">
            <v>Doublon</v>
          </cell>
          <cell r="E860">
            <v>0</v>
          </cell>
          <cell r="F860">
            <v>0</v>
          </cell>
          <cell r="G860">
            <v>0</v>
          </cell>
          <cell r="H860">
            <v>0</v>
          </cell>
          <cell r="I860">
            <v>0</v>
          </cell>
          <cell r="J860">
            <v>0</v>
          </cell>
          <cell r="K860">
            <v>0</v>
          </cell>
        </row>
        <row r="861">
          <cell r="A861">
            <v>2015198000404</v>
          </cell>
          <cell r="C861" t="str">
            <v/>
          </cell>
          <cell r="D861" t="str">
            <v>Doublon</v>
          </cell>
          <cell r="E861">
            <v>0</v>
          </cell>
          <cell r="F861">
            <v>0</v>
          </cell>
          <cell r="G861">
            <v>0</v>
          </cell>
          <cell r="H861">
            <v>0</v>
          </cell>
          <cell r="I861">
            <v>0</v>
          </cell>
          <cell r="J861">
            <v>0</v>
          </cell>
          <cell r="K861">
            <v>0</v>
          </cell>
        </row>
        <row r="862">
          <cell r="A862">
            <v>2015198000405</v>
          </cell>
          <cell r="C862" t="str">
            <v/>
          </cell>
          <cell r="D862" t="str">
            <v>Doublon</v>
          </cell>
          <cell r="E862">
            <v>0</v>
          </cell>
          <cell r="F862">
            <v>0</v>
          </cell>
          <cell r="G862">
            <v>0</v>
          </cell>
          <cell r="H862">
            <v>0</v>
          </cell>
          <cell r="I862">
            <v>0</v>
          </cell>
          <cell r="J862">
            <v>0</v>
          </cell>
          <cell r="K862">
            <v>0</v>
          </cell>
        </row>
        <row r="863">
          <cell r="A863">
            <v>2015198000406</v>
          </cell>
          <cell r="C863" t="str">
            <v/>
          </cell>
          <cell r="D863" t="str">
            <v>Doublon</v>
          </cell>
          <cell r="E863">
            <v>0</v>
          </cell>
          <cell r="F863">
            <v>0</v>
          </cell>
          <cell r="G863">
            <v>0</v>
          </cell>
          <cell r="H863">
            <v>0</v>
          </cell>
          <cell r="I863">
            <v>0</v>
          </cell>
          <cell r="J863">
            <v>0</v>
          </cell>
          <cell r="K863">
            <v>0</v>
          </cell>
        </row>
        <row r="864">
          <cell r="A864">
            <v>2015198000407</v>
          </cell>
          <cell r="C864" t="str">
            <v/>
          </cell>
          <cell r="D864" t="str">
            <v>Doublon</v>
          </cell>
          <cell r="E864">
            <v>0</v>
          </cell>
          <cell r="F864">
            <v>0</v>
          </cell>
          <cell r="G864">
            <v>0</v>
          </cell>
          <cell r="H864">
            <v>0</v>
          </cell>
          <cell r="I864">
            <v>0</v>
          </cell>
          <cell r="J864">
            <v>0</v>
          </cell>
          <cell r="K864">
            <v>0</v>
          </cell>
        </row>
        <row r="865">
          <cell r="A865">
            <v>2015198000408</v>
          </cell>
          <cell r="C865" t="str">
            <v/>
          </cell>
          <cell r="D865" t="str">
            <v>Doublon</v>
          </cell>
          <cell r="E865">
            <v>0</v>
          </cell>
          <cell r="F865">
            <v>0</v>
          </cell>
          <cell r="G865">
            <v>0</v>
          </cell>
          <cell r="H865">
            <v>0</v>
          </cell>
          <cell r="I865">
            <v>0</v>
          </cell>
          <cell r="J865">
            <v>0</v>
          </cell>
          <cell r="K865">
            <v>0</v>
          </cell>
        </row>
        <row r="866">
          <cell r="A866">
            <v>2015198000409</v>
          </cell>
          <cell r="C866" t="str">
            <v/>
          </cell>
          <cell r="D866" t="str">
            <v>Doublon</v>
          </cell>
          <cell r="E866">
            <v>0</v>
          </cell>
          <cell r="F866">
            <v>0</v>
          </cell>
          <cell r="G866">
            <v>0</v>
          </cell>
          <cell r="H866">
            <v>0</v>
          </cell>
          <cell r="I866">
            <v>0</v>
          </cell>
          <cell r="J866">
            <v>0</v>
          </cell>
          <cell r="K866">
            <v>0</v>
          </cell>
        </row>
        <row r="867">
          <cell r="A867">
            <v>2015198000410</v>
          </cell>
          <cell r="C867" t="str">
            <v/>
          </cell>
          <cell r="D867" t="str">
            <v>Doublon</v>
          </cell>
          <cell r="E867">
            <v>0</v>
          </cell>
          <cell r="F867">
            <v>0</v>
          </cell>
          <cell r="G867">
            <v>0</v>
          </cell>
          <cell r="H867">
            <v>0</v>
          </cell>
          <cell r="I867">
            <v>0</v>
          </cell>
          <cell r="J867">
            <v>0</v>
          </cell>
          <cell r="K867">
            <v>0</v>
          </cell>
        </row>
        <row r="868">
          <cell r="A868">
            <v>2015198000411</v>
          </cell>
          <cell r="C868" t="str">
            <v/>
          </cell>
          <cell r="D868" t="str">
            <v>Doublon</v>
          </cell>
          <cell r="E868">
            <v>0</v>
          </cell>
          <cell r="F868">
            <v>0</v>
          </cell>
          <cell r="G868">
            <v>0</v>
          </cell>
          <cell r="H868">
            <v>0</v>
          </cell>
          <cell r="I868">
            <v>0</v>
          </cell>
          <cell r="J868">
            <v>0</v>
          </cell>
          <cell r="K868">
            <v>0</v>
          </cell>
        </row>
        <row r="869">
          <cell r="A869">
            <v>2015198000412</v>
          </cell>
          <cell r="C869" t="str">
            <v/>
          </cell>
          <cell r="D869" t="str">
            <v>Doublon</v>
          </cell>
          <cell r="E869">
            <v>0</v>
          </cell>
          <cell r="F869">
            <v>0</v>
          </cell>
          <cell r="G869">
            <v>0</v>
          </cell>
          <cell r="H869">
            <v>0</v>
          </cell>
          <cell r="I869">
            <v>0</v>
          </cell>
          <cell r="J869">
            <v>0</v>
          </cell>
          <cell r="K869">
            <v>0</v>
          </cell>
        </row>
        <row r="870">
          <cell r="A870">
            <v>2015198000413</v>
          </cell>
          <cell r="C870" t="str">
            <v/>
          </cell>
          <cell r="D870" t="str">
            <v>Doublon</v>
          </cell>
          <cell r="E870">
            <v>0</v>
          </cell>
          <cell r="F870">
            <v>0</v>
          </cell>
          <cell r="G870">
            <v>0</v>
          </cell>
          <cell r="H870">
            <v>0</v>
          </cell>
          <cell r="I870">
            <v>0</v>
          </cell>
          <cell r="J870">
            <v>0</v>
          </cell>
          <cell r="K870">
            <v>0</v>
          </cell>
        </row>
        <row r="871">
          <cell r="A871">
            <v>2015198000414</v>
          </cell>
          <cell r="C871" t="str">
            <v/>
          </cell>
          <cell r="D871" t="str">
            <v>Doublon</v>
          </cell>
          <cell r="E871">
            <v>0</v>
          </cell>
          <cell r="F871">
            <v>0</v>
          </cell>
          <cell r="G871">
            <v>0</v>
          </cell>
          <cell r="H871">
            <v>0</v>
          </cell>
          <cell r="I871">
            <v>0</v>
          </cell>
          <cell r="J871">
            <v>0</v>
          </cell>
          <cell r="K871">
            <v>0</v>
          </cell>
        </row>
        <row r="872">
          <cell r="A872">
            <v>2015198000415</v>
          </cell>
          <cell r="C872" t="str">
            <v/>
          </cell>
          <cell r="D872" t="str">
            <v>Doublon</v>
          </cell>
          <cell r="E872">
            <v>0</v>
          </cell>
          <cell r="F872">
            <v>0</v>
          </cell>
          <cell r="G872">
            <v>0</v>
          </cell>
          <cell r="H872">
            <v>0</v>
          </cell>
          <cell r="I872">
            <v>0</v>
          </cell>
          <cell r="J872">
            <v>0</v>
          </cell>
          <cell r="K872">
            <v>0</v>
          </cell>
        </row>
        <row r="873">
          <cell r="A873">
            <v>2015198000416</v>
          </cell>
          <cell r="C873" t="str">
            <v/>
          </cell>
          <cell r="D873" t="str">
            <v>Doublon</v>
          </cell>
          <cell r="E873">
            <v>0</v>
          </cell>
          <cell r="F873">
            <v>0</v>
          </cell>
          <cell r="G873">
            <v>0</v>
          </cell>
          <cell r="H873">
            <v>0</v>
          </cell>
          <cell r="I873">
            <v>0</v>
          </cell>
          <cell r="J873">
            <v>0</v>
          </cell>
          <cell r="K873">
            <v>0</v>
          </cell>
        </row>
        <row r="874">
          <cell r="A874">
            <v>2015198000417</v>
          </cell>
          <cell r="C874" t="str">
            <v/>
          </cell>
          <cell r="D874" t="str">
            <v>Doublon</v>
          </cell>
          <cell r="E874">
            <v>0</v>
          </cell>
          <cell r="F874">
            <v>0</v>
          </cell>
          <cell r="G874">
            <v>0</v>
          </cell>
          <cell r="H874">
            <v>0</v>
          </cell>
          <cell r="I874">
            <v>0</v>
          </cell>
          <cell r="J874">
            <v>0</v>
          </cell>
          <cell r="K874">
            <v>0</v>
          </cell>
        </row>
        <row r="875">
          <cell r="A875">
            <v>2015198000418</v>
          </cell>
          <cell r="C875" t="str">
            <v/>
          </cell>
          <cell r="D875" t="str">
            <v>Doublon</v>
          </cell>
          <cell r="E875">
            <v>0</v>
          </cell>
          <cell r="F875">
            <v>0</v>
          </cell>
          <cell r="G875">
            <v>0</v>
          </cell>
          <cell r="H875">
            <v>0</v>
          </cell>
          <cell r="I875">
            <v>0</v>
          </cell>
          <cell r="J875">
            <v>0</v>
          </cell>
          <cell r="K875">
            <v>0</v>
          </cell>
        </row>
        <row r="876">
          <cell r="A876">
            <v>2015198000419</v>
          </cell>
          <cell r="C876" t="str">
            <v/>
          </cell>
          <cell r="D876" t="str">
            <v>Doublon</v>
          </cell>
          <cell r="E876">
            <v>0</v>
          </cell>
          <cell r="F876">
            <v>0</v>
          </cell>
          <cell r="G876">
            <v>0</v>
          </cell>
          <cell r="H876">
            <v>0</v>
          </cell>
          <cell r="I876">
            <v>0</v>
          </cell>
          <cell r="J876">
            <v>0</v>
          </cell>
          <cell r="K876">
            <v>0</v>
          </cell>
        </row>
        <row r="877">
          <cell r="A877">
            <v>2015198000420</v>
          </cell>
          <cell r="C877" t="str">
            <v/>
          </cell>
          <cell r="D877" t="str">
            <v>Doublon</v>
          </cell>
          <cell r="E877">
            <v>0</v>
          </cell>
          <cell r="F877">
            <v>0</v>
          </cell>
          <cell r="G877">
            <v>0</v>
          </cell>
          <cell r="H877">
            <v>0</v>
          </cell>
          <cell r="I877">
            <v>0</v>
          </cell>
          <cell r="J877">
            <v>0</v>
          </cell>
          <cell r="K877">
            <v>0</v>
          </cell>
        </row>
        <row r="878">
          <cell r="A878">
            <v>2015198000421</v>
          </cell>
          <cell r="C878" t="str">
            <v/>
          </cell>
          <cell r="D878" t="str">
            <v>Doublon</v>
          </cell>
          <cell r="E878">
            <v>0</v>
          </cell>
          <cell r="F878">
            <v>0</v>
          </cell>
          <cell r="G878">
            <v>0</v>
          </cell>
          <cell r="H878">
            <v>0</v>
          </cell>
          <cell r="I878">
            <v>0</v>
          </cell>
          <cell r="J878">
            <v>0</v>
          </cell>
          <cell r="K878">
            <v>0</v>
          </cell>
        </row>
        <row r="879">
          <cell r="A879">
            <v>2015198000422</v>
          </cell>
          <cell r="C879" t="str">
            <v/>
          </cell>
          <cell r="D879" t="str">
            <v>Doublon</v>
          </cell>
          <cell r="E879">
            <v>0</v>
          </cell>
          <cell r="F879">
            <v>0</v>
          </cell>
          <cell r="G879">
            <v>0</v>
          </cell>
          <cell r="H879">
            <v>0</v>
          </cell>
          <cell r="I879">
            <v>0</v>
          </cell>
          <cell r="J879">
            <v>0</v>
          </cell>
          <cell r="K879">
            <v>0</v>
          </cell>
        </row>
        <row r="880">
          <cell r="A880">
            <v>2015198000423</v>
          </cell>
          <cell r="C880" t="str">
            <v/>
          </cell>
          <cell r="D880" t="str">
            <v>Doublon</v>
          </cell>
          <cell r="E880">
            <v>0</v>
          </cell>
          <cell r="F880">
            <v>0</v>
          </cell>
          <cell r="G880">
            <v>0</v>
          </cell>
          <cell r="H880">
            <v>0</v>
          </cell>
          <cell r="I880">
            <v>0</v>
          </cell>
          <cell r="J880">
            <v>0</v>
          </cell>
          <cell r="K880">
            <v>0</v>
          </cell>
        </row>
        <row r="881">
          <cell r="A881">
            <v>2015198000424</v>
          </cell>
          <cell r="C881" t="str">
            <v/>
          </cell>
          <cell r="D881" t="str">
            <v>Doublon</v>
          </cell>
          <cell r="E881">
            <v>0</v>
          </cell>
          <cell r="F881">
            <v>0</v>
          </cell>
          <cell r="G881">
            <v>0</v>
          </cell>
          <cell r="H881">
            <v>0</v>
          </cell>
          <cell r="I881">
            <v>0</v>
          </cell>
          <cell r="J881">
            <v>0</v>
          </cell>
          <cell r="K881">
            <v>0</v>
          </cell>
        </row>
        <row r="882">
          <cell r="A882">
            <v>2015198000425</v>
          </cell>
          <cell r="C882" t="str">
            <v/>
          </cell>
          <cell r="D882" t="str">
            <v>Doublon</v>
          </cell>
          <cell r="E882">
            <v>0</v>
          </cell>
          <cell r="F882">
            <v>0</v>
          </cell>
          <cell r="G882">
            <v>0</v>
          </cell>
          <cell r="H882">
            <v>0</v>
          </cell>
          <cell r="I882">
            <v>0</v>
          </cell>
          <cell r="J882">
            <v>0</v>
          </cell>
          <cell r="K882">
            <v>0</v>
          </cell>
        </row>
        <row r="883">
          <cell r="A883">
            <v>2015198000426</v>
          </cell>
          <cell r="C883" t="str">
            <v/>
          </cell>
          <cell r="D883" t="str">
            <v>Doublon</v>
          </cell>
          <cell r="E883">
            <v>0</v>
          </cell>
          <cell r="F883">
            <v>0</v>
          </cell>
          <cell r="G883">
            <v>0</v>
          </cell>
          <cell r="H883">
            <v>0</v>
          </cell>
          <cell r="I883">
            <v>0</v>
          </cell>
          <cell r="J883">
            <v>0</v>
          </cell>
          <cell r="K883">
            <v>0</v>
          </cell>
        </row>
        <row r="884">
          <cell r="A884">
            <v>2015198000427</v>
          </cell>
          <cell r="C884" t="str">
            <v/>
          </cell>
          <cell r="D884" t="str">
            <v>Doublon</v>
          </cell>
          <cell r="E884">
            <v>0</v>
          </cell>
          <cell r="F884">
            <v>0</v>
          </cell>
          <cell r="G884">
            <v>0</v>
          </cell>
          <cell r="H884">
            <v>0</v>
          </cell>
          <cell r="I884">
            <v>0</v>
          </cell>
          <cell r="J884">
            <v>0</v>
          </cell>
          <cell r="K884">
            <v>0</v>
          </cell>
        </row>
        <row r="885">
          <cell r="A885">
            <v>2015198000428</v>
          </cell>
          <cell r="C885" t="str">
            <v/>
          </cell>
          <cell r="D885" t="str">
            <v>Doublon</v>
          </cell>
          <cell r="E885">
            <v>0</v>
          </cell>
          <cell r="F885">
            <v>0</v>
          </cell>
          <cell r="G885">
            <v>0</v>
          </cell>
          <cell r="H885">
            <v>0</v>
          </cell>
          <cell r="I885">
            <v>0</v>
          </cell>
          <cell r="J885">
            <v>0</v>
          </cell>
          <cell r="K885">
            <v>0</v>
          </cell>
        </row>
        <row r="886">
          <cell r="A886">
            <v>2015198000429</v>
          </cell>
          <cell r="C886" t="str">
            <v/>
          </cell>
          <cell r="D886" t="str">
            <v>Doublon</v>
          </cell>
          <cell r="E886">
            <v>0</v>
          </cell>
          <cell r="F886">
            <v>0</v>
          </cell>
          <cell r="G886">
            <v>0</v>
          </cell>
          <cell r="H886">
            <v>0</v>
          </cell>
          <cell r="I886">
            <v>0</v>
          </cell>
          <cell r="J886">
            <v>0</v>
          </cell>
          <cell r="K886">
            <v>0</v>
          </cell>
        </row>
        <row r="887">
          <cell r="A887">
            <v>2015198000430</v>
          </cell>
          <cell r="C887" t="str">
            <v/>
          </cell>
          <cell r="D887" t="str">
            <v>Doublon</v>
          </cell>
          <cell r="E887">
            <v>0</v>
          </cell>
          <cell r="F887">
            <v>0</v>
          </cell>
          <cell r="G887">
            <v>0</v>
          </cell>
          <cell r="H887">
            <v>0</v>
          </cell>
          <cell r="I887">
            <v>0</v>
          </cell>
          <cell r="J887">
            <v>0</v>
          </cell>
          <cell r="K887">
            <v>0</v>
          </cell>
        </row>
        <row r="888">
          <cell r="A888">
            <v>2015198000431</v>
          </cell>
          <cell r="C888" t="str">
            <v/>
          </cell>
          <cell r="D888" t="str">
            <v>Doublon</v>
          </cell>
          <cell r="E888">
            <v>0</v>
          </cell>
          <cell r="F888">
            <v>0</v>
          </cell>
          <cell r="G888">
            <v>0</v>
          </cell>
          <cell r="H888">
            <v>0</v>
          </cell>
          <cell r="I888">
            <v>0</v>
          </cell>
          <cell r="J888">
            <v>0</v>
          </cell>
          <cell r="K888">
            <v>0</v>
          </cell>
        </row>
        <row r="889">
          <cell r="A889">
            <v>2015198000432</v>
          </cell>
          <cell r="C889" t="str">
            <v/>
          </cell>
          <cell r="D889" t="str">
            <v>Doublon</v>
          </cell>
          <cell r="E889">
            <v>0</v>
          </cell>
          <cell r="F889">
            <v>0</v>
          </cell>
          <cell r="G889">
            <v>0</v>
          </cell>
          <cell r="H889">
            <v>0</v>
          </cell>
          <cell r="I889">
            <v>0</v>
          </cell>
          <cell r="J889">
            <v>0</v>
          </cell>
          <cell r="K889">
            <v>0</v>
          </cell>
        </row>
        <row r="890">
          <cell r="A890">
            <v>2015198000433</v>
          </cell>
          <cell r="C890" t="str">
            <v/>
          </cell>
          <cell r="D890" t="str">
            <v>Doublon</v>
          </cell>
          <cell r="E890">
            <v>0</v>
          </cell>
          <cell r="F890">
            <v>0</v>
          </cell>
          <cell r="G890">
            <v>0</v>
          </cell>
          <cell r="H890">
            <v>0</v>
          </cell>
          <cell r="I890">
            <v>0</v>
          </cell>
          <cell r="J890">
            <v>0</v>
          </cell>
          <cell r="K890">
            <v>0</v>
          </cell>
        </row>
        <row r="891">
          <cell r="A891">
            <v>2015198000434</v>
          </cell>
          <cell r="C891" t="str">
            <v/>
          </cell>
          <cell r="D891" t="str">
            <v>Doublon</v>
          </cell>
          <cell r="E891">
            <v>0</v>
          </cell>
          <cell r="F891">
            <v>0</v>
          </cell>
          <cell r="G891">
            <v>0</v>
          </cell>
          <cell r="H891">
            <v>0</v>
          </cell>
          <cell r="I891">
            <v>0</v>
          </cell>
          <cell r="J891">
            <v>0</v>
          </cell>
          <cell r="K891">
            <v>0</v>
          </cell>
        </row>
        <row r="892">
          <cell r="A892">
            <v>2015198000435</v>
          </cell>
          <cell r="C892" t="str">
            <v/>
          </cell>
          <cell r="D892" t="str">
            <v>Doublon</v>
          </cell>
          <cell r="E892">
            <v>0</v>
          </cell>
          <cell r="F892">
            <v>0</v>
          </cell>
          <cell r="G892">
            <v>0</v>
          </cell>
          <cell r="H892">
            <v>0</v>
          </cell>
          <cell r="I892">
            <v>0</v>
          </cell>
          <cell r="J892">
            <v>0</v>
          </cell>
          <cell r="K892">
            <v>0</v>
          </cell>
        </row>
        <row r="893">
          <cell r="A893">
            <v>2015198000436</v>
          </cell>
          <cell r="C893" t="str">
            <v/>
          </cell>
          <cell r="D893" t="str">
            <v>Doublon</v>
          </cell>
          <cell r="E893">
            <v>0</v>
          </cell>
          <cell r="F893">
            <v>0</v>
          </cell>
          <cell r="G893">
            <v>0</v>
          </cell>
          <cell r="H893">
            <v>0</v>
          </cell>
          <cell r="I893">
            <v>0</v>
          </cell>
          <cell r="J893">
            <v>0</v>
          </cell>
          <cell r="K893">
            <v>0</v>
          </cell>
        </row>
        <row r="894">
          <cell r="A894">
            <v>2015198000437</v>
          </cell>
          <cell r="C894" t="str">
            <v/>
          </cell>
          <cell r="D894" t="str">
            <v>Doublon</v>
          </cell>
          <cell r="E894">
            <v>0</v>
          </cell>
          <cell r="F894">
            <v>0</v>
          </cell>
          <cell r="G894">
            <v>0</v>
          </cell>
          <cell r="H894">
            <v>0</v>
          </cell>
          <cell r="I894">
            <v>0</v>
          </cell>
          <cell r="J894">
            <v>0</v>
          </cell>
          <cell r="K894">
            <v>0</v>
          </cell>
        </row>
        <row r="895">
          <cell r="A895">
            <v>2015198000438</v>
          </cell>
          <cell r="C895" t="str">
            <v/>
          </cell>
          <cell r="D895" t="str">
            <v>Doublon</v>
          </cell>
          <cell r="E895">
            <v>0</v>
          </cell>
          <cell r="F895">
            <v>0</v>
          </cell>
          <cell r="G895">
            <v>0</v>
          </cell>
          <cell r="H895">
            <v>0</v>
          </cell>
          <cell r="I895">
            <v>0</v>
          </cell>
          <cell r="J895">
            <v>0</v>
          </cell>
          <cell r="K895">
            <v>0</v>
          </cell>
        </row>
        <row r="896">
          <cell r="A896">
            <v>2015198000439</v>
          </cell>
          <cell r="C896" t="str">
            <v/>
          </cell>
          <cell r="D896" t="str">
            <v>Doublon</v>
          </cell>
          <cell r="E896">
            <v>0</v>
          </cell>
          <cell r="F896">
            <v>0</v>
          </cell>
          <cell r="G896">
            <v>0</v>
          </cell>
          <cell r="H896">
            <v>0</v>
          </cell>
          <cell r="I896">
            <v>0</v>
          </cell>
          <cell r="J896">
            <v>0</v>
          </cell>
          <cell r="K896">
            <v>0</v>
          </cell>
        </row>
        <row r="897">
          <cell r="A897">
            <v>2015198000440</v>
          </cell>
          <cell r="C897" t="str">
            <v/>
          </cell>
          <cell r="D897" t="str">
            <v>Doublon</v>
          </cell>
          <cell r="E897">
            <v>0</v>
          </cell>
          <cell r="F897">
            <v>0</v>
          </cell>
          <cell r="G897">
            <v>0</v>
          </cell>
          <cell r="H897">
            <v>0</v>
          </cell>
          <cell r="I897">
            <v>0</v>
          </cell>
          <cell r="J897">
            <v>0</v>
          </cell>
          <cell r="K897">
            <v>0</v>
          </cell>
        </row>
        <row r="898">
          <cell r="A898">
            <v>2015198000441</v>
          </cell>
          <cell r="C898" t="str">
            <v/>
          </cell>
          <cell r="D898" t="str">
            <v>Doublon</v>
          </cell>
          <cell r="E898">
            <v>0</v>
          </cell>
          <cell r="F898">
            <v>0</v>
          </cell>
          <cell r="G898">
            <v>0</v>
          </cell>
          <cell r="H898">
            <v>0</v>
          </cell>
          <cell r="I898">
            <v>0</v>
          </cell>
          <cell r="J898">
            <v>0</v>
          </cell>
          <cell r="K898">
            <v>0</v>
          </cell>
        </row>
        <row r="899">
          <cell r="A899">
            <v>2015198000442</v>
          </cell>
          <cell r="C899" t="str">
            <v/>
          </cell>
          <cell r="D899" t="str">
            <v>Doublon</v>
          </cell>
          <cell r="E899">
            <v>0</v>
          </cell>
          <cell r="F899">
            <v>0</v>
          </cell>
          <cell r="G899">
            <v>0</v>
          </cell>
          <cell r="H899">
            <v>0</v>
          </cell>
          <cell r="I899">
            <v>0</v>
          </cell>
          <cell r="J899">
            <v>0</v>
          </cell>
          <cell r="K899">
            <v>0</v>
          </cell>
        </row>
        <row r="900">
          <cell r="A900">
            <v>2015198000443</v>
          </cell>
          <cell r="C900" t="str">
            <v/>
          </cell>
          <cell r="D900" t="str">
            <v>Doublon</v>
          </cell>
          <cell r="E900">
            <v>0</v>
          </cell>
          <cell r="F900">
            <v>0</v>
          </cell>
          <cell r="G900">
            <v>0</v>
          </cell>
          <cell r="H900">
            <v>0</v>
          </cell>
          <cell r="I900">
            <v>0</v>
          </cell>
          <cell r="J900">
            <v>0</v>
          </cell>
          <cell r="K900">
            <v>0</v>
          </cell>
        </row>
        <row r="901">
          <cell r="A901">
            <v>2015198000444</v>
          </cell>
          <cell r="C901" t="str">
            <v/>
          </cell>
          <cell r="D901" t="str">
            <v>Doublon</v>
          </cell>
          <cell r="E901">
            <v>0</v>
          </cell>
          <cell r="F901">
            <v>0</v>
          </cell>
          <cell r="G901">
            <v>0</v>
          </cell>
          <cell r="H901">
            <v>0</v>
          </cell>
          <cell r="I901">
            <v>0</v>
          </cell>
          <cell r="J901">
            <v>0</v>
          </cell>
          <cell r="K901">
            <v>0</v>
          </cell>
        </row>
        <row r="902">
          <cell r="A902">
            <v>2015198000445</v>
          </cell>
          <cell r="C902" t="str">
            <v/>
          </cell>
          <cell r="D902" t="str">
            <v>Doublon</v>
          </cell>
          <cell r="E902">
            <v>0</v>
          </cell>
          <cell r="F902">
            <v>0</v>
          </cell>
          <cell r="G902">
            <v>0</v>
          </cell>
          <cell r="H902">
            <v>0</v>
          </cell>
          <cell r="I902">
            <v>0</v>
          </cell>
          <cell r="J902">
            <v>0</v>
          </cell>
          <cell r="K902">
            <v>0</v>
          </cell>
        </row>
        <row r="903">
          <cell r="A903">
            <v>2015198000446</v>
          </cell>
          <cell r="C903" t="str">
            <v/>
          </cell>
          <cell r="D903" t="str">
            <v>Doublon</v>
          </cell>
          <cell r="E903">
            <v>0</v>
          </cell>
          <cell r="F903">
            <v>0</v>
          </cell>
          <cell r="G903">
            <v>0</v>
          </cell>
          <cell r="H903">
            <v>0</v>
          </cell>
          <cell r="I903">
            <v>0</v>
          </cell>
          <cell r="J903">
            <v>0</v>
          </cell>
          <cell r="K903">
            <v>0</v>
          </cell>
        </row>
        <row r="904">
          <cell r="A904">
            <v>2015198000447</v>
          </cell>
          <cell r="C904" t="str">
            <v/>
          </cell>
          <cell r="D904" t="str">
            <v>Doublon</v>
          </cell>
          <cell r="E904">
            <v>0</v>
          </cell>
          <cell r="F904">
            <v>0</v>
          </cell>
          <cell r="G904">
            <v>0</v>
          </cell>
          <cell r="H904">
            <v>0</v>
          </cell>
          <cell r="I904">
            <v>0</v>
          </cell>
          <cell r="J904">
            <v>0</v>
          </cell>
          <cell r="K904">
            <v>0</v>
          </cell>
        </row>
        <row r="905">
          <cell r="A905">
            <v>2015198000448</v>
          </cell>
          <cell r="C905" t="str">
            <v/>
          </cell>
          <cell r="D905" t="str">
            <v>Doublon</v>
          </cell>
          <cell r="E905">
            <v>0</v>
          </cell>
          <cell r="F905">
            <v>0</v>
          </cell>
          <cell r="G905">
            <v>0</v>
          </cell>
          <cell r="H905">
            <v>0</v>
          </cell>
          <cell r="I905">
            <v>0</v>
          </cell>
          <cell r="J905">
            <v>0</v>
          </cell>
          <cell r="K905">
            <v>0</v>
          </cell>
        </row>
        <row r="906">
          <cell r="A906">
            <v>2015198000449</v>
          </cell>
          <cell r="C906" t="str">
            <v/>
          </cell>
          <cell r="D906" t="str">
            <v>Doublon</v>
          </cell>
          <cell r="E906">
            <v>0</v>
          </cell>
          <cell r="F906">
            <v>0</v>
          </cell>
          <cell r="G906">
            <v>0</v>
          </cell>
          <cell r="H906">
            <v>0</v>
          </cell>
          <cell r="I906">
            <v>0</v>
          </cell>
          <cell r="J906">
            <v>0</v>
          </cell>
          <cell r="K906">
            <v>0</v>
          </cell>
        </row>
        <row r="907">
          <cell r="A907">
            <v>2015198000450</v>
          </cell>
          <cell r="C907" t="str">
            <v/>
          </cell>
          <cell r="D907" t="str">
            <v>Doublon</v>
          </cell>
          <cell r="E907">
            <v>0</v>
          </cell>
          <cell r="F907">
            <v>0</v>
          </cell>
          <cell r="G907">
            <v>0</v>
          </cell>
          <cell r="H907">
            <v>0</v>
          </cell>
          <cell r="I907">
            <v>0</v>
          </cell>
          <cell r="J907">
            <v>0</v>
          </cell>
          <cell r="K907">
            <v>0</v>
          </cell>
        </row>
        <row r="908">
          <cell r="A908">
            <v>2015198000451</v>
          </cell>
          <cell r="C908" t="str">
            <v/>
          </cell>
          <cell r="D908" t="str">
            <v>Doublon</v>
          </cell>
          <cell r="E908">
            <v>0</v>
          </cell>
          <cell r="F908">
            <v>0</v>
          </cell>
          <cell r="G908">
            <v>0</v>
          </cell>
          <cell r="H908">
            <v>0</v>
          </cell>
          <cell r="I908">
            <v>0</v>
          </cell>
          <cell r="J908">
            <v>0</v>
          </cell>
          <cell r="K908">
            <v>0</v>
          </cell>
        </row>
        <row r="909">
          <cell r="A909">
            <v>2015198000452</v>
          </cell>
          <cell r="C909" t="str">
            <v/>
          </cell>
          <cell r="D909" t="str">
            <v>Doublon</v>
          </cell>
          <cell r="E909">
            <v>0</v>
          </cell>
          <cell r="F909">
            <v>0</v>
          </cell>
          <cell r="G909">
            <v>0</v>
          </cell>
          <cell r="H909">
            <v>0</v>
          </cell>
          <cell r="I909">
            <v>0</v>
          </cell>
          <cell r="J909">
            <v>0</v>
          </cell>
          <cell r="K909">
            <v>0</v>
          </cell>
        </row>
        <row r="910">
          <cell r="A910">
            <v>2015198000453</v>
          </cell>
          <cell r="C910" t="str">
            <v/>
          </cell>
          <cell r="D910" t="str">
            <v>Doublon</v>
          </cell>
          <cell r="E910">
            <v>0</v>
          </cell>
          <cell r="F910">
            <v>0</v>
          </cell>
          <cell r="G910">
            <v>0</v>
          </cell>
          <cell r="H910">
            <v>0</v>
          </cell>
          <cell r="I910">
            <v>0</v>
          </cell>
          <cell r="J910">
            <v>0</v>
          </cell>
          <cell r="K910">
            <v>0</v>
          </cell>
        </row>
        <row r="911">
          <cell r="A911">
            <v>2015198000454</v>
          </cell>
          <cell r="C911" t="str">
            <v/>
          </cell>
          <cell r="D911" t="str">
            <v>Doublon</v>
          </cell>
          <cell r="E911">
            <v>0</v>
          </cell>
          <cell r="F911">
            <v>0</v>
          </cell>
          <cell r="G911">
            <v>0</v>
          </cell>
          <cell r="H911">
            <v>0</v>
          </cell>
          <cell r="I911">
            <v>0</v>
          </cell>
          <cell r="J911">
            <v>0</v>
          </cell>
          <cell r="K911">
            <v>0</v>
          </cell>
        </row>
        <row r="912">
          <cell r="A912">
            <v>2015198000455</v>
          </cell>
          <cell r="C912" t="str">
            <v/>
          </cell>
          <cell r="D912" t="str">
            <v>Doublon</v>
          </cell>
          <cell r="E912">
            <v>0</v>
          </cell>
          <cell r="F912">
            <v>0</v>
          </cell>
          <cell r="G912">
            <v>0</v>
          </cell>
          <cell r="H912">
            <v>0</v>
          </cell>
          <cell r="I912">
            <v>0</v>
          </cell>
          <cell r="J912">
            <v>0</v>
          </cell>
          <cell r="K912">
            <v>0</v>
          </cell>
        </row>
        <row r="913">
          <cell r="A913">
            <v>2015198000456</v>
          </cell>
          <cell r="C913" t="str">
            <v/>
          </cell>
          <cell r="D913" t="str">
            <v>Doublon</v>
          </cell>
          <cell r="E913">
            <v>0</v>
          </cell>
          <cell r="F913">
            <v>0</v>
          </cell>
          <cell r="G913">
            <v>0</v>
          </cell>
          <cell r="H913">
            <v>0</v>
          </cell>
          <cell r="I913">
            <v>0</v>
          </cell>
          <cell r="J913">
            <v>0</v>
          </cell>
          <cell r="K913">
            <v>0</v>
          </cell>
        </row>
        <row r="914">
          <cell r="A914">
            <v>2015198000457</v>
          </cell>
          <cell r="C914" t="str">
            <v/>
          </cell>
          <cell r="D914" t="str">
            <v>Doublon</v>
          </cell>
          <cell r="E914">
            <v>0</v>
          </cell>
          <cell r="F914">
            <v>0</v>
          </cell>
          <cell r="G914">
            <v>0</v>
          </cell>
          <cell r="H914">
            <v>0</v>
          </cell>
          <cell r="I914">
            <v>0</v>
          </cell>
          <cell r="J914">
            <v>0</v>
          </cell>
          <cell r="K914">
            <v>0</v>
          </cell>
        </row>
        <row r="915">
          <cell r="A915">
            <v>2015198000458</v>
          </cell>
          <cell r="C915" t="str">
            <v/>
          </cell>
          <cell r="D915" t="str">
            <v>Doublon</v>
          </cell>
          <cell r="E915">
            <v>0</v>
          </cell>
          <cell r="F915">
            <v>0</v>
          </cell>
          <cell r="G915">
            <v>0</v>
          </cell>
          <cell r="H915">
            <v>0</v>
          </cell>
          <cell r="I915">
            <v>0</v>
          </cell>
          <cell r="J915">
            <v>0</v>
          </cell>
          <cell r="K915">
            <v>0</v>
          </cell>
        </row>
        <row r="916">
          <cell r="A916">
            <v>2015198000459</v>
          </cell>
          <cell r="C916" t="str">
            <v/>
          </cell>
          <cell r="D916" t="str">
            <v>Doublon</v>
          </cell>
          <cell r="E916">
            <v>0</v>
          </cell>
          <cell r="F916">
            <v>0</v>
          </cell>
          <cell r="G916">
            <v>0</v>
          </cell>
          <cell r="H916">
            <v>0</v>
          </cell>
          <cell r="I916">
            <v>0</v>
          </cell>
          <cell r="J916">
            <v>0</v>
          </cell>
          <cell r="K916">
            <v>0</v>
          </cell>
        </row>
        <row r="917">
          <cell r="A917">
            <v>2015198000460</v>
          </cell>
          <cell r="C917" t="str">
            <v/>
          </cell>
          <cell r="D917" t="str">
            <v>Doublon</v>
          </cell>
          <cell r="E917">
            <v>0</v>
          </cell>
          <cell r="F917">
            <v>0</v>
          </cell>
          <cell r="G917">
            <v>0</v>
          </cell>
          <cell r="H917">
            <v>0</v>
          </cell>
          <cell r="I917">
            <v>0</v>
          </cell>
          <cell r="J917">
            <v>0</v>
          </cell>
          <cell r="K917">
            <v>0</v>
          </cell>
        </row>
        <row r="918">
          <cell r="A918">
            <v>2015198000461</v>
          </cell>
          <cell r="C918" t="str">
            <v/>
          </cell>
          <cell r="D918" t="str">
            <v>Doublon</v>
          </cell>
          <cell r="E918">
            <v>0</v>
          </cell>
          <cell r="F918">
            <v>0</v>
          </cell>
          <cell r="G918">
            <v>0</v>
          </cell>
          <cell r="H918">
            <v>0</v>
          </cell>
          <cell r="I918">
            <v>0</v>
          </cell>
          <cell r="J918">
            <v>0</v>
          </cell>
          <cell r="K918">
            <v>0</v>
          </cell>
        </row>
        <row r="919">
          <cell r="A919">
            <v>2015198000462</v>
          </cell>
          <cell r="C919" t="str">
            <v/>
          </cell>
          <cell r="D919" t="str">
            <v>Doublon</v>
          </cell>
          <cell r="E919">
            <v>0</v>
          </cell>
          <cell r="F919">
            <v>0</v>
          </cell>
          <cell r="G919">
            <v>0</v>
          </cell>
          <cell r="H919">
            <v>0</v>
          </cell>
          <cell r="I919">
            <v>0</v>
          </cell>
          <cell r="J919">
            <v>0</v>
          </cell>
          <cell r="K919">
            <v>0</v>
          </cell>
        </row>
        <row r="920">
          <cell r="A920">
            <v>2015198000463</v>
          </cell>
          <cell r="C920" t="str">
            <v/>
          </cell>
          <cell r="D920" t="str">
            <v>Doublon</v>
          </cell>
          <cell r="E920">
            <v>0</v>
          </cell>
          <cell r="F920">
            <v>0</v>
          </cell>
          <cell r="G920">
            <v>0</v>
          </cell>
          <cell r="H920">
            <v>0</v>
          </cell>
          <cell r="I920">
            <v>0</v>
          </cell>
          <cell r="J920">
            <v>0</v>
          </cell>
          <cell r="K920">
            <v>0</v>
          </cell>
        </row>
        <row r="921">
          <cell r="A921">
            <v>2015198000464</v>
          </cell>
          <cell r="C921" t="str">
            <v/>
          </cell>
          <cell r="D921" t="str">
            <v>Doublon</v>
          </cell>
          <cell r="E921">
            <v>0</v>
          </cell>
          <cell r="F921">
            <v>0</v>
          </cell>
          <cell r="G921">
            <v>0</v>
          </cell>
          <cell r="H921">
            <v>0</v>
          </cell>
          <cell r="I921">
            <v>0</v>
          </cell>
          <cell r="J921">
            <v>0</v>
          </cell>
          <cell r="K921">
            <v>0</v>
          </cell>
        </row>
        <row r="922">
          <cell r="A922">
            <v>2015198000465</v>
          </cell>
          <cell r="C922" t="str">
            <v/>
          </cell>
          <cell r="D922" t="str">
            <v>Doublon</v>
          </cell>
          <cell r="E922">
            <v>0</v>
          </cell>
          <cell r="F922">
            <v>0</v>
          </cell>
          <cell r="G922">
            <v>0</v>
          </cell>
          <cell r="H922">
            <v>0</v>
          </cell>
          <cell r="I922">
            <v>0</v>
          </cell>
          <cell r="J922">
            <v>0</v>
          </cell>
          <cell r="K922">
            <v>0</v>
          </cell>
        </row>
        <row r="923">
          <cell r="A923">
            <v>2015198000466</v>
          </cell>
          <cell r="C923" t="str">
            <v/>
          </cell>
          <cell r="D923" t="str">
            <v>Doublon</v>
          </cell>
          <cell r="E923">
            <v>0</v>
          </cell>
          <cell r="F923">
            <v>0</v>
          </cell>
          <cell r="G923">
            <v>0</v>
          </cell>
          <cell r="H923">
            <v>0</v>
          </cell>
          <cell r="I923">
            <v>0</v>
          </cell>
          <cell r="J923">
            <v>0</v>
          </cell>
          <cell r="K923">
            <v>0</v>
          </cell>
        </row>
        <row r="924">
          <cell r="A924">
            <v>2015198000467</v>
          </cell>
          <cell r="C924" t="str">
            <v/>
          </cell>
          <cell r="D924" t="str">
            <v>Doublon</v>
          </cell>
          <cell r="E924">
            <v>0</v>
          </cell>
          <cell r="F924">
            <v>0</v>
          </cell>
          <cell r="G924">
            <v>0</v>
          </cell>
          <cell r="H924">
            <v>0</v>
          </cell>
          <cell r="I924">
            <v>0</v>
          </cell>
          <cell r="J924">
            <v>0</v>
          </cell>
          <cell r="K924">
            <v>0</v>
          </cell>
        </row>
        <row r="925">
          <cell r="A925">
            <v>2015198000468</v>
          </cell>
          <cell r="C925" t="str">
            <v/>
          </cell>
          <cell r="D925" t="str">
            <v>Doublon</v>
          </cell>
          <cell r="E925">
            <v>0</v>
          </cell>
          <cell r="F925">
            <v>0</v>
          </cell>
          <cell r="G925">
            <v>0</v>
          </cell>
          <cell r="H925">
            <v>0</v>
          </cell>
          <cell r="I925">
            <v>0</v>
          </cell>
          <cell r="J925">
            <v>0</v>
          </cell>
          <cell r="K925">
            <v>0</v>
          </cell>
        </row>
        <row r="926">
          <cell r="A926">
            <v>2015198000469</v>
          </cell>
          <cell r="C926" t="str">
            <v/>
          </cell>
          <cell r="D926" t="str">
            <v>Doublon</v>
          </cell>
          <cell r="E926">
            <v>0</v>
          </cell>
          <cell r="F926">
            <v>0</v>
          </cell>
          <cell r="G926">
            <v>0</v>
          </cell>
          <cell r="H926">
            <v>0</v>
          </cell>
          <cell r="I926">
            <v>0</v>
          </cell>
          <cell r="J926">
            <v>0</v>
          </cell>
          <cell r="K926">
            <v>0</v>
          </cell>
        </row>
        <row r="927">
          <cell r="A927">
            <v>2015198000470</v>
          </cell>
          <cell r="C927" t="str">
            <v/>
          </cell>
          <cell r="D927" t="str">
            <v>Doublon</v>
          </cell>
          <cell r="E927">
            <v>0</v>
          </cell>
          <cell r="F927">
            <v>0</v>
          </cell>
          <cell r="G927">
            <v>0</v>
          </cell>
          <cell r="H927">
            <v>0</v>
          </cell>
          <cell r="I927">
            <v>0</v>
          </cell>
          <cell r="J927">
            <v>0</v>
          </cell>
          <cell r="K927">
            <v>0</v>
          </cell>
        </row>
        <row r="928">
          <cell r="A928">
            <v>2015198000471</v>
          </cell>
          <cell r="C928" t="str">
            <v/>
          </cell>
          <cell r="D928" t="str">
            <v>Doublon</v>
          </cell>
          <cell r="E928">
            <v>0</v>
          </cell>
          <cell r="F928">
            <v>0</v>
          </cell>
          <cell r="G928">
            <v>0</v>
          </cell>
          <cell r="H928">
            <v>0</v>
          </cell>
          <cell r="I928">
            <v>0</v>
          </cell>
          <cell r="J928">
            <v>0</v>
          </cell>
          <cell r="K928">
            <v>0</v>
          </cell>
        </row>
        <row r="929">
          <cell r="A929">
            <v>2015198000472</v>
          </cell>
          <cell r="C929" t="str">
            <v/>
          </cell>
          <cell r="D929" t="str">
            <v>Doublon</v>
          </cell>
          <cell r="E929">
            <v>0</v>
          </cell>
          <cell r="F929">
            <v>0</v>
          </cell>
          <cell r="G929">
            <v>0</v>
          </cell>
          <cell r="H929">
            <v>0</v>
          </cell>
          <cell r="I929">
            <v>0</v>
          </cell>
          <cell r="J929">
            <v>0</v>
          </cell>
          <cell r="K929">
            <v>0</v>
          </cell>
        </row>
        <row r="930">
          <cell r="A930">
            <v>2015198000473</v>
          </cell>
          <cell r="C930" t="str">
            <v/>
          </cell>
          <cell r="D930" t="str">
            <v>Doublon</v>
          </cell>
          <cell r="E930">
            <v>0</v>
          </cell>
          <cell r="F930">
            <v>0</v>
          </cell>
          <cell r="G930">
            <v>0</v>
          </cell>
          <cell r="H930">
            <v>0</v>
          </cell>
          <cell r="I930">
            <v>0</v>
          </cell>
          <cell r="J930">
            <v>0</v>
          </cell>
          <cell r="K930">
            <v>0</v>
          </cell>
        </row>
        <row r="931">
          <cell r="A931">
            <v>2015198000474</v>
          </cell>
          <cell r="C931" t="str">
            <v/>
          </cell>
          <cell r="D931" t="str">
            <v>Doublon</v>
          </cell>
          <cell r="E931">
            <v>0</v>
          </cell>
          <cell r="F931">
            <v>0</v>
          </cell>
          <cell r="G931">
            <v>0</v>
          </cell>
          <cell r="H931">
            <v>0</v>
          </cell>
          <cell r="I931">
            <v>0</v>
          </cell>
          <cell r="J931">
            <v>0</v>
          </cell>
          <cell r="K931">
            <v>0</v>
          </cell>
        </row>
        <row r="932">
          <cell r="A932">
            <v>2015198000475</v>
          </cell>
          <cell r="C932" t="str">
            <v/>
          </cell>
          <cell r="D932" t="str">
            <v>Doublon</v>
          </cell>
          <cell r="E932">
            <v>0</v>
          </cell>
          <cell r="F932">
            <v>0</v>
          </cell>
          <cell r="G932">
            <v>0</v>
          </cell>
          <cell r="H932">
            <v>0</v>
          </cell>
          <cell r="I932">
            <v>0</v>
          </cell>
          <cell r="J932">
            <v>0</v>
          </cell>
          <cell r="K932">
            <v>0</v>
          </cell>
        </row>
        <row r="933">
          <cell r="A933">
            <v>2015198000476</v>
          </cell>
          <cell r="C933" t="str">
            <v/>
          </cell>
          <cell r="D933" t="str">
            <v>Doublon</v>
          </cell>
          <cell r="E933">
            <v>0</v>
          </cell>
          <cell r="F933">
            <v>0</v>
          </cell>
          <cell r="G933">
            <v>0</v>
          </cell>
          <cell r="H933">
            <v>0</v>
          </cell>
          <cell r="I933">
            <v>0</v>
          </cell>
          <cell r="J933">
            <v>0</v>
          </cell>
          <cell r="K933">
            <v>0</v>
          </cell>
        </row>
        <row r="934">
          <cell r="A934">
            <v>2015198000477</v>
          </cell>
          <cell r="C934" t="str">
            <v/>
          </cell>
          <cell r="D934" t="str">
            <v>Doublon</v>
          </cell>
          <cell r="E934">
            <v>0</v>
          </cell>
          <cell r="F934">
            <v>0</v>
          </cell>
          <cell r="G934">
            <v>0</v>
          </cell>
          <cell r="H934">
            <v>0</v>
          </cell>
          <cell r="I934">
            <v>0</v>
          </cell>
          <cell r="J934">
            <v>0</v>
          </cell>
          <cell r="K934">
            <v>0</v>
          </cell>
        </row>
        <row r="935">
          <cell r="A935">
            <v>2015198000478</v>
          </cell>
          <cell r="C935" t="str">
            <v/>
          </cell>
          <cell r="D935" t="str">
            <v>Doublon</v>
          </cell>
          <cell r="E935">
            <v>0</v>
          </cell>
          <cell r="F935">
            <v>0</v>
          </cell>
          <cell r="G935">
            <v>0</v>
          </cell>
          <cell r="H935">
            <v>0</v>
          </cell>
          <cell r="I935">
            <v>0</v>
          </cell>
          <cell r="J935">
            <v>0</v>
          </cell>
          <cell r="K935">
            <v>0</v>
          </cell>
        </row>
        <row r="936">
          <cell r="A936">
            <v>2015198000479</v>
          </cell>
          <cell r="C936" t="str">
            <v/>
          </cell>
          <cell r="D936" t="str">
            <v>Doublon</v>
          </cell>
          <cell r="E936">
            <v>0</v>
          </cell>
          <cell r="F936">
            <v>0</v>
          </cell>
          <cell r="G936">
            <v>0</v>
          </cell>
          <cell r="H936">
            <v>0</v>
          </cell>
          <cell r="I936">
            <v>0</v>
          </cell>
          <cell r="J936">
            <v>0</v>
          </cell>
          <cell r="K936">
            <v>0</v>
          </cell>
        </row>
        <row r="937">
          <cell r="A937">
            <v>2015198000480</v>
          </cell>
          <cell r="C937" t="str">
            <v/>
          </cell>
          <cell r="D937" t="str">
            <v>Doublon</v>
          </cell>
          <cell r="E937">
            <v>0</v>
          </cell>
          <cell r="F937">
            <v>0</v>
          </cell>
          <cell r="G937">
            <v>0</v>
          </cell>
          <cell r="H937">
            <v>0</v>
          </cell>
          <cell r="I937">
            <v>0</v>
          </cell>
          <cell r="J937">
            <v>0</v>
          </cell>
          <cell r="K937">
            <v>0</v>
          </cell>
        </row>
        <row r="938">
          <cell r="A938">
            <v>2015198000481</v>
          </cell>
          <cell r="C938" t="str">
            <v/>
          </cell>
          <cell r="D938" t="str">
            <v>Doublon</v>
          </cell>
          <cell r="E938">
            <v>0</v>
          </cell>
          <cell r="F938">
            <v>0</v>
          </cell>
          <cell r="G938">
            <v>0</v>
          </cell>
          <cell r="H938">
            <v>0</v>
          </cell>
          <cell r="I938">
            <v>0</v>
          </cell>
          <cell r="J938">
            <v>0</v>
          </cell>
          <cell r="K938">
            <v>0</v>
          </cell>
        </row>
        <row r="939">
          <cell r="A939">
            <v>2015198000482</v>
          </cell>
          <cell r="C939" t="str">
            <v/>
          </cell>
          <cell r="D939" t="str">
            <v>Doublon</v>
          </cell>
          <cell r="E939">
            <v>0</v>
          </cell>
          <cell r="F939">
            <v>0</v>
          </cell>
          <cell r="G939">
            <v>0</v>
          </cell>
          <cell r="H939">
            <v>0</v>
          </cell>
          <cell r="I939">
            <v>0</v>
          </cell>
          <cell r="J939">
            <v>0</v>
          </cell>
          <cell r="K939">
            <v>0</v>
          </cell>
        </row>
        <row r="940">
          <cell r="A940">
            <v>2015198000483</v>
          </cell>
          <cell r="C940" t="str">
            <v/>
          </cell>
          <cell r="D940" t="str">
            <v>Doublon</v>
          </cell>
          <cell r="E940">
            <v>0</v>
          </cell>
          <cell r="F940">
            <v>0</v>
          </cell>
          <cell r="G940">
            <v>0</v>
          </cell>
          <cell r="H940">
            <v>0</v>
          </cell>
          <cell r="I940">
            <v>0</v>
          </cell>
          <cell r="J940">
            <v>0</v>
          </cell>
          <cell r="K940">
            <v>0</v>
          </cell>
        </row>
        <row r="941">
          <cell r="A941">
            <v>2015198000484</v>
          </cell>
          <cell r="C941" t="str">
            <v/>
          </cell>
          <cell r="D941" t="str">
            <v>Doublon</v>
          </cell>
          <cell r="E941">
            <v>0</v>
          </cell>
          <cell r="F941">
            <v>0</v>
          </cell>
          <cell r="G941">
            <v>0</v>
          </cell>
          <cell r="H941">
            <v>0</v>
          </cell>
          <cell r="I941">
            <v>0</v>
          </cell>
          <cell r="J941">
            <v>0</v>
          </cell>
          <cell r="K941">
            <v>0</v>
          </cell>
        </row>
        <row r="942">
          <cell r="A942">
            <v>2015198000485</v>
          </cell>
          <cell r="C942" t="str">
            <v/>
          </cell>
          <cell r="D942" t="str">
            <v>Doublon</v>
          </cell>
          <cell r="E942">
            <v>0</v>
          </cell>
          <cell r="F942">
            <v>0</v>
          </cell>
          <cell r="G942">
            <v>0</v>
          </cell>
          <cell r="H942">
            <v>0</v>
          </cell>
          <cell r="I942">
            <v>0</v>
          </cell>
          <cell r="J942">
            <v>0</v>
          </cell>
          <cell r="K942">
            <v>0</v>
          </cell>
        </row>
        <row r="943">
          <cell r="A943">
            <v>2015198000486</v>
          </cell>
          <cell r="C943" t="str">
            <v/>
          </cell>
          <cell r="D943" t="str">
            <v>Doublon</v>
          </cell>
          <cell r="E943">
            <v>0</v>
          </cell>
          <cell r="F943">
            <v>0</v>
          </cell>
          <cell r="G943">
            <v>0</v>
          </cell>
          <cell r="H943">
            <v>0</v>
          </cell>
          <cell r="I943">
            <v>0</v>
          </cell>
          <cell r="J943">
            <v>0</v>
          </cell>
          <cell r="K943">
            <v>0</v>
          </cell>
        </row>
        <row r="944">
          <cell r="A944">
            <v>2015198000487</v>
          </cell>
          <cell r="C944" t="str">
            <v/>
          </cell>
          <cell r="D944" t="str">
            <v>Doublon</v>
          </cell>
          <cell r="E944">
            <v>0</v>
          </cell>
          <cell r="F944">
            <v>0</v>
          </cell>
          <cell r="G944">
            <v>0</v>
          </cell>
          <cell r="H944">
            <v>0</v>
          </cell>
          <cell r="I944">
            <v>0</v>
          </cell>
          <cell r="J944">
            <v>0</v>
          </cell>
          <cell r="K944">
            <v>0</v>
          </cell>
        </row>
        <row r="945">
          <cell r="A945">
            <v>2015198000488</v>
          </cell>
          <cell r="C945" t="str">
            <v/>
          </cell>
          <cell r="D945" t="str">
            <v>Doublon</v>
          </cell>
          <cell r="E945">
            <v>0</v>
          </cell>
          <cell r="F945">
            <v>0</v>
          </cell>
          <cell r="G945">
            <v>0</v>
          </cell>
          <cell r="H945">
            <v>0</v>
          </cell>
          <cell r="I945">
            <v>0</v>
          </cell>
          <cell r="J945">
            <v>0</v>
          </cell>
          <cell r="K945">
            <v>0</v>
          </cell>
        </row>
        <row r="946">
          <cell r="A946">
            <v>2015198000489</v>
          </cell>
          <cell r="C946" t="str">
            <v/>
          </cell>
          <cell r="D946" t="str">
            <v>Doublon</v>
          </cell>
          <cell r="E946">
            <v>0</v>
          </cell>
          <cell r="F946">
            <v>0</v>
          </cell>
          <cell r="G946">
            <v>0</v>
          </cell>
          <cell r="H946">
            <v>0</v>
          </cell>
          <cell r="I946">
            <v>0</v>
          </cell>
          <cell r="J946">
            <v>0</v>
          </cell>
          <cell r="K946">
            <v>0</v>
          </cell>
        </row>
        <row r="947">
          <cell r="A947">
            <v>2015198000490</v>
          </cell>
          <cell r="C947" t="str">
            <v/>
          </cell>
          <cell r="D947" t="str">
            <v>Doublon</v>
          </cell>
          <cell r="E947">
            <v>0</v>
          </cell>
          <cell r="F947">
            <v>0</v>
          </cell>
          <cell r="G947">
            <v>0</v>
          </cell>
          <cell r="H947">
            <v>0</v>
          </cell>
          <cell r="I947">
            <v>0</v>
          </cell>
          <cell r="J947">
            <v>0</v>
          </cell>
          <cell r="K947">
            <v>0</v>
          </cell>
        </row>
        <row r="948">
          <cell r="A948">
            <v>2015198000491</v>
          </cell>
          <cell r="C948" t="str">
            <v/>
          </cell>
          <cell r="D948" t="str">
            <v>Doublon</v>
          </cell>
          <cell r="E948">
            <v>0</v>
          </cell>
          <cell r="F948">
            <v>0</v>
          </cell>
          <cell r="G948">
            <v>0</v>
          </cell>
          <cell r="H948">
            <v>0</v>
          </cell>
          <cell r="I948">
            <v>0</v>
          </cell>
          <cell r="J948">
            <v>0</v>
          </cell>
          <cell r="K948">
            <v>0</v>
          </cell>
        </row>
        <row r="949">
          <cell r="A949">
            <v>2015198000492</v>
          </cell>
          <cell r="C949" t="str">
            <v/>
          </cell>
          <cell r="D949" t="str">
            <v>Doublon</v>
          </cell>
          <cell r="E949">
            <v>0</v>
          </cell>
          <cell r="F949">
            <v>0</v>
          </cell>
          <cell r="G949">
            <v>0</v>
          </cell>
          <cell r="H949">
            <v>0</v>
          </cell>
          <cell r="I949">
            <v>0</v>
          </cell>
          <cell r="J949">
            <v>0</v>
          </cell>
          <cell r="K949">
            <v>0</v>
          </cell>
        </row>
        <row r="950">
          <cell r="A950">
            <v>2015198000493</v>
          </cell>
          <cell r="C950" t="str">
            <v/>
          </cell>
          <cell r="D950" t="str">
            <v>Doublon</v>
          </cell>
          <cell r="E950">
            <v>0</v>
          </cell>
          <cell r="F950">
            <v>0</v>
          </cell>
          <cell r="G950">
            <v>0</v>
          </cell>
          <cell r="H950">
            <v>0</v>
          </cell>
          <cell r="I950">
            <v>0</v>
          </cell>
          <cell r="J950">
            <v>0</v>
          </cell>
          <cell r="K950">
            <v>0</v>
          </cell>
        </row>
        <row r="951">
          <cell r="A951">
            <v>2015198000494</v>
          </cell>
          <cell r="C951" t="str">
            <v/>
          </cell>
          <cell r="D951" t="str">
            <v>Doublon</v>
          </cell>
          <cell r="E951">
            <v>0</v>
          </cell>
          <cell r="F951">
            <v>0</v>
          </cell>
          <cell r="G951">
            <v>0</v>
          </cell>
          <cell r="H951">
            <v>0</v>
          </cell>
          <cell r="I951">
            <v>0</v>
          </cell>
          <cell r="J951">
            <v>0</v>
          </cell>
          <cell r="K951">
            <v>0</v>
          </cell>
        </row>
        <row r="952">
          <cell r="A952">
            <v>2015198000495</v>
          </cell>
          <cell r="C952" t="str">
            <v/>
          </cell>
          <cell r="D952" t="str">
            <v>Doublon</v>
          </cell>
          <cell r="E952">
            <v>0</v>
          </cell>
          <cell r="F952">
            <v>0</v>
          </cell>
          <cell r="G952">
            <v>0</v>
          </cell>
          <cell r="H952">
            <v>0</v>
          </cell>
          <cell r="I952">
            <v>0</v>
          </cell>
          <cell r="J952">
            <v>0</v>
          </cell>
          <cell r="K952">
            <v>0</v>
          </cell>
        </row>
        <row r="953">
          <cell r="A953">
            <v>2015198000496</v>
          </cell>
          <cell r="C953" t="str">
            <v/>
          </cell>
          <cell r="D953" t="str">
            <v>Doublon</v>
          </cell>
          <cell r="E953">
            <v>0</v>
          </cell>
          <cell r="F953">
            <v>0</v>
          </cell>
          <cell r="G953">
            <v>0</v>
          </cell>
          <cell r="H953">
            <v>0</v>
          </cell>
          <cell r="I953">
            <v>0</v>
          </cell>
          <cell r="J953">
            <v>0</v>
          </cell>
          <cell r="K953">
            <v>0</v>
          </cell>
        </row>
        <row r="954">
          <cell r="A954">
            <v>2015198000497</v>
          </cell>
          <cell r="C954" t="str">
            <v/>
          </cell>
          <cell r="D954" t="str">
            <v>Doublon</v>
          </cell>
          <cell r="E954">
            <v>0</v>
          </cell>
          <cell r="F954">
            <v>0</v>
          </cell>
          <cell r="G954">
            <v>0</v>
          </cell>
          <cell r="H954">
            <v>0</v>
          </cell>
          <cell r="I954">
            <v>0</v>
          </cell>
          <cell r="J954">
            <v>0</v>
          </cell>
          <cell r="K954">
            <v>0</v>
          </cell>
        </row>
        <row r="955">
          <cell r="A955">
            <v>2015198000498</v>
          </cell>
          <cell r="C955" t="str">
            <v/>
          </cell>
          <cell r="D955" t="str">
            <v>Doublon</v>
          </cell>
          <cell r="E955">
            <v>0</v>
          </cell>
          <cell r="F955">
            <v>0</v>
          </cell>
          <cell r="G955">
            <v>0</v>
          </cell>
          <cell r="H955">
            <v>0</v>
          </cell>
          <cell r="I955">
            <v>0</v>
          </cell>
          <cell r="J955">
            <v>0</v>
          </cell>
          <cell r="K955">
            <v>0</v>
          </cell>
        </row>
        <row r="956">
          <cell r="A956">
            <v>2015198000499</v>
          </cell>
          <cell r="C956" t="str">
            <v/>
          </cell>
          <cell r="D956" t="str">
            <v>Doublon</v>
          </cell>
          <cell r="E956">
            <v>0</v>
          </cell>
          <cell r="F956">
            <v>0</v>
          </cell>
          <cell r="G956">
            <v>0</v>
          </cell>
          <cell r="H956">
            <v>0</v>
          </cell>
          <cell r="I956">
            <v>0</v>
          </cell>
          <cell r="J956">
            <v>0</v>
          </cell>
          <cell r="K956">
            <v>0</v>
          </cell>
        </row>
        <row r="957">
          <cell r="A957">
            <v>2015198000500</v>
          </cell>
          <cell r="C957" t="str">
            <v/>
          </cell>
          <cell r="D957" t="str">
            <v>Doublon</v>
          </cell>
          <cell r="E957">
            <v>0</v>
          </cell>
          <cell r="F957">
            <v>0</v>
          </cell>
          <cell r="G957">
            <v>0</v>
          </cell>
          <cell r="H957">
            <v>0</v>
          </cell>
          <cell r="I957">
            <v>0</v>
          </cell>
          <cell r="J957">
            <v>0</v>
          </cell>
          <cell r="K957">
            <v>0</v>
          </cell>
        </row>
        <row r="958">
          <cell r="A958">
            <v>2015198000501</v>
          </cell>
          <cell r="C958" t="str">
            <v/>
          </cell>
          <cell r="D958" t="str">
            <v>Doublon</v>
          </cell>
          <cell r="E958">
            <v>0</v>
          </cell>
          <cell r="F958">
            <v>0</v>
          </cell>
          <cell r="G958">
            <v>0</v>
          </cell>
          <cell r="H958">
            <v>0</v>
          </cell>
          <cell r="I958">
            <v>0</v>
          </cell>
          <cell r="J958">
            <v>0</v>
          </cell>
          <cell r="K958">
            <v>0</v>
          </cell>
        </row>
        <row r="959">
          <cell r="A959">
            <v>2015198000502</v>
          </cell>
          <cell r="C959" t="str">
            <v/>
          </cell>
          <cell r="D959" t="str">
            <v>Doublon</v>
          </cell>
          <cell r="E959">
            <v>0</v>
          </cell>
          <cell r="F959">
            <v>0</v>
          </cell>
          <cell r="G959">
            <v>0</v>
          </cell>
          <cell r="H959">
            <v>0</v>
          </cell>
          <cell r="I959">
            <v>0</v>
          </cell>
          <cell r="J959">
            <v>0</v>
          </cell>
          <cell r="K959">
            <v>0</v>
          </cell>
        </row>
        <row r="960">
          <cell r="A960">
            <v>2015198000503</v>
          </cell>
          <cell r="C960" t="str">
            <v/>
          </cell>
          <cell r="D960" t="str">
            <v>Doublon</v>
          </cell>
          <cell r="E960">
            <v>0</v>
          </cell>
          <cell r="F960">
            <v>0</v>
          </cell>
          <cell r="G960">
            <v>0</v>
          </cell>
          <cell r="H960">
            <v>0</v>
          </cell>
          <cell r="I960">
            <v>0</v>
          </cell>
          <cell r="J960">
            <v>0</v>
          </cell>
          <cell r="K960">
            <v>0</v>
          </cell>
        </row>
        <row r="961">
          <cell r="A961">
            <v>2015198000504</v>
          </cell>
          <cell r="C961" t="str">
            <v/>
          </cell>
          <cell r="D961" t="str">
            <v>Doublon</v>
          </cell>
          <cell r="E961">
            <v>0</v>
          </cell>
          <cell r="F961">
            <v>0</v>
          </cell>
          <cell r="G961">
            <v>0</v>
          </cell>
          <cell r="H961">
            <v>0</v>
          </cell>
          <cell r="I961">
            <v>0</v>
          </cell>
          <cell r="J961">
            <v>0</v>
          </cell>
          <cell r="K961">
            <v>0</v>
          </cell>
        </row>
        <row r="962">
          <cell r="A962">
            <v>2015198000505</v>
          </cell>
          <cell r="C962" t="str">
            <v/>
          </cell>
          <cell r="D962" t="str">
            <v>Doublon</v>
          </cell>
          <cell r="E962">
            <v>0</v>
          </cell>
          <cell r="F962">
            <v>0</v>
          </cell>
          <cell r="G962">
            <v>0</v>
          </cell>
          <cell r="H962">
            <v>0</v>
          </cell>
          <cell r="I962">
            <v>0</v>
          </cell>
          <cell r="J962">
            <v>0</v>
          </cell>
          <cell r="K962">
            <v>0</v>
          </cell>
        </row>
        <row r="963">
          <cell r="A963">
            <v>2015198000506</v>
          </cell>
          <cell r="C963" t="str">
            <v/>
          </cell>
          <cell r="D963" t="str">
            <v>Doublon</v>
          </cell>
          <cell r="E963">
            <v>0</v>
          </cell>
          <cell r="F963">
            <v>0</v>
          </cell>
          <cell r="G963">
            <v>0</v>
          </cell>
          <cell r="H963">
            <v>0</v>
          </cell>
          <cell r="I963">
            <v>0</v>
          </cell>
          <cell r="J963">
            <v>0</v>
          </cell>
          <cell r="K963">
            <v>0</v>
          </cell>
        </row>
        <row r="964">
          <cell r="A964">
            <v>2015198000507</v>
          </cell>
          <cell r="C964" t="str">
            <v/>
          </cell>
          <cell r="D964" t="str">
            <v>Doublon</v>
          </cell>
          <cell r="E964">
            <v>0</v>
          </cell>
          <cell r="F964">
            <v>0</v>
          </cell>
          <cell r="G964">
            <v>0</v>
          </cell>
          <cell r="H964">
            <v>0</v>
          </cell>
          <cell r="I964">
            <v>0</v>
          </cell>
          <cell r="J964">
            <v>0</v>
          </cell>
          <cell r="K964">
            <v>0</v>
          </cell>
        </row>
        <row r="965">
          <cell r="A965">
            <v>2015198000508</v>
          </cell>
          <cell r="C965" t="str">
            <v/>
          </cell>
          <cell r="D965" t="str">
            <v>Doublon</v>
          </cell>
          <cell r="E965">
            <v>0</v>
          </cell>
          <cell r="F965">
            <v>0</v>
          </cell>
          <cell r="G965">
            <v>0</v>
          </cell>
          <cell r="H965">
            <v>0</v>
          </cell>
          <cell r="I965">
            <v>0</v>
          </cell>
          <cell r="J965">
            <v>0</v>
          </cell>
          <cell r="K965">
            <v>0</v>
          </cell>
        </row>
        <row r="966">
          <cell r="A966">
            <v>2015198000509</v>
          </cell>
          <cell r="C966" t="str">
            <v/>
          </cell>
          <cell r="D966" t="str">
            <v>Doublon</v>
          </cell>
          <cell r="E966">
            <v>0</v>
          </cell>
          <cell r="F966">
            <v>0</v>
          </cell>
          <cell r="G966">
            <v>0</v>
          </cell>
          <cell r="H966">
            <v>0</v>
          </cell>
          <cell r="I966">
            <v>0</v>
          </cell>
          <cell r="J966">
            <v>0</v>
          </cell>
          <cell r="K966">
            <v>0</v>
          </cell>
        </row>
        <row r="967">
          <cell r="A967">
            <v>2015198000510</v>
          </cell>
          <cell r="C967" t="str">
            <v/>
          </cell>
          <cell r="D967" t="str">
            <v>Doublon</v>
          </cell>
          <cell r="E967">
            <v>0</v>
          </cell>
          <cell r="F967">
            <v>0</v>
          </cell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</row>
        <row r="968">
          <cell r="A968">
            <v>2015198000511</v>
          </cell>
          <cell r="C968" t="str">
            <v/>
          </cell>
          <cell r="D968" t="str">
            <v>Doublon</v>
          </cell>
          <cell r="E968">
            <v>0</v>
          </cell>
          <cell r="F968">
            <v>0</v>
          </cell>
          <cell r="G968">
            <v>0</v>
          </cell>
          <cell r="H968">
            <v>0</v>
          </cell>
          <cell r="I968">
            <v>0</v>
          </cell>
          <cell r="J968">
            <v>0</v>
          </cell>
          <cell r="K968">
            <v>0</v>
          </cell>
        </row>
        <row r="969">
          <cell r="A969">
            <v>2015198000512</v>
          </cell>
          <cell r="C969" t="str">
            <v/>
          </cell>
          <cell r="D969" t="str">
            <v>Doublon</v>
          </cell>
          <cell r="E969">
            <v>0</v>
          </cell>
          <cell r="F969">
            <v>0</v>
          </cell>
          <cell r="G969">
            <v>0</v>
          </cell>
          <cell r="H969">
            <v>0</v>
          </cell>
          <cell r="I969">
            <v>0</v>
          </cell>
          <cell r="J969">
            <v>0</v>
          </cell>
          <cell r="K969">
            <v>0</v>
          </cell>
        </row>
        <row r="970">
          <cell r="A970">
            <v>2015198000513</v>
          </cell>
          <cell r="C970" t="str">
            <v/>
          </cell>
          <cell r="D970" t="str">
            <v>Doublon</v>
          </cell>
          <cell r="E970">
            <v>0</v>
          </cell>
          <cell r="F970">
            <v>0</v>
          </cell>
          <cell r="G970">
            <v>0</v>
          </cell>
          <cell r="H970">
            <v>0</v>
          </cell>
          <cell r="I970">
            <v>0</v>
          </cell>
          <cell r="J970">
            <v>0</v>
          </cell>
          <cell r="K970">
            <v>0</v>
          </cell>
        </row>
        <row r="971">
          <cell r="A971">
            <v>2015198000514</v>
          </cell>
          <cell r="C971" t="str">
            <v/>
          </cell>
          <cell r="D971" t="str">
            <v>Doublon</v>
          </cell>
          <cell r="E971">
            <v>0</v>
          </cell>
          <cell r="F971">
            <v>0</v>
          </cell>
          <cell r="G971">
            <v>0</v>
          </cell>
          <cell r="H971">
            <v>0</v>
          </cell>
          <cell r="I971">
            <v>0</v>
          </cell>
          <cell r="J971">
            <v>0</v>
          </cell>
          <cell r="K971">
            <v>0</v>
          </cell>
        </row>
        <row r="972">
          <cell r="A972">
            <v>2015198000515</v>
          </cell>
          <cell r="C972" t="str">
            <v/>
          </cell>
          <cell r="D972" t="str">
            <v>Doublon</v>
          </cell>
          <cell r="E972">
            <v>0</v>
          </cell>
          <cell r="F972">
            <v>0</v>
          </cell>
          <cell r="G972">
            <v>0</v>
          </cell>
          <cell r="H972">
            <v>0</v>
          </cell>
          <cell r="I972">
            <v>0</v>
          </cell>
          <cell r="J972">
            <v>0</v>
          </cell>
          <cell r="K972">
            <v>0</v>
          </cell>
        </row>
        <row r="973">
          <cell r="A973">
            <v>2015198000516</v>
          </cell>
          <cell r="C973" t="str">
            <v/>
          </cell>
          <cell r="D973" t="str">
            <v>Doublon</v>
          </cell>
          <cell r="E973">
            <v>0</v>
          </cell>
          <cell r="F973">
            <v>0</v>
          </cell>
          <cell r="G973">
            <v>0</v>
          </cell>
          <cell r="H973">
            <v>0</v>
          </cell>
          <cell r="I973">
            <v>0</v>
          </cell>
          <cell r="J973">
            <v>0</v>
          </cell>
          <cell r="K973">
            <v>0</v>
          </cell>
        </row>
        <row r="974">
          <cell r="A974">
            <v>2015198000517</v>
          </cell>
          <cell r="C974" t="str">
            <v/>
          </cell>
          <cell r="D974" t="str">
            <v>Doublon</v>
          </cell>
          <cell r="E974">
            <v>0</v>
          </cell>
          <cell r="F974">
            <v>0</v>
          </cell>
          <cell r="G974">
            <v>0</v>
          </cell>
          <cell r="H974">
            <v>0</v>
          </cell>
          <cell r="I974">
            <v>0</v>
          </cell>
          <cell r="J974">
            <v>0</v>
          </cell>
          <cell r="K974">
            <v>0</v>
          </cell>
        </row>
        <row r="975">
          <cell r="A975">
            <v>2015198000518</v>
          </cell>
          <cell r="C975" t="str">
            <v/>
          </cell>
          <cell r="D975" t="str">
            <v>Doublon</v>
          </cell>
          <cell r="E975">
            <v>0</v>
          </cell>
          <cell r="F975">
            <v>0</v>
          </cell>
          <cell r="G975">
            <v>0</v>
          </cell>
          <cell r="H975">
            <v>0</v>
          </cell>
          <cell r="I975">
            <v>0</v>
          </cell>
          <cell r="J975">
            <v>0</v>
          </cell>
          <cell r="K975">
            <v>0</v>
          </cell>
        </row>
        <row r="976">
          <cell r="A976">
            <v>2015198000519</v>
          </cell>
          <cell r="C976" t="str">
            <v/>
          </cell>
          <cell r="D976" t="str">
            <v>Doublon</v>
          </cell>
          <cell r="E976">
            <v>0</v>
          </cell>
          <cell r="F976">
            <v>0</v>
          </cell>
          <cell r="G976">
            <v>0</v>
          </cell>
          <cell r="H976">
            <v>0</v>
          </cell>
          <cell r="I976">
            <v>0</v>
          </cell>
          <cell r="J976">
            <v>0</v>
          </cell>
          <cell r="K976">
            <v>0</v>
          </cell>
        </row>
        <row r="977">
          <cell r="A977">
            <v>2015198000520</v>
          </cell>
          <cell r="C977" t="str">
            <v/>
          </cell>
          <cell r="D977" t="str">
            <v>Doublon</v>
          </cell>
          <cell r="E977">
            <v>0</v>
          </cell>
          <cell r="F977">
            <v>0</v>
          </cell>
          <cell r="G977">
            <v>0</v>
          </cell>
          <cell r="H977">
            <v>0</v>
          </cell>
          <cell r="I977">
            <v>0</v>
          </cell>
          <cell r="J977">
            <v>0</v>
          </cell>
          <cell r="K977">
            <v>0</v>
          </cell>
        </row>
        <row r="978">
          <cell r="A978">
            <v>2015198000521</v>
          </cell>
          <cell r="C978" t="str">
            <v/>
          </cell>
          <cell r="D978" t="str">
            <v>Doublon</v>
          </cell>
          <cell r="E978">
            <v>0</v>
          </cell>
          <cell r="F978">
            <v>0</v>
          </cell>
          <cell r="G978">
            <v>0</v>
          </cell>
          <cell r="H978">
            <v>0</v>
          </cell>
          <cell r="I978">
            <v>0</v>
          </cell>
          <cell r="J978">
            <v>0</v>
          </cell>
          <cell r="K978">
            <v>0</v>
          </cell>
        </row>
        <row r="979">
          <cell r="A979">
            <v>2015198000522</v>
          </cell>
          <cell r="C979" t="str">
            <v/>
          </cell>
          <cell r="D979" t="str">
            <v>Doublon</v>
          </cell>
          <cell r="E979">
            <v>0</v>
          </cell>
          <cell r="F979">
            <v>0</v>
          </cell>
          <cell r="G979">
            <v>0</v>
          </cell>
          <cell r="H979">
            <v>0</v>
          </cell>
          <cell r="I979">
            <v>0</v>
          </cell>
          <cell r="J979">
            <v>0</v>
          </cell>
          <cell r="K979">
            <v>0</v>
          </cell>
        </row>
        <row r="980">
          <cell r="A980">
            <v>2015198000523</v>
          </cell>
          <cell r="C980" t="str">
            <v/>
          </cell>
          <cell r="D980" t="str">
            <v>Doublon</v>
          </cell>
          <cell r="E980">
            <v>0</v>
          </cell>
          <cell r="F980">
            <v>0</v>
          </cell>
          <cell r="G980">
            <v>0</v>
          </cell>
          <cell r="H980">
            <v>0</v>
          </cell>
          <cell r="I980">
            <v>0</v>
          </cell>
          <cell r="J980">
            <v>0</v>
          </cell>
          <cell r="K980">
            <v>0</v>
          </cell>
        </row>
        <row r="981">
          <cell r="A981">
            <v>2015198000524</v>
          </cell>
          <cell r="C981" t="str">
            <v/>
          </cell>
          <cell r="D981" t="str">
            <v>Doublon</v>
          </cell>
          <cell r="E981">
            <v>0</v>
          </cell>
          <cell r="F981">
            <v>0</v>
          </cell>
          <cell r="G981">
            <v>0</v>
          </cell>
          <cell r="H981">
            <v>0</v>
          </cell>
          <cell r="I981">
            <v>0</v>
          </cell>
          <cell r="J981">
            <v>0</v>
          </cell>
          <cell r="K981">
            <v>0</v>
          </cell>
        </row>
        <row r="982">
          <cell r="A982">
            <v>2015198000525</v>
          </cell>
          <cell r="C982" t="str">
            <v/>
          </cell>
          <cell r="D982" t="str">
            <v>Doublon</v>
          </cell>
          <cell r="E982">
            <v>0</v>
          </cell>
          <cell r="F982">
            <v>0</v>
          </cell>
          <cell r="G982">
            <v>0</v>
          </cell>
          <cell r="H982">
            <v>0</v>
          </cell>
          <cell r="I982">
            <v>0</v>
          </cell>
          <cell r="J982">
            <v>0</v>
          </cell>
          <cell r="K982">
            <v>0</v>
          </cell>
        </row>
        <row r="983">
          <cell r="A983">
            <v>2015198000526</v>
          </cell>
          <cell r="C983" t="str">
            <v/>
          </cell>
          <cell r="D983" t="str">
            <v>Doublon</v>
          </cell>
          <cell r="E983">
            <v>0</v>
          </cell>
          <cell r="F983">
            <v>0</v>
          </cell>
          <cell r="G983">
            <v>0</v>
          </cell>
          <cell r="H983">
            <v>0</v>
          </cell>
          <cell r="I983">
            <v>0</v>
          </cell>
          <cell r="J983">
            <v>0</v>
          </cell>
          <cell r="K983">
            <v>0</v>
          </cell>
        </row>
        <row r="984">
          <cell r="A984">
            <v>2015198000527</v>
          </cell>
          <cell r="C984" t="str">
            <v/>
          </cell>
          <cell r="D984" t="str">
            <v>Doublon</v>
          </cell>
          <cell r="E984">
            <v>0</v>
          </cell>
          <cell r="F984">
            <v>0</v>
          </cell>
          <cell r="G984">
            <v>0</v>
          </cell>
          <cell r="H984">
            <v>0</v>
          </cell>
          <cell r="I984">
            <v>0</v>
          </cell>
          <cell r="J984">
            <v>0</v>
          </cell>
          <cell r="K984">
            <v>0</v>
          </cell>
        </row>
        <row r="985">
          <cell r="A985">
            <v>2015198000528</v>
          </cell>
          <cell r="C985" t="str">
            <v/>
          </cell>
          <cell r="D985" t="str">
            <v>Doublon</v>
          </cell>
          <cell r="E985">
            <v>0</v>
          </cell>
          <cell r="F985">
            <v>0</v>
          </cell>
          <cell r="G985">
            <v>0</v>
          </cell>
          <cell r="H985">
            <v>0</v>
          </cell>
          <cell r="I985">
            <v>0</v>
          </cell>
          <cell r="J985">
            <v>0</v>
          </cell>
          <cell r="K985">
            <v>0</v>
          </cell>
        </row>
        <row r="986">
          <cell r="A986">
            <v>2015198000529</v>
          </cell>
          <cell r="C986" t="str">
            <v/>
          </cell>
          <cell r="D986" t="str">
            <v>Doublon</v>
          </cell>
          <cell r="E986">
            <v>0</v>
          </cell>
          <cell r="F986">
            <v>0</v>
          </cell>
          <cell r="G986">
            <v>0</v>
          </cell>
          <cell r="H986">
            <v>0</v>
          </cell>
          <cell r="I986">
            <v>0</v>
          </cell>
          <cell r="J986">
            <v>0</v>
          </cell>
          <cell r="K986">
            <v>0</v>
          </cell>
        </row>
        <row r="987">
          <cell r="A987">
            <v>2015198000530</v>
          </cell>
          <cell r="C987" t="str">
            <v/>
          </cell>
          <cell r="D987" t="str">
            <v>Doublon</v>
          </cell>
          <cell r="E987">
            <v>0</v>
          </cell>
          <cell r="F987">
            <v>0</v>
          </cell>
          <cell r="G987">
            <v>0</v>
          </cell>
          <cell r="H987">
            <v>0</v>
          </cell>
          <cell r="I987">
            <v>0</v>
          </cell>
          <cell r="J987">
            <v>0</v>
          </cell>
          <cell r="K987">
            <v>0</v>
          </cell>
        </row>
        <row r="988">
          <cell r="A988">
            <v>2015198000531</v>
          </cell>
          <cell r="C988" t="str">
            <v/>
          </cell>
          <cell r="D988" t="str">
            <v>Doublon</v>
          </cell>
          <cell r="E988">
            <v>0</v>
          </cell>
          <cell r="F988">
            <v>0</v>
          </cell>
          <cell r="G988">
            <v>0</v>
          </cell>
          <cell r="H988">
            <v>0</v>
          </cell>
          <cell r="I988">
            <v>0</v>
          </cell>
          <cell r="J988">
            <v>0</v>
          </cell>
          <cell r="K988">
            <v>0</v>
          </cell>
        </row>
        <row r="989">
          <cell r="A989">
            <v>2015198000532</v>
          </cell>
          <cell r="C989" t="str">
            <v/>
          </cell>
          <cell r="D989" t="str">
            <v>Doublon</v>
          </cell>
          <cell r="E989">
            <v>0</v>
          </cell>
          <cell r="F989">
            <v>0</v>
          </cell>
          <cell r="G989">
            <v>0</v>
          </cell>
          <cell r="H989">
            <v>0</v>
          </cell>
          <cell r="I989">
            <v>0</v>
          </cell>
          <cell r="J989">
            <v>0</v>
          </cell>
          <cell r="K989">
            <v>0</v>
          </cell>
        </row>
        <row r="990">
          <cell r="A990">
            <v>2015198000533</v>
          </cell>
          <cell r="C990" t="str">
            <v/>
          </cell>
          <cell r="D990" t="str">
            <v>Doublon</v>
          </cell>
          <cell r="E990">
            <v>0</v>
          </cell>
          <cell r="F990">
            <v>0</v>
          </cell>
          <cell r="G990">
            <v>0</v>
          </cell>
          <cell r="H990">
            <v>0</v>
          </cell>
          <cell r="I990">
            <v>0</v>
          </cell>
          <cell r="J990">
            <v>0</v>
          </cell>
          <cell r="K990">
            <v>0</v>
          </cell>
        </row>
        <row r="991">
          <cell r="A991">
            <v>2015198000534</v>
          </cell>
          <cell r="C991" t="str">
            <v/>
          </cell>
          <cell r="D991" t="str">
            <v>Doublon</v>
          </cell>
          <cell r="E991">
            <v>0</v>
          </cell>
          <cell r="F991">
            <v>0</v>
          </cell>
          <cell r="G991">
            <v>0</v>
          </cell>
          <cell r="H991">
            <v>0</v>
          </cell>
          <cell r="I991">
            <v>0</v>
          </cell>
          <cell r="J991">
            <v>0</v>
          </cell>
          <cell r="K991">
            <v>0</v>
          </cell>
        </row>
        <row r="992">
          <cell r="A992">
            <v>2015198000535</v>
          </cell>
          <cell r="C992" t="str">
            <v/>
          </cell>
          <cell r="D992" t="str">
            <v>Doublon</v>
          </cell>
          <cell r="E992">
            <v>0</v>
          </cell>
          <cell r="F992">
            <v>0</v>
          </cell>
          <cell r="G992">
            <v>0</v>
          </cell>
          <cell r="H992">
            <v>0</v>
          </cell>
          <cell r="I992">
            <v>0</v>
          </cell>
          <cell r="J992">
            <v>0</v>
          </cell>
          <cell r="K992">
            <v>0</v>
          </cell>
        </row>
        <row r="993">
          <cell r="A993">
            <v>2015198000536</v>
          </cell>
          <cell r="C993" t="str">
            <v/>
          </cell>
          <cell r="D993" t="str">
            <v>Doublon</v>
          </cell>
          <cell r="E993">
            <v>0</v>
          </cell>
          <cell r="F993">
            <v>0</v>
          </cell>
          <cell r="G993">
            <v>0</v>
          </cell>
          <cell r="H993">
            <v>0</v>
          </cell>
          <cell r="I993">
            <v>0</v>
          </cell>
          <cell r="J993">
            <v>0</v>
          </cell>
          <cell r="K993">
            <v>0</v>
          </cell>
        </row>
        <row r="994">
          <cell r="A994">
            <v>2015198000537</v>
          </cell>
          <cell r="C994" t="str">
            <v/>
          </cell>
          <cell r="D994" t="str">
            <v>Doublon</v>
          </cell>
          <cell r="E994">
            <v>0</v>
          </cell>
          <cell r="F994">
            <v>0</v>
          </cell>
          <cell r="G994">
            <v>0</v>
          </cell>
          <cell r="H994">
            <v>0</v>
          </cell>
          <cell r="I994">
            <v>0</v>
          </cell>
          <cell r="J994">
            <v>0</v>
          </cell>
          <cell r="K994">
            <v>0</v>
          </cell>
        </row>
        <row r="995">
          <cell r="A995">
            <v>2015198000538</v>
          </cell>
          <cell r="C995" t="str">
            <v/>
          </cell>
          <cell r="D995" t="str">
            <v>Doublon</v>
          </cell>
          <cell r="E995">
            <v>0</v>
          </cell>
          <cell r="F995">
            <v>0</v>
          </cell>
          <cell r="G995">
            <v>0</v>
          </cell>
          <cell r="H995">
            <v>0</v>
          </cell>
          <cell r="I995">
            <v>0</v>
          </cell>
          <cell r="J995">
            <v>0</v>
          </cell>
          <cell r="K995">
            <v>0</v>
          </cell>
        </row>
        <row r="996">
          <cell r="A996">
            <v>2015198000539</v>
          </cell>
          <cell r="C996" t="str">
            <v/>
          </cell>
          <cell r="D996" t="str">
            <v>Doublon</v>
          </cell>
          <cell r="E996">
            <v>0</v>
          </cell>
          <cell r="F996">
            <v>0</v>
          </cell>
          <cell r="G996">
            <v>0</v>
          </cell>
          <cell r="H996">
            <v>0</v>
          </cell>
          <cell r="I996">
            <v>0</v>
          </cell>
          <cell r="J996">
            <v>0</v>
          </cell>
          <cell r="K996">
            <v>0</v>
          </cell>
        </row>
        <row r="997">
          <cell r="A997">
            <v>2015198000540</v>
          </cell>
          <cell r="C997" t="str">
            <v/>
          </cell>
          <cell r="D997" t="str">
            <v>Doublon</v>
          </cell>
          <cell r="E997">
            <v>0</v>
          </cell>
          <cell r="F997">
            <v>0</v>
          </cell>
          <cell r="G997">
            <v>0</v>
          </cell>
          <cell r="H997">
            <v>0</v>
          </cell>
          <cell r="I997">
            <v>0</v>
          </cell>
          <cell r="J997">
            <v>0</v>
          </cell>
          <cell r="K997">
            <v>0</v>
          </cell>
        </row>
        <row r="998">
          <cell r="A998">
            <v>2015198000541</v>
          </cell>
          <cell r="C998" t="str">
            <v/>
          </cell>
          <cell r="D998" t="str">
            <v>Doublon</v>
          </cell>
          <cell r="E998">
            <v>0</v>
          </cell>
          <cell r="F998">
            <v>0</v>
          </cell>
          <cell r="G998">
            <v>0</v>
          </cell>
          <cell r="H998">
            <v>0</v>
          </cell>
          <cell r="I998">
            <v>0</v>
          </cell>
          <cell r="J998">
            <v>0</v>
          </cell>
          <cell r="K998">
            <v>0</v>
          </cell>
        </row>
        <row r="999">
          <cell r="A999">
            <v>2015198000542</v>
          </cell>
          <cell r="C999" t="str">
            <v/>
          </cell>
          <cell r="D999" t="str">
            <v>Doublon</v>
          </cell>
          <cell r="E999">
            <v>0</v>
          </cell>
          <cell r="F999">
            <v>0</v>
          </cell>
          <cell r="G999">
            <v>0</v>
          </cell>
          <cell r="H999">
            <v>0</v>
          </cell>
          <cell r="I999">
            <v>0</v>
          </cell>
          <cell r="J999">
            <v>0</v>
          </cell>
          <cell r="K999">
            <v>0</v>
          </cell>
          <cell r="M999" t="str">
            <v>Inv.2015</v>
          </cell>
        </row>
      </sheetData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Relationship Id="rId4" Type="http://schemas.openxmlformats.org/officeDocument/2006/relationships/printerSettings" Target="../printerSettings/printerSettings1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0000"/>
  </sheetPr>
  <dimension ref="A1:BA9"/>
  <sheetViews>
    <sheetView workbookViewId="0">
      <pane xSplit="1" ySplit="7" topLeftCell="B50" activePane="bottomRight" state="frozen"/>
      <selection activeCell="A9" sqref="A9"/>
      <selection pane="topRight" activeCell="A9" sqref="A9"/>
      <selection pane="bottomLeft" activeCell="A9" sqref="A9"/>
      <selection pane="bottomRight" activeCell="D80" sqref="D80"/>
    </sheetView>
  </sheetViews>
  <sheetFormatPr baseColWidth="10" defaultRowHeight="12.75"/>
  <cols>
    <col min="1" max="1" width="11.42578125" style="3"/>
    <col min="2" max="2" width="6.42578125" style="3" bestFit="1" customWidth="1"/>
    <col min="3" max="3" width="6.42578125" style="3" hidden="1" customWidth="1"/>
    <col min="4" max="4" width="6.28515625" style="3" bestFit="1" customWidth="1"/>
    <col min="5" max="5" width="6.28515625" style="3" hidden="1" customWidth="1"/>
    <col min="6" max="6" width="6.7109375" style="3" bestFit="1" customWidth="1"/>
    <col min="7" max="7" width="6.42578125" style="3" hidden="1" customWidth="1"/>
    <col min="8" max="8" width="10.42578125" style="3" hidden="1" customWidth="1"/>
    <col min="9" max="9" width="1.42578125" style="3" customWidth="1"/>
    <col min="10" max="10" width="6.7109375" style="3" bestFit="1" customWidth="1"/>
    <col min="11" max="11" width="6.7109375" style="3" hidden="1" customWidth="1"/>
    <col min="12" max="12" width="10" style="3" bestFit="1" customWidth="1"/>
    <col min="13" max="13" width="7.140625" style="3" hidden="1" customWidth="1"/>
    <col min="14" max="14" width="6.42578125" style="3" bestFit="1" customWidth="1"/>
    <col min="15" max="15" width="6.42578125" style="3" hidden="1" customWidth="1"/>
    <col min="16" max="16" width="11.5703125" style="3" hidden="1" customWidth="1"/>
    <col min="17" max="17" width="1.42578125" style="3" customWidth="1"/>
    <col min="18" max="18" width="6.7109375" style="3" bestFit="1" customWidth="1"/>
    <col min="19" max="19" width="6.7109375" style="3" hidden="1" customWidth="1"/>
    <col min="20" max="20" width="6" style="3" bestFit="1" customWidth="1"/>
    <col min="21" max="21" width="6" style="3" hidden="1" customWidth="1"/>
    <col min="22" max="22" width="6.42578125" style="3" bestFit="1" customWidth="1"/>
    <col min="23" max="23" width="6.42578125" style="3" hidden="1" customWidth="1"/>
    <col min="24" max="24" width="10.42578125" style="3" hidden="1" customWidth="1"/>
    <col min="25" max="25" width="1.42578125" style="18" customWidth="1"/>
    <col min="26" max="26" width="11.140625" style="3" customWidth="1"/>
    <col min="27" max="27" width="10.42578125" style="3" bestFit="1" customWidth="1"/>
    <col min="28" max="28" width="12.42578125" style="3" customWidth="1"/>
    <col min="29" max="29" width="11.7109375" style="3" bestFit="1" customWidth="1"/>
    <col min="30" max="30" width="8.140625" style="3" customWidth="1"/>
    <col min="31" max="31" width="11.5703125" style="3" customWidth="1"/>
    <col min="32" max="32" width="9.5703125" style="3" bestFit="1" customWidth="1"/>
    <col min="33" max="33" width="1.42578125" style="3" customWidth="1"/>
    <col min="34" max="34" width="11" style="3" bestFit="1" customWidth="1"/>
    <col min="35" max="35" width="6.7109375" style="3" bestFit="1" customWidth="1"/>
    <col min="36" max="36" width="7.28515625" style="3" bestFit="1" customWidth="1"/>
    <col min="37" max="37" width="11.28515625" style="3" customWidth="1"/>
    <col min="38" max="38" width="13.5703125" style="3" bestFit="1" customWidth="1"/>
    <col min="39" max="39" width="1.42578125" style="18" customWidth="1"/>
    <col min="40" max="40" width="10.7109375" style="3" customWidth="1"/>
    <col min="41" max="41" width="13.5703125" style="3" bestFit="1" customWidth="1"/>
    <col min="42" max="42" width="11.7109375" style="3" bestFit="1" customWidth="1"/>
    <col min="43" max="43" width="11.28515625" style="3" bestFit="1" customWidth="1"/>
    <col min="44" max="44" width="10.7109375" style="3" customWidth="1"/>
    <col min="45" max="45" width="11.28515625" style="6" bestFit="1" customWidth="1"/>
    <col min="46" max="46" width="11.42578125" style="6" customWidth="1"/>
    <col min="47" max="47" width="8.7109375" style="6" bestFit="1" customWidth="1"/>
    <col min="48" max="48" width="11.7109375" style="6" bestFit="1" customWidth="1"/>
    <col min="49" max="49" width="7.5703125" style="6" bestFit="1" customWidth="1"/>
    <col min="50" max="50" width="11.7109375" style="6" bestFit="1" customWidth="1"/>
    <col min="51" max="51" width="9.85546875" style="6" bestFit="1" customWidth="1"/>
    <col min="52" max="53" width="11" style="6" bestFit="1" customWidth="1"/>
    <col min="54" max="54" width="7.140625" style="6" bestFit="1" customWidth="1"/>
    <col min="55" max="56" width="11.42578125" style="6"/>
    <col min="57" max="57" width="6.5703125" style="6" bestFit="1" customWidth="1"/>
    <col min="58" max="58" width="19" style="6" bestFit="1" customWidth="1"/>
    <col min="59" max="16384" width="11.42578125" style="6"/>
  </cols>
  <sheetData>
    <row r="1" spans="1:53" ht="15">
      <c r="B1" s="152" t="s">
        <v>0</v>
      </c>
      <c r="C1" s="152"/>
      <c r="D1" s="152"/>
      <c r="E1" s="152"/>
      <c r="F1" s="152"/>
      <c r="G1" s="152"/>
      <c r="H1" s="152"/>
      <c r="I1" s="152"/>
      <c r="J1" s="153">
        <f>H4+P4+X4+AK6</f>
        <v>2839.3366666666598</v>
      </c>
      <c r="K1" s="153"/>
      <c r="L1" s="153"/>
      <c r="M1" s="153"/>
      <c r="N1" s="153"/>
      <c r="O1" s="65"/>
      <c r="Q1" s="154" t="s">
        <v>1</v>
      </c>
      <c r="R1" s="155"/>
      <c r="S1" s="64"/>
      <c r="T1" s="156">
        <v>1038.75</v>
      </c>
      <c r="U1" s="156"/>
      <c r="V1" s="156"/>
      <c r="W1" s="66"/>
      <c r="X1" s="157" t="s">
        <v>24</v>
      </c>
      <c r="Y1" s="158"/>
      <c r="Z1" s="158"/>
      <c r="AA1" s="38" t="e">
        <f>AA6+AL6</f>
        <v>#REF!</v>
      </c>
      <c r="AB1" s="151" t="s">
        <v>36</v>
      </c>
      <c r="AC1" s="151"/>
      <c r="AD1" s="185">
        <f ca="1">Vente!U6</f>
        <v>0</v>
      </c>
      <c r="AE1" s="186"/>
      <c r="AF1" s="85">
        <f ca="1">T1+Vente!P6-AB6-AK6-AN6+AO2+2148.95+208.2</f>
        <v>1309.4633333333402</v>
      </c>
      <c r="AH1" s="60" t="s">
        <v>5</v>
      </c>
      <c r="AI1" s="200">
        <f ca="1">T1+Vente!P6-AB6-AK6-AN6+AO2+2148.95+208.2</f>
        <v>1309.4633333333402</v>
      </c>
      <c r="AJ1" s="201"/>
      <c r="AK1" s="23" t="s">
        <v>2</v>
      </c>
      <c r="AL1" s="24">
        <f>Vente!B2</f>
        <v>0</v>
      </c>
      <c r="AM1" s="26"/>
      <c r="AN1" s="26" t="s">
        <v>54</v>
      </c>
      <c r="AO1" s="26">
        <f ca="1">AL1+AI1+AD1+Vente!Q6</f>
        <v>1309.4633333333402</v>
      </c>
      <c r="AP1" s="26" t="s">
        <v>55</v>
      </c>
      <c r="AQ1" s="26">
        <f ca="1">AL1+AI1+Vente!Q6</f>
        <v>1309.4633333333402</v>
      </c>
      <c r="AR1" s="26" t="s">
        <v>56</v>
      </c>
      <c r="AS1" s="26">
        <f ca="1">AL1+AI1</f>
        <v>1309.4633333333402</v>
      </c>
      <c r="AT1" s="183" t="s">
        <v>16</v>
      </c>
      <c r="AU1" s="184"/>
      <c r="AV1" s="184"/>
      <c r="AW1" s="184"/>
      <c r="AX1" s="25">
        <f ca="1">T1-J1+Vente!P6+AP6-AR6-AN6+AC6+2148.95</f>
        <v>1323.21333333334</v>
      </c>
      <c r="AY1" s="182" t="s">
        <v>17</v>
      </c>
      <c r="AZ1" s="182"/>
    </row>
    <row r="2" spans="1:53" ht="15" customHeight="1">
      <c r="A2" s="173" t="s">
        <v>49</v>
      </c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  <c r="O2" s="173"/>
      <c r="P2" s="173"/>
      <c r="Q2" s="173"/>
      <c r="R2" s="173"/>
      <c r="S2" s="173"/>
      <c r="T2" s="173"/>
      <c r="U2" s="173"/>
      <c r="V2" s="173"/>
      <c r="W2" s="173"/>
      <c r="X2" s="173"/>
      <c r="Y2" s="173"/>
      <c r="Z2" s="173"/>
      <c r="AA2" s="173"/>
      <c r="AB2" s="173"/>
      <c r="AC2" s="173"/>
      <c r="AD2" s="173"/>
      <c r="AE2" s="173"/>
      <c r="AF2" s="173"/>
      <c r="AG2" s="7"/>
      <c r="AH2" s="167" t="s">
        <v>3</v>
      </c>
      <c r="AI2" s="168"/>
      <c r="AJ2" s="168"/>
      <c r="AK2" s="168"/>
      <c r="AL2" s="169"/>
      <c r="AM2" s="49"/>
      <c r="AN2" s="176" t="s">
        <v>33</v>
      </c>
      <c r="AO2" s="211">
        <f>AP6-AR6</f>
        <v>450</v>
      </c>
      <c r="AP2" s="212"/>
      <c r="AQ2" s="212"/>
      <c r="AR2" s="213"/>
      <c r="AS2" s="5" t="s">
        <v>22</v>
      </c>
      <c r="AT2" s="8"/>
      <c r="AU2" s="31" t="s">
        <v>8</v>
      </c>
      <c r="AV2" s="34" t="s">
        <v>9</v>
      </c>
      <c r="AW2" s="36" t="s">
        <v>10</v>
      </c>
      <c r="AX2" s="3"/>
      <c r="AY2" s="33" t="s">
        <v>11</v>
      </c>
      <c r="AZ2" s="32">
        <v>5.0999999999999996</v>
      </c>
    </row>
    <row r="3" spans="1:53" ht="12.75" customHeight="1">
      <c r="A3" s="61" t="s">
        <v>2</v>
      </c>
      <c r="B3" s="79" t="e">
        <f ca="1">B4+AI4-Vente!C4-Vente!#REF!+98</f>
        <v>#REF!</v>
      </c>
      <c r="C3" s="68" t="s">
        <v>44</v>
      </c>
      <c r="D3" s="79" t="e">
        <f ca="1">D4-Vente!D4-Vente!#REF!+0</f>
        <v>#REF!</v>
      </c>
      <c r="E3" s="68" t="s">
        <v>44</v>
      </c>
      <c r="F3" s="79" t="e">
        <f ca="1">F4+AJ4-Vente!E4-Vente!#REF!+1020</f>
        <v>#REF!</v>
      </c>
      <c r="G3" s="68" t="s">
        <v>44</v>
      </c>
      <c r="H3" s="45"/>
      <c r="I3" s="46"/>
      <c r="J3" s="79" t="e">
        <f ca="1">J4-Vente!G4-Vente!#REF!+349</f>
        <v>#REF!</v>
      </c>
      <c r="K3" s="68" t="s">
        <v>44</v>
      </c>
      <c r="L3" s="81" t="e">
        <f ca="1">L4-Vente!H4-Vente!#REF!-Vente!J1+1218.5</f>
        <v>#REF!</v>
      </c>
      <c r="M3" s="68" t="s">
        <v>44</v>
      </c>
      <c r="N3" s="79" t="e">
        <f ca="1">N4-Vente!I4-Vente!#REF!+Vente!J4+1720</f>
        <v>#REF!</v>
      </c>
      <c r="O3" s="68" t="s">
        <v>44</v>
      </c>
      <c r="P3" s="45"/>
      <c r="Q3" s="46"/>
      <c r="R3" s="79" t="e">
        <f ca="1">R4-Vente!L4-Vente!#REF!+314</f>
        <v>#REF!</v>
      </c>
      <c r="S3" s="68" t="s">
        <v>44</v>
      </c>
      <c r="T3" s="79" t="e">
        <f ca="1">T4-Vente!M4-Vente!#REF!+0</f>
        <v>#REF!</v>
      </c>
      <c r="U3" s="68" t="s">
        <v>44</v>
      </c>
      <c r="V3" s="79" t="e">
        <f ca="1">V4-Vente!N4-Vente!#REF!+1056</f>
        <v>#REF!</v>
      </c>
      <c r="W3" s="68" t="s">
        <v>44</v>
      </c>
      <c r="X3" s="47"/>
      <c r="Y3" s="48"/>
      <c r="Z3" s="178" t="s">
        <v>7</v>
      </c>
      <c r="AA3" s="180" t="s">
        <v>60</v>
      </c>
      <c r="AB3" s="174" t="s">
        <v>27</v>
      </c>
      <c r="AC3" s="178" t="s">
        <v>2</v>
      </c>
      <c r="AD3" s="174" t="s">
        <v>38</v>
      </c>
      <c r="AE3" s="176" t="s">
        <v>32</v>
      </c>
      <c r="AF3" s="178" t="s">
        <v>31</v>
      </c>
      <c r="AG3" s="9"/>
      <c r="AH3" s="63" t="s">
        <v>2</v>
      </c>
      <c r="AI3" s="62" t="e">
        <f ca="1">B3</f>
        <v>#REF!</v>
      </c>
      <c r="AJ3" s="62" t="e">
        <f ca="1">F3</f>
        <v>#REF!</v>
      </c>
      <c r="AK3" s="197" t="s">
        <v>7</v>
      </c>
      <c r="AL3" s="191" t="s">
        <v>61</v>
      </c>
      <c r="AM3" s="50"/>
      <c r="AN3" s="177"/>
      <c r="AO3" s="214"/>
      <c r="AP3" s="215"/>
      <c r="AQ3" s="215"/>
      <c r="AR3" s="216"/>
      <c r="AS3" s="20">
        <f ca="1">AI1+AL1</f>
        <v>1309.4633333333402</v>
      </c>
      <c r="AT3" s="2" t="s">
        <v>11</v>
      </c>
      <c r="AU3" s="32">
        <f>C4</f>
        <v>5.1999999999999993</v>
      </c>
      <c r="AV3" s="35">
        <f>K4</f>
        <v>5.3</v>
      </c>
      <c r="AW3" s="37">
        <f>S4</f>
        <v>5.28</v>
      </c>
      <c r="AX3" s="3"/>
      <c r="AY3" s="33" t="s">
        <v>14</v>
      </c>
      <c r="AZ3" s="32">
        <v>1.0202183333333299</v>
      </c>
    </row>
    <row r="4" spans="1:53" ht="25.5" customHeight="1">
      <c r="A4" s="27" t="s">
        <v>23</v>
      </c>
      <c r="B4" s="28">
        <f>SUM(B8:B8)</f>
        <v>0</v>
      </c>
      <c r="C4" s="29">
        <f>(AVERAGE(C8:C8)+AZ2)/2</f>
        <v>5.1999999999999993</v>
      </c>
      <c r="D4" s="28">
        <f>SUM(D8:D8)</f>
        <v>100</v>
      </c>
      <c r="E4" s="29">
        <f>AVERAGE(E8:E8)</f>
        <v>0.96299999999999997</v>
      </c>
      <c r="F4" s="28">
        <f>SUM(F8:F8)</f>
        <v>0</v>
      </c>
      <c r="G4" s="29">
        <f>(AVERAGE(G8:G8)+AZ3)/2</f>
        <v>1.0401091666666651</v>
      </c>
      <c r="H4" s="29">
        <f>SUM(H8:H8)</f>
        <v>96.3</v>
      </c>
      <c r="I4" s="10"/>
      <c r="J4" s="28">
        <f>SUM(J8:J8)</f>
        <v>0</v>
      </c>
      <c r="K4" s="29">
        <f>AVERAGE(K8:K8)</f>
        <v>5.3</v>
      </c>
      <c r="L4" s="28">
        <f>SUM(L8:L8)</f>
        <v>0</v>
      </c>
      <c r="M4" s="29">
        <f>AVERAGE(M8:M8)</f>
        <v>0.96199999999999997</v>
      </c>
      <c r="N4" s="28">
        <f>SUM(N8:N8)</f>
        <v>0</v>
      </c>
      <c r="O4" s="29">
        <f>AVERAGE(O8:O8)</f>
        <v>1.06</v>
      </c>
      <c r="P4" s="29">
        <f>SUM(P8:P8)</f>
        <v>0</v>
      </c>
      <c r="Q4" s="10"/>
      <c r="R4" s="28">
        <f>SUM(R8:R8)</f>
        <v>0</v>
      </c>
      <c r="S4" s="29">
        <f>AVERAGE(S8:S8)</f>
        <v>5.28</v>
      </c>
      <c r="T4" s="28">
        <f>SUM(T8:T8)</f>
        <v>200</v>
      </c>
      <c r="U4" s="29">
        <f>AVERAGE(U8:U8)</f>
        <v>0.96299999999999997</v>
      </c>
      <c r="V4" s="28">
        <f>SUM(V8:V8)</f>
        <v>0</v>
      </c>
      <c r="W4" s="29">
        <f>AVERAGE(W8:W8)</f>
        <v>1.0580000000000001</v>
      </c>
      <c r="X4" s="29">
        <f>SUM(X8:X8)</f>
        <v>192.6</v>
      </c>
      <c r="Y4" s="21"/>
      <c r="Z4" s="179"/>
      <c r="AA4" s="181"/>
      <c r="AB4" s="175"/>
      <c r="AC4" s="179"/>
      <c r="AD4" s="175"/>
      <c r="AE4" s="177"/>
      <c r="AF4" s="179"/>
      <c r="AG4" s="11"/>
      <c r="AH4" s="159" t="s">
        <v>6</v>
      </c>
      <c r="AI4" s="30">
        <f>SUM(AI8:AI8)</f>
        <v>100</v>
      </c>
      <c r="AJ4" s="30">
        <f>SUM(AJ8:AJ8)</f>
        <v>2000</v>
      </c>
      <c r="AK4" s="198"/>
      <c r="AL4" s="192"/>
      <c r="AM4" s="50"/>
      <c r="AN4" s="177"/>
      <c r="AO4" s="207" t="s">
        <v>34</v>
      </c>
      <c r="AP4" s="208"/>
      <c r="AQ4" s="207" t="s">
        <v>35</v>
      </c>
      <c r="AR4" s="208"/>
      <c r="AS4" s="5" t="s">
        <v>4</v>
      </c>
      <c r="AT4" s="2" t="s">
        <v>12</v>
      </c>
      <c r="AU4" s="32">
        <f>E4</f>
        <v>0.96299999999999997</v>
      </c>
      <c r="AV4" s="35">
        <f>M4</f>
        <v>0.96199999999999997</v>
      </c>
      <c r="AW4" s="37">
        <f>U4</f>
        <v>0.96299999999999997</v>
      </c>
      <c r="AX4" s="3"/>
    </row>
    <row r="5" spans="1:53">
      <c r="A5" s="164" t="s">
        <v>6</v>
      </c>
      <c r="B5" s="194" t="s">
        <v>8</v>
      </c>
      <c r="C5" s="194"/>
      <c r="D5" s="194"/>
      <c r="E5" s="194"/>
      <c r="F5" s="194"/>
      <c r="G5" s="194"/>
      <c r="H5" s="194"/>
      <c r="I5" s="12"/>
      <c r="J5" s="195" t="s">
        <v>18</v>
      </c>
      <c r="K5" s="195"/>
      <c r="L5" s="195"/>
      <c r="M5" s="195"/>
      <c r="N5" s="195"/>
      <c r="O5" s="195"/>
      <c r="P5" s="195"/>
      <c r="Q5" s="13"/>
      <c r="R5" s="196" t="s">
        <v>10</v>
      </c>
      <c r="S5" s="196"/>
      <c r="T5" s="196"/>
      <c r="U5" s="196"/>
      <c r="V5" s="196"/>
      <c r="W5" s="196"/>
      <c r="X5" s="196"/>
      <c r="Y5" s="22"/>
      <c r="Z5" s="179"/>
      <c r="AA5" s="181"/>
      <c r="AB5" s="175"/>
      <c r="AC5" s="179"/>
      <c r="AD5" s="175"/>
      <c r="AE5" s="177"/>
      <c r="AF5" s="179"/>
      <c r="AG5" s="11"/>
      <c r="AH5" s="159"/>
      <c r="AI5" s="204" t="s">
        <v>11</v>
      </c>
      <c r="AJ5" s="188" t="s">
        <v>14</v>
      </c>
      <c r="AK5" s="199"/>
      <c r="AL5" s="193"/>
      <c r="AM5" s="50"/>
      <c r="AN5" s="177"/>
      <c r="AO5" s="209"/>
      <c r="AP5" s="210"/>
      <c r="AQ5" s="209"/>
      <c r="AR5" s="210"/>
      <c r="AS5" s="20">
        <f ca="1">Vente!U6</f>
        <v>0</v>
      </c>
      <c r="AT5" s="2" t="s">
        <v>14</v>
      </c>
      <c r="AU5" s="32">
        <f>G4</f>
        <v>1.0401091666666651</v>
      </c>
      <c r="AV5" s="35">
        <f>O4</f>
        <v>1.06</v>
      </c>
      <c r="AW5" s="37">
        <f>W4</f>
        <v>1.0580000000000001</v>
      </c>
      <c r="AX5" s="3"/>
      <c r="AY5" s="39" t="s">
        <v>9</v>
      </c>
      <c r="AZ5" s="39">
        <v>21278788</v>
      </c>
      <c r="BA5" s="39">
        <v>26261899</v>
      </c>
    </row>
    <row r="6" spans="1:53">
      <c r="A6" s="165"/>
      <c r="B6" s="172" t="s">
        <v>15</v>
      </c>
      <c r="C6" s="160" t="s">
        <v>42</v>
      </c>
      <c r="D6" s="162" t="s">
        <v>12</v>
      </c>
      <c r="E6" s="160" t="s">
        <v>42</v>
      </c>
      <c r="F6" s="170" t="s">
        <v>13</v>
      </c>
      <c r="G6" s="160" t="s">
        <v>42</v>
      </c>
      <c r="H6" s="171" t="s">
        <v>7</v>
      </c>
      <c r="I6" s="12"/>
      <c r="J6" s="172" t="s">
        <v>11</v>
      </c>
      <c r="K6" s="160" t="s">
        <v>42</v>
      </c>
      <c r="L6" s="162" t="s">
        <v>12</v>
      </c>
      <c r="M6" s="160" t="s">
        <v>42</v>
      </c>
      <c r="N6" s="170" t="s">
        <v>13</v>
      </c>
      <c r="O6" s="160" t="s">
        <v>42</v>
      </c>
      <c r="P6" s="171" t="s">
        <v>7</v>
      </c>
      <c r="Q6" s="13"/>
      <c r="R6" s="172" t="s">
        <v>11</v>
      </c>
      <c r="S6" s="160" t="s">
        <v>42</v>
      </c>
      <c r="T6" s="162" t="s">
        <v>12</v>
      </c>
      <c r="U6" s="160" t="s">
        <v>42</v>
      </c>
      <c r="V6" s="170" t="s">
        <v>13</v>
      </c>
      <c r="W6" s="160" t="s">
        <v>42</v>
      </c>
      <c r="X6" s="171" t="s">
        <v>7</v>
      </c>
      <c r="Y6" s="1"/>
      <c r="Z6" s="163">
        <f>SUM(Z8:Z8)</f>
        <v>288.89999999999998</v>
      </c>
      <c r="AA6" s="163" t="e">
        <f>SUM(AA8:AA8)</f>
        <v>#REF!</v>
      </c>
      <c r="AB6" s="163">
        <f>SUM(AB8:AB8)</f>
        <v>0</v>
      </c>
      <c r="AC6" s="163">
        <f>SUM(AC8:AC8)+208.2+AF6</f>
        <v>510.84999999999997</v>
      </c>
      <c r="AD6" s="163">
        <f>SUM(AD8:AD8)</f>
        <v>0</v>
      </c>
      <c r="AE6" s="177"/>
      <c r="AF6" s="163">
        <f>SUM(AF8:AF8)</f>
        <v>13.750000000000002</v>
      </c>
      <c r="AG6" s="11"/>
      <c r="AH6" s="159"/>
      <c r="AI6" s="205"/>
      <c r="AJ6" s="189"/>
      <c r="AK6" s="187">
        <f>SUM(AK8:AK8)</f>
        <v>2550.4366666666597</v>
      </c>
      <c r="AL6" s="187" t="e">
        <f>SUM(AL7:AL8)</f>
        <v>#REF!</v>
      </c>
      <c r="AM6" s="44"/>
      <c r="AN6" s="187">
        <f>SUM(AN7:AN8)</f>
        <v>7.5</v>
      </c>
      <c r="AO6" s="202" t="s">
        <v>6</v>
      </c>
      <c r="AP6" s="187">
        <f>SUM(AP7:AP8)</f>
        <v>600</v>
      </c>
      <c r="AQ6" s="202" t="s">
        <v>6</v>
      </c>
      <c r="AR6" s="187">
        <f>SUM(AR7:AR8)</f>
        <v>150</v>
      </c>
      <c r="AT6" s="3"/>
      <c r="AU6" s="3"/>
      <c r="AV6" s="3"/>
      <c r="AW6" s="3"/>
      <c r="AX6" s="3"/>
      <c r="AY6" s="40" t="s">
        <v>30</v>
      </c>
      <c r="AZ6" s="40">
        <v>92925071</v>
      </c>
    </row>
    <row r="7" spans="1:53">
      <c r="A7" s="166"/>
      <c r="B7" s="172"/>
      <c r="C7" s="161"/>
      <c r="D7" s="162"/>
      <c r="E7" s="161"/>
      <c r="F7" s="170"/>
      <c r="G7" s="161"/>
      <c r="H7" s="171"/>
      <c r="I7" s="12"/>
      <c r="J7" s="172"/>
      <c r="K7" s="161"/>
      <c r="L7" s="162"/>
      <c r="M7" s="161"/>
      <c r="N7" s="170"/>
      <c r="O7" s="161"/>
      <c r="P7" s="171"/>
      <c r="Q7" s="13"/>
      <c r="R7" s="172"/>
      <c r="S7" s="161"/>
      <c r="T7" s="162"/>
      <c r="U7" s="161"/>
      <c r="V7" s="170"/>
      <c r="W7" s="161"/>
      <c r="X7" s="171"/>
      <c r="Y7" s="1"/>
      <c r="Z7" s="163"/>
      <c r="AA7" s="163"/>
      <c r="AB7" s="163"/>
      <c r="AC7" s="163"/>
      <c r="AD7" s="163"/>
      <c r="AE7" s="174"/>
      <c r="AF7" s="163"/>
      <c r="AG7" s="11"/>
      <c r="AH7" s="159"/>
      <c r="AI7" s="206"/>
      <c r="AJ7" s="190"/>
      <c r="AK7" s="187"/>
      <c r="AL7" s="187"/>
      <c r="AM7" s="44"/>
      <c r="AN7" s="187"/>
      <c r="AO7" s="203"/>
      <c r="AP7" s="187"/>
      <c r="AQ7" s="203"/>
      <c r="AR7" s="187"/>
      <c r="AT7" s="183" t="s">
        <v>25</v>
      </c>
      <c r="AU7" s="184"/>
      <c r="AV7" s="184"/>
      <c r="AW7" s="184"/>
      <c r="AX7" s="3"/>
      <c r="AY7" s="41" t="s">
        <v>10</v>
      </c>
      <c r="AZ7" s="41">
        <v>55534614</v>
      </c>
    </row>
    <row r="8" spans="1:53">
      <c r="A8" s="43">
        <v>42370</v>
      </c>
      <c r="B8" s="56"/>
      <c r="C8" s="67">
        <v>5.3</v>
      </c>
      <c r="D8" s="56">
        <v>100</v>
      </c>
      <c r="E8" s="67">
        <v>0.96299999999999997</v>
      </c>
      <c r="F8" s="56"/>
      <c r="G8" s="67">
        <v>1.06</v>
      </c>
      <c r="H8" s="14">
        <f>B8*C8+D8*E8+F8*G8</f>
        <v>96.3</v>
      </c>
      <c r="I8" s="12"/>
      <c r="J8" s="53"/>
      <c r="K8" s="52">
        <v>5.3</v>
      </c>
      <c r="L8" s="53"/>
      <c r="M8" s="52">
        <v>0.96199999999999997</v>
      </c>
      <c r="N8" s="53"/>
      <c r="O8" s="52">
        <v>1.06</v>
      </c>
      <c r="P8" s="14">
        <f>J8*K8+L8*M8+N8*O8</f>
        <v>0</v>
      </c>
      <c r="Q8" s="12"/>
      <c r="R8" s="54"/>
      <c r="S8" s="55">
        <v>5.28</v>
      </c>
      <c r="T8" s="54">
        <v>200</v>
      </c>
      <c r="U8" s="55">
        <v>0.96299999999999997</v>
      </c>
      <c r="V8" s="54"/>
      <c r="W8" s="55">
        <v>1.0580000000000001</v>
      </c>
      <c r="X8" s="14">
        <f>R8*S8+T8*U8+V8*W8</f>
        <v>192.6</v>
      </c>
      <c r="Y8" s="15"/>
      <c r="Z8" s="17">
        <f>H8+P8+X8</f>
        <v>288.89999999999998</v>
      </c>
      <c r="AA8" s="16" t="e">
        <f>B8*Vente!#REF!+Achat!D8*Vente!#REF!+Achat!F8*Vente!#REF!+Achat!J8*Vente!#REF!+Achat!L8*Vente!#REF!+Achat!N8*Vente!#REF!+Achat!R8*Vente!#REF!+Achat!T8*Vente!#REF!+Achat!V8*Vente!#REF!-Achat!Z8</f>
        <v>#REF!</v>
      </c>
      <c r="AB8" s="57"/>
      <c r="AC8" s="16">
        <f>Z8-AB8</f>
        <v>288.89999999999998</v>
      </c>
      <c r="AD8" s="16"/>
      <c r="AE8" s="58" t="s">
        <v>75</v>
      </c>
      <c r="AF8" s="42">
        <f>25*0.55</f>
        <v>13.750000000000002</v>
      </c>
      <c r="AG8" s="11"/>
      <c r="AH8" s="43">
        <v>42373</v>
      </c>
      <c r="AI8" s="56">
        <v>100</v>
      </c>
      <c r="AJ8" s="56">
        <v>2000</v>
      </c>
      <c r="AK8" s="14">
        <f>AI8*$AZ$2+AJ8*$AZ$3</f>
        <v>2550.4366666666597</v>
      </c>
      <c r="AL8" s="16" t="e">
        <f>AI8*Vente!#REF!+Achat!AJ8*Vente!#REF!-AK8</f>
        <v>#REF!</v>
      </c>
      <c r="AM8" s="51"/>
      <c r="AN8" s="14">
        <v>7.5</v>
      </c>
      <c r="AO8" s="43">
        <v>42374</v>
      </c>
      <c r="AP8" s="14">
        <v>600</v>
      </c>
      <c r="AQ8" s="43">
        <v>42370</v>
      </c>
      <c r="AR8" s="14">
        <v>150</v>
      </c>
      <c r="AT8" s="8"/>
      <c r="AU8" s="148" t="s">
        <v>8</v>
      </c>
      <c r="AV8" s="149"/>
      <c r="AW8" s="150"/>
      <c r="AX8" s="3"/>
    </row>
    <row r="9" spans="1:53">
      <c r="A9" s="43"/>
      <c r="B9" s="56"/>
      <c r="C9" s="67"/>
      <c r="D9" s="56"/>
      <c r="E9" s="67"/>
      <c r="F9" s="56"/>
      <c r="G9" s="67"/>
      <c r="H9" s="14"/>
      <c r="I9" s="12"/>
      <c r="J9" s="53"/>
      <c r="K9" s="52"/>
      <c r="L9" s="53"/>
      <c r="M9" s="52"/>
      <c r="N9" s="53"/>
      <c r="O9" s="52"/>
      <c r="P9" s="14"/>
      <c r="Q9" s="12"/>
      <c r="R9" s="54"/>
      <c r="S9" s="55"/>
      <c r="T9" s="54"/>
      <c r="U9" s="55"/>
      <c r="V9" s="54"/>
      <c r="W9" s="55"/>
      <c r="X9" s="14"/>
      <c r="Y9" s="15"/>
      <c r="Z9" s="17"/>
      <c r="AA9" s="16"/>
      <c r="AB9" s="57"/>
      <c r="AC9" s="16"/>
      <c r="AD9" s="16"/>
      <c r="AE9" s="58"/>
      <c r="AF9" s="42"/>
      <c r="AG9" s="11"/>
      <c r="AH9" s="43"/>
      <c r="AI9" s="56"/>
      <c r="AJ9" s="56"/>
      <c r="AK9" s="14"/>
      <c r="AL9" s="16"/>
      <c r="AM9" s="51"/>
      <c r="AN9" s="14"/>
      <c r="AO9" s="43"/>
      <c r="AP9" s="14"/>
      <c r="AQ9" s="43"/>
      <c r="AR9" s="14"/>
      <c r="AT9" s="8"/>
      <c r="AU9" s="148"/>
      <c r="AV9" s="149"/>
      <c r="AW9" s="150"/>
      <c r="AX9" s="3"/>
    </row>
  </sheetData>
  <sheetProtection formatCells="0" formatColumns="0" formatRows="0" insertColumns="0" insertRows="0"/>
  <customSheetViews>
    <customSheetView guid="{2A80EAF0-49CF-4BCC-81C5-BF9A9C67FEBE}" scale="120" hiddenColumns="1">
      <pane xSplit="1" ySplit="7" topLeftCell="B14" activePane="bottomRight" state="frozen"/>
      <selection pane="bottomRight" activeCell="N17" sqref="N17"/>
      <pageMargins left="0.7" right="0.7" top="0.75" bottom="0.75" header="0.3" footer="0.3"/>
      <pageSetup paperSize="9" orientation="portrait" horizontalDpi="1200" verticalDpi="1200" r:id="rId1"/>
    </customSheetView>
    <customSheetView guid="{9E5CF1C2-011A-49F3-9370-E9FEAA48A95E}" scale="120" hiddenColumns="1">
      <pane xSplit="1" ySplit="7" topLeftCell="I8" activePane="bottomRight" state="frozen"/>
      <selection pane="bottomRight" activeCell="AE9" sqref="AE9"/>
      <pageMargins left="0.7" right="0.7" top="0.75" bottom="0.75" header="0.3" footer="0.3"/>
      <pageSetup paperSize="9" orientation="portrait" horizontalDpi="1200" verticalDpi="1200" r:id="rId2"/>
    </customSheetView>
    <customSheetView guid="{2F42364B-DE0C-44F4-8DD6-DEE38D598840}" hiddenColumns="1">
      <pane xSplit="1" ySplit="7" topLeftCell="B8" activePane="bottomRight" state="frozen"/>
      <selection pane="bottomRight" activeCell="A15" sqref="A15"/>
      <pageMargins left="0.7" right="0.7" top="0.75" bottom="0.75" header="0.3" footer="0.3"/>
      <pageSetup paperSize="9" orientation="portrait" horizontalDpi="1200" verticalDpi="1200" r:id="rId3"/>
    </customSheetView>
  </customSheetViews>
  <mergeCells count="69">
    <mergeCell ref="AQ6:AQ7"/>
    <mergeCell ref="AQ4:AR5"/>
    <mergeCell ref="AO2:AR3"/>
    <mergeCell ref="AN6:AN7"/>
    <mergeCell ref="AO4:AP5"/>
    <mergeCell ref="AK3:AK5"/>
    <mergeCell ref="AI1:AJ1"/>
    <mergeCell ref="AN2:AN5"/>
    <mergeCell ref="AP6:AP7"/>
    <mergeCell ref="AO6:AO7"/>
    <mergeCell ref="AI5:AI7"/>
    <mergeCell ref="B5:H5"/>
    <mergeCell ref="J5:P5"/>
    <mergeCell ref="R5:X5"/>
    <mergeCell ref="X6:X7"/>
    <mergeCell ref="L6:L7"/>
    <mergeCell ref="T6:T7"/>
    <mergeCell ref="V6:V7"/>
    <mergeCell ref="O6:O7"/>
    <mergeCell ref="S6:S7"/>
    <mergeCell ref="R6:R7"/>
    <mergeCell ref="AY1:AZ1"/>
    <mergeCell ref="AT7:AW7"/>
    <mergeCell ref="AT1:AW1"/>
    <mergeCell ref="AD1:AE1"/>
    <mergeCell ref="U6:U7"/>
    <mergeCell ref="W6:W7"/>
    <mergeCell ref="AF6:AF7"/>
    <mergeCell ref="AF3:AF5"/>
    <mergeCell ref="AD3:AD5"/>
    <mergeCell ref="AD6:AD7"/>
    <mergeCell ref="AC3:AC5"/>
    <mergeCell ref="AK6:AK7"/>
    <mergeCell ref="AL6:AL7"/>
    <mergeCell ref="AJ5:AJ7"/>
    <mergeCell ref="AR6:AR7"/>
    <mergeCell ref="AL3:AL5"/>
    <mergeCell ref="A5:A7"/>
    <mergeCell ref="AH2:AL2"/>
    <mergeCell ref="N6:N7"/>
    <mergeCell ref="P6:P7"/>
    <mergeCell ref="F6:F7"/>
    <mergeCell ref="H6:H7"/>
    <mergeCell ref="J6:J7"/>
    <mergeCell ref="A2:AF2"/>
    <mergeCell ref="AA6:AA7"/>
    <mergeCell ref="B6:B7"/>
    <mergeCell ref="AB3:AB5"/>
    <mergeCell ref="AB6:AB7"/>
    <mergeCell ref="AC6:AC7"/>
    <mergeCell ref="AE3:AE7"/>
    <mergeCell ref="Z3:Z5"/>
    <mergeCell ref="AA3:AA5"/>
    <mergeCell ref="AU9:AW9"/>
    <mergeCell ref="AB1:AC1"/>
    <mergeCell ref="AU8:AW8"/>
    <mergeCell ref="B1:I1"/>
    <mergeCell ref="J1:N1"/>
    <mergeCell ref="Q1:R1"/>
    <mergeCell ref="T1:V1"/>
    <mergeCell ref="X1:Z1"/>
    <mergeCell ref="AH4:AH7"/>
    <mergeCell ref="G6:G7"/>
    <mergeCell ref="E6:E7"/>
    <mergeCell ref="C6:C7"/>
    <mergeCell ref="K6:K7"/>
    <mergeCell ref="D6:D7"/>
    <mergeCell ref="M6:M7"/>
    <mergeCell ref="Z6:Z7"/>
  </mergeCells>
  <conditionalFormatting sqref="AE8">
    <cfRule type="cellIs" dxfId="9" priority="7" operator="lessThan">
      <formula>0</formula>
    </cfRule>
  </conditionalFormatting>
  <conditionalFormatting sqref="AC6:AD7">
    <cfRule type="cellIs" dxfId="8" priority="4" operator="lessThan">
      <formula>0</formula>
    </cfRule>
    <cfRule type="cellIs" dxfId="7" priority="5" operator="greaterThan">
      <formula>0</formula>
    </cfRule>
  </conditionalFormatting>
  <conditionalFormatting sqref="AE9">
    <cfRule type="cellIs" dxfId="6" priority="1" operator="lessThan">
      <formula>0</formula>
    </cfRule>
  </conditionalFormatting>
  <pageMargins left="0.7" right="0.7" top="0.75" bottom="0.75" header="0.3" footer="0.3"/>
  <pageSetup paperSize="9" orientation="portrait" horizontalDpi="1200" verticalDpi="1200" r:id="rId4"/>
  <legacyDrawing r:id="rId5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3EFB25"/>
  </sheetPr>
  <dimension ref="A1:Y9"/>
  <sheetViews>
    <sheetView tabSelected="1" zoomScale="110" zoomScaleNormal="110" workbookViewId="0">
      <pane xSplit="1" ySplit="7" topLeftCell="B8" activePane="bottomRight" state="frozen"/>
      <selection activeCell="L59" sqref="L59"/>
      <selection pane="topRight" activeCell="L59" sqref="L59"/>
      <selection pane="bottomLeft" activeCell="L59" sqref="L59"/>
      <selection pane="bottomRight" activeCell="A8" sqref="A8"/>
    </sheetView>
  </sheetViews>
  <sheetFormatPr baseColWidth="10" defaultRowHeight="12.75"/>
  <cols>
    <col min="1" max="1" width="11.7109375" style="3" customWidth="1"/>
    <col min="2" max="2" width="20" style="3" bestFit="1" customWidth="1"/>
    <col min="3" max="3" width="6.28515625" style="3" bestFit="1" customWidth="1"/>
    <col min="4" max="4" width="5" style="3" bestFit="1" customWidth="1"/>
    <col min="5" max="5" width="5.85546875" style="3" bestFit="1" customWidth="1"/>
    <col min="6" max="6" width="0.85546875" style="3" customWidth="1"/>
    <col min="7" max="7" width="6.28515625" style="3" bestFit="1" customWidth="1"/>
    <col min="8" max="8" width="8.7109375" style="3" bestFit="1" customWidth="1"/>
    <col min="9" max="9" width="5.85546875" style="3" bestFit="1" customWidth="1"/>
    <col min="10" max="10" width="7.28515625" style="3" bestFit="1" customWidth="1"/>
    <col min="11" max="11" width="0.85546875" style="3" customWidth="1"/>
    <col min="12" max="12" width="6.42578125" style="3" bestFit="1" customWidth="1"/>
    <col min="13" max="13" width="5.140625" style="3" bestFit="1" customWidth="1"/>
    <col min="14" max="14" width="6.140625" style="3" bestFit="1" customWidth="1"/>
    <col min="15" max="15" width="9.5703125" style="80" customWidth="1"/>
    <col min="16" max="16" width="10.28515625" style="80" bestFit="1" customWidth="1"/>
    <col min="17" max="17" width="9.7109375" style="3" customWidth="1"/>
    <col min="18" max="18" width="9" style="80" customWidth="1"/>
    <col min="19" max="19" width="8.42578125" style="3" customWidth="1"/>
    <col min="20" max="20" width="7.85546875" style="3" customWidth="1"/>
    <col min="21" max="21" width="10.42578125" style="3" customWidth="1"/>
    <col min="22" max="22" width="8.5703125" style="3" customWidth="1"/>
    <col min="23" max="23" width="8.7109375" style="3" customWidth="1"/>
    <col min="24" max="24" width="11.5703125" style="3" customWidth="1"/>
    <col min="25" max="25" width="9.140625" style="3" customWidth="1"/>
    <col min="26" max="26" width="11" style="3" bestFit="1" customWidth="1"/>
    <col min="27" max="27" width="5.5703125" style="3" bestFit="1" customWidth="1"/>
    <col min="28" max="16384" width="11.42578125" style="3"/>
  </cols>
  <sheetData>
    <row r="1" spans="1:25" ht="18">
      <c r="A1" s="232" t="s">
        <v>28</v>
      </c>
      <c r="B1" s="233"/>
      <c r="C1" s="88"/>
      <c r="D1" s="88"/>
      <c r="E1" s="89"/>
      <c r="F1" s="76"/>
      <c r="G1" s="92"/>
      <c r="H1" s="93"/>
      <c r="I1" s="92"/>
      <c r="J1" s="94"/>
      <c r="K1" s="76"/>
      <c r="L1" s="96"/>
      <c r="M1" s="96"/>
      <c r="N1" s="97"/>
      <c r="O1" s="248" t="s">
        <v>5</v>
      </c>
      <c r="P1" s="248"/>
      <c r="Q1" s="98" t="s">
        <v>59</v>
      </c>
      <c r="R1" s="99" t="s">
        <v>52</v>
      </c>
      <c r="S1" s="100">
        <f>Achat!Z6+Achat!AK6</f>
        <v>2839.3366666666598</v>
      </c>
      <c r="T1" s="101" t="s">
        <v>53</v>
      </c>
      <c r="U1" s="102">
        <f ca="1">O6</f>
        <v>0</v>
      </c>
      <c r="V1" s="103"/>
      <c r="W1" s="104" t="s">
        <v>22</v>
      </c>
      <c r="X1" s="105" t="s">
        <v>50</v>
      </c>
      <c r="Y1" s="106" t="s">
        <v>51</v>
      </c>
    </row>
    <row r="2" spans="1:25" ht="15" customHeight="1">
      <c r="A2" s="242" t="s">
        <v>2</v>
      </c>
      <c r="B2" s="244"/>
      <c r="C2" s="217"/>
      <c r="D2" s="217"/>
      <c r="E2" s="217"/>
      <c r="F2" s="82"/>
      <c r="G2" s="243"/>
      <c r="H2" s="243"/>
      <c r="I2" s="243"/>
      <c r="J2" s="95"/>
      <c r="K2" s="82"/>
      <c r="L2" s="228"/>
      <c r="M2" s="228"/>
      <c r="N2" s="229"/>
      <c r="O2" s="249">
        <f ca="1">Achat!AI1</f>
        <v>1309.4633333333402</v>
      </c>
      <c r="P2" s="249"/>
      <c r="Q2" s="250">
        <f>Achat!AC6</f>
        <v>510.84999999999997</v>
      </c>
      <c r="R2" s="256" t="s">
        <v>57</v>
      </c>
      <c r="S2" s="219"/>
      <c r="T2" s="257" t="s">
        <v>58</v>
      </c>
      <c r="U2" s="259"/>
      <c r="V2" s="107"/>
      <c r="W2" s="252">
        <f ca="1">Achat!AI1+Achat!AL1-Achat!T1</f>
        <v>270.71333333334019</v>
      </c>
      <c r="X2" s="223">
        <f ca="1">U1-S1+Achat!AL1</f>
        <v>-2839.3366666666598</v>
      </c>
      <c r="Y2" s="218">
        <f ca="1">P6+Achat!BR4-Achat!AB6-Achat!AK6+Achat!AL1</f>
        <v>-2528.9366666666597</v>
      </c>
    </row>
    <row r="3" spans="1:25" ht="9" customHeight="1">
      <c r="A3" s="242"/>
      <c r="B3" s="244"/>
      <c r="C3" s="217"/>
      <c r="D3" s="217"/>
      <c r="E3" s="217"/>
      <c r="F3" s="82"/>
      <c r="G3" s="243"/>
      <c r="H3" s="243"/>
      <c r="I3" s="243"/>
      <c r="J3" s="95"/>
      <c r="K3" s="82"/>
      <c r="L3" s="228"/>
      <c r="M3" s="228"/>
      <c r="N3" s="229"/>
      <c r="O3" s="249"/>
      <c r="P3" s="249"/>
      <c r="Q3" s="250"/>
      <c r="R3" s="256"/>
      <c r="S3" s="220"/>
      <c r="T3" s="257"/>
      <c r="U3" s="260"/>
      <c r="V3" s="108"/>
      <c r="W3" s="253"/>
      <c r="X3" s="223"/>
      <c r="Y3" s="218"/>
    </row>
    <row r="4" spans="1:25" ht="12.75" customHeight="1">
      <c r="A4" s="236" t="s">
        <v>29</v>
      </c>
      <c r="B4" s="236"/>
      <c r="C4" s="145">
        <f ca="1">SUM(INDIRECT("C8:C2000"))</f>
        <v>0</v>
      </c>
      <c r="D4" s="145">
        <f ca="1">SUM(INDIRECT("D8:D2000"))</f>
        <v>0</v>
      </c>
      <c r="E4" s="145">
        <f ca="1">SUM(INDIRECT("E8:E2000"))</f>
        <v>20</v>
      </c>
      <c r="F4" s="109"/>
      <c r="G4" s="146">
        <f ca="1">SUM(INDIRECT("G8:G2000"))</f>
        <v>0</v>
      </c>
      <c r="H4" s="146">
        <f ca="1">SUM(INDIRECT("H8:H2000"))</f>
        <v>0</v>
      </c>
      <c r="I4" s="146">
        <f ca="1">SUM(INDIRECT("I8:I2000"))</f>
        <v>0</v>
      </c>
      <c r="J4" s="146">
        <f ca="1">SUM(INDIRECT("J8:J2000"))</f>
        <v>0</v>
      </c>
      <c r="K4" s="109"/>
      <c r="L4" s="147">
        <f ca="1">SUM(INDIRECT("L8:L2000"))</f>
        <v>0</v>
      </c>
      <c r="M4" s="147">
        <f ca="1">SUM(INDIRECT("M8:M2000"))</f>
        <v>0</v>
      </c>
      <c r="N4" s="147">
        <f ca="1">SUM(INDIRECT("N8:N2000"))</f>
        <v>0</v>
      </c>
      <c r="O4" s="251" t="s">
        <v>7</v>
      </c>
      <c r="P4" s="258" t="s">
        <v>26</v>
      </c>
      <c r="Q4" s="254" t="s">
        <v>2</v>
      </c>
      <c r="R4" s="255" t="s">
        <v>46</v>
      </c>
      <c r="S4" s="222" t="s">
        <v>39</v>
      </c>
      <c r="T4" s="263" t="s">
        <v>40</v>
      </c>
      <c r="U4" s="224" t="s">
        <v>66</v>
      </c>
      <c r="V4" s="224" t="s">
        <v>65</v>
      </c>
      <c r="W4" s="224" t="s">
        <v>67</v>
      </c>
      <c r="X4" s="224" t="s">
        <v>47</v>
      </c>
      <c r="Y4" s="224" t="s">
        <v>48</v>
      </c>
    </row>
    <row r="5" spans="1:25" ht="20.25">
      <c r="A5" s="90" t="s">
        <v>62</v>
      </c>
      <c r="B5" s="91">
        <f ca="1">B2+O2-Q2+Achat!AO2-10038.75-208.2</f>
        <v>-8998.3366666666607</v>
      </c>
      <c r="C5" s="237" t="s">
        <v>8</v>
      </c>
      <c r="D5" s="237"/>
      <c r="E5" s="237"/>
      <c r="F5" s="77"/>
      <c r="G5" s="238" t="s">
        <v>9</v>
      </c>
      <c r="H5" s="238"/>
      <c r="I5" s="238"/>
      <c r="J5" s="238"/>
      <c r="K5" s="78"/>
      <c r="L5" s="230" t="s">
        <v>10</v>
      </c>
      <c r="M5" s="230"/>
      <c r="N5" s="231"/>
      <c r="O5" s="251"/>
      <c r="P5" s="258"/>
      <c r="Q5" s="254"/>
      <c r="R5" s="255"/>
      <c r="S5" s="222"/>
      <c r="T5" s="263"/>
      <c r="U5" s="224"/>
      <c r="V5" s="224"/>
      <c r="W5" s="224"/>
      <c r="X5" s="224"/>
      <c r="Y5" s="224"/>
    </row>
    <row r="6" spans="1:25" ht="9" customHeight="1">
      <c r="A6" s="245" t="s">
        <v>6</v>
      </c>
      <c r="B6" s="246" t="s">
        <v>19</v>
      </c>
      <c r="C6" s="235" t="s">
        <v>11</v>
      </c>
      <c r="D6" s="247" t="s">
        <v>12</v>
      </c>
      <c r="E6" s="240" t="s">
        <v>13</v>
      </c>
      <c r="F6" s="83"/>
      <c r="G6" s="234" t="s">
        <v>11</v>
      </c>
      <c r="H6" s="241" t="s">
        <v>12</v>
      </c>
      <c r="I6" s="239" t="s">
        <v>13</v>
      </c>
      <c r="J6" s="239" t="s">
        <v>79</v>
      </c>
      <c r="K6" s="84"/>
      <c r="L6" s="227" t="s">
        <v>11</v>
      </c>
      <c r="M6" s="225" t="s">
        <v>12</v>
      </c>
      <c r="N6" s="226" t="s">
        <v>13</v>
      </c>
      <c r="O6" s="221">
        <f ca="1">SUM(INDIRECT("O8:O2000"))</f>
        <v>0</v>
      </c>
      <c r="P6" s="261">
        <f ca="1">SUM(INDIRECT("P8:P2000"))</f>
        <v>21.5</v>
      </c>
      <c r="Q6" s="221">
        <f ca="1">SUM(INDIRECT("Q8:Q2000"))</f>
        <v>0</v>
      </c>
      <c r="R6" s="221"/>
      <c r="S6" s="222"/>
      <c r="T6" s="263"/>
      <c r="U6" s="221">
        <f ca="1">SUM(INDIRECT("U8:U2000"))</f>
        <v>0</v>
      </c>
      <c r="V6" s="224"/>
      <c r="W6" s="262">
        <f ca="1">SUM(INDIRECT("W8:W2000"))</f>
        <v>0</v>
      </c>
      <c r="X6" s="224"/>
      <c r="Y6" s="224"/>
    </row>
    <row r="7" spans="1:25" ht="15" customHeight="1">
      <c r="A7" s="245"/>
      <c r="B7" s="246"/>
      <c r="C7" s="235"/>
      <c r="D7" s="247"/>
      <c r="E7" s="240"/>
      <c r="F7" s="83"/>
      <c r="G7" s="234"/>
      <c r="H7" s="241"/>
      <c r="I7" s="239"/>
      <c r="J7" s="239"/>
      <c r="K7" s="84"/>
      <c r="L7" s="227"/>
      <c r="M7" s="225"/>
      <c r="N7" s="226"/>
      <c r="O7" s="221">
        <f ca="1">SUM(INDIRECT("L8:L2000"))</f>
        <v>0</v>
      </c>
      <c r="P7" s="261">
        <f ca="1">SUM(INDIRECT("L8:L2000"))</f>
        <v>0</v>
      </c>
      <c r="Q7" s="221">
        <f ca="1">SUM(INDIRECT("L8:L2000"))</f>
        <v>0</v>
      </c>
      <c r="R7" s="221"/>
      <c r="S7" s="222"/>
      <c r="T7" s="263"/>
      <c r="U7" s="221">
        <f ca="1">SUM(INDIRECT("L8:L2000"))</f>
        <v>0</v>
      </c>
      <c r="V7" s="224"/>
      <c r="W7" s="262">
        <f ca="1">SUM(INDIRECT("L8:L2000"))</f>
        <v>0</v>
      </c>
      <c r="X7" s="224"/>
      <c r="Y7" s="224"/>
    </row>
    <row r="8" spans="1:25" s="125" customFormat="1" ht="15" customHeight="1">
      <c r="A8" s="138" t="s">
        <v>168</v>
      </c>
      <c r="B8" s="139"/>
      <c r="C8" s="134"/>
      <c r="D8" s="140"/>
      <c r="E8" s="136"/>
      <c r="F8" s="83"/>
      <c r="G8" s="133"/>
      <c r="H8" s="137"/>
      <c r="I8" s="135"/>
      <c r="J8" s="135"/>
      <c r="K8" s="84"/>
      <c r="L8" s="144"/>
      <c r="M8" s="142"/>
      <c r="N8" s="143"/>
      <c r="O8" s="131"/>
      <c r="P8" s="132"/>
      <c r="Q8" s="131"/>
      <c r="R8" s="131"/>
      <c r="S8" s="141"/>
      <c r="T8" s="129"/>
      <c r="U8" s="131"/>
      <c r="V8" s="130"/>
      <c r="W8" s="128"/>
      <c r="X8" s="130"/>
      <c r="Y8" s="130"/>
    </row>
    <row r="9" spans="1:25" s="125" customFormat="1" ht="15" customHeight="1">
      <c r="A9" s="121" t="s">
        <v>168</v>
      </c>
      <c r="B9" s="122" t="s">
        <v>101</v>
      </c>
      <c r="C9" s="117"/>
      <c r="D9" s="123"/>
      <c r="E9" s="119">
        <v>20</v>
      </c>
      <c r="F9" s="83"/>
      <c r="G9" s="116"/>
      <c r="H9" s="120"/>
      <c r="I9" s="118"/>
      <c r="J9" s="118"/>
      <c r="K9" s="84"/>
      <c r="L9" s="115"/>
      <c r="M9" s="113"/>
      <c r="N9" s="114"/>
      <c r="O9" s="110" t="s">
        <v>169</v>
      </c>
      <c r="P9" s="124">
        <v>21.5</v>
      </c>
      <c r="Q9" s="110"/>
      <c r="R9" s="110"/>
      <c r="S9" s="111"/>
      <c r="T9" s="127"/>
      <c r="U9" s="110"/>
      <c r="V9" s="112"/>
      <c r="W9" s="126"/>
      <c r="X9" s="112"/>
      <c r="Y9" s="112"/>
    </row>
  </sheetData>
  <sheetProtection formatCells="0" formatColumns="0" formatRows="0" sort="0"/>
  <customSheetViews>
    <customSheetView guid="{2A80EAF0-49CF-4BCC-81C5-BF9A9C67FEBE}" hiddenColumns="1">
      <pane xSplit="1" ySplit="7" topLeftCell="B353" activePane="bottomRight" state="frozen"/>
      <selection pane="bottomRight" activeCell="A369" sqref="A369"/>
      <pageMargins left="0.7" right="0.7" top="0.75" bottom="0.75" header="0.3" footer="0.3"/>
      <pageSetup paperSize="9" orientation="portrait" r:id="rId1"/>
    </customSheetView>
    <customSheetView guid="{9E5CF1C2-011A-49F3-9370-E9FEAA48A95E}" scale="110" hiddenColumns="1">
      <pane xSplit="1" ySplit="7" topLeftCell="B56" activePane="bottomRight" state="frozen"/>
      <selection pane="bottomRight" activeCell="B65" sqref="B65"/>
      <pageMargins left="0.7" right="0.7" top="0.75" bottom="0.75" header="0.3" footer="0.3"/>
      <pageSetup paperSize="9" orientation="portrait" r:id="rId2"/>
    </customSheetView>
    <customSheetView guid="{2F42364B-DE0C-44F4-8DD6-DEE38D598840}" hiddenColumns="1">
      <pane xSplit="1" ySplit="7" topLeftCell="B347" activePane="bottomRight" state="frozen"/>
      <selection pane="bottomRight" activeCell="T354" sqref="T354"/>
      <pageMargins left="0.7" right="0.7" top="0.75" bottom="0.75" header="0.3" footer="0.3"/>
      <pageSetup paperSize="9" orientation="portrait" r:id="rId3"/>
    </customSheetView>
  </customSheetViews>
  <mergeCells count="49">
    <mergeCell ref="Y4:Y7"/>
    <mergeCell ref="O1:P1"/>
    <mergeCell ref="O2:P3"/>
    <mergeCell ref="Q2:Q3"/>
    <mergeCell ref="O4:O5"/>
    <mergeCell ref="W2:W3"/>
    <mergeCell ref="V4:V7"/>
    <mergeCell ref="Q4:Q5"/>
    <mergeCell ref="R4:R5"/>
    <mergeCell ref="R2:R3"/>
    <mergeCell ref="T2:T3"/>
    <mergeCell ref="R6:R7"/>
    <mergeCell ref="P4:P5"/>
    <mergeCell ref="U2:U3"/>
    <mergeCell ref="O6:O7"/>
    <mergeCell ref="P6:P7"/>
    <mergeCell ref="Q6:Q7"/>
    <mergeCell ref="A1:B1"/>
    <mergeCell ref="G6:G7"/>
    <mergeCell ref="C6:C7"/>
    <mergeCell ref="A4:B4"/>
    <mergeCell ref="C5:E5"/>
    <mergeCell ref="G5:J5"/>
    <mergeCell ref="J6:J7"/>
    <mergeCell ref="E6:E7"/>
    <mergeCell ref="H6:H7"/>
    <mergeCell ref="A2:A3"/>
    <mergeCell ref="G2:I3"/>
    <mergeCell ref="I6:I7"/>
    <mergeCell ref="B2:B3"/>
    <mergeCell ref="A6:A7"/>
    <mergeCell ref="B6:B7"/>
    <mergeCell ref="D6:D7"/>
    <mergeCell ref="C2:E3"/>
    <mergeCell ref="Y2:Y3"/>
    <mergeCell ref="S2:S3"/>
    <mergeCell ref="U6:U7"/>
    <mergeCell ref="S4:S7"/>
    <mergeCell ref="X2:X3"/>
    <mergeCell ref="X4:X7"/>
    <mergeCell ref="M6:M7"/>
    <mergeCell ref="N6:N7"/>
    <mergeCell ref="L6:L7"/>
    <mergeCell ref="L2:N3"/>
    <mergeCell ref="L5:N5"/>
    <mergeCell ref="W6:W7"/>
    <mergeCell ref="T4:T7"/>
    <mergeCell ref="U4:U5"/>
    <mergeCell ref="W4:W5"/>
  </mergeCells>
  <dataValidations count="1">
    <dataValidation errorStyle="information" allowBlank="1" showInputMessage="1" showErrorMessage="1" error="Vous devez taper le nom du client, Si nouveau client, vous devez l'ajouter dans la liste sur cette feuille en haut à droite : dans la colonne BR" sqref="B1:B1048576"/>
  </dataValidations>
  <pageMargins left="0.7" right="0.7" top="0.75" bottom="0.75" header="0.3" footer="0.3"/>
  <pageSetup paperSize="9" orientation="portrait" r:id="rId4"/>
  <drawing r:id="rId5"/>
  <legacyDrawing r:id="rId6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J215"/>
  <sheetViews>
    <sheetView zoomScale="150" zoomScaleNormal="150" workbookViewId="0">
      <pane xSplit="1" ySplit="1" topLeftCell="B2" activePane="bottomRight" state="frozen"/>
      <selection activeCell="A9" sqref="A9"/>
      <selection pane="topRight" activeCell="A9" sqref="A9"/>
      <selection pane="bottomLeft" activeCell="A9" sqref="A9"/>
      <selection pane="bottomRight" activeCell="E2" sqref="E2"/>
    </sheetView>
  </sheetViews>
  <sheetFormatPr baseColWidth="10" defaultRowHeight="12.75"/>
  <cols>
    <col min="1" max="1" width="25.42578125" customWidth="1"/>
    <col min="2" max="3" width="13.42578125" style="19" bestFit="1" customWidth="1"/>
    <col min="4" max="4" width="12.28515625" style="19" bestFit="1" customWidth="1"/>
    <col min="5" max="5" width="10.42578125" bestFit="1" customWidth="1"/>
    <col min="6" max="6" width="12.85546875" style="19" bestFit="1" customWidth="1"/>
    <col min="7" max="9" width="9.85546875" style="19" customWidth="1"/>
    <col min="10" max="10" width="37" customWidth="1"/>
  </cols>
  <sheetData>
    <row r="1" spans="1:10" ht="25.5">
      <c r="A1" s="75" t="s">
        <v>72</v>
      </c>
      <c r="B1" s="75" t="s">
        <v>8</v>
      </c>
      <c r="C1" s="75" t="s">
        <v>18</v>
      </c>
      <c r="D1" s="75" t="s">
        <v>10</v>
      </c>
      <c r="E1" s="75" t="s">
        <v>73</v>
      </c>
      <c r="F1" s="75" t="s">
        <v>21</v>
      </c>
      <c r="G1" s="75" t="s">
        <v>45</v>
      </c>
      <c r="H1" s="75" t="s">
        <v>63</v>
      </c>
      <c r="I1" s="75" t="s">
        <v>64</v>
      </c>
      <c r="J1" s="75" t="s">
        <v>20</v>
      </c>
    </row>
    <row r="2" spans="1:10">
      <c r="A2" s="70" t="s">
        <v>41</v>
      </c>
      <c r="B2" s="71"/>
      <c r="C2" s="72"/>
      <c r="D2" s="73"/>
      <c r="E2" s="74"/>
      <c r="F2" s="69" t="e">
        <f t="shared" ref="F2:F7" si="0">SUMPRODUCT((Client=$A2)*Reste)</f>
        <v>#REF!</v>
      </c>
      <c r="G2" s="69" t="e">
        <f t="shared" ref="G2:G7" si="1">SUMPRODUCT((Client=$A2)*somme_total_vendu)</f>
        <v>#REF!</v>
      </c>
      <c r="H2" s="69" t="e">
        <f t="shared" ref="H2:H7" si="2">SUMPRODUCT((Client=$A2)*Gains_Giga)</f>
        <v>#REF!</v>
      </c>
      <c r="I2" s="69" t="e">
        <f t="shared" ref="I2:I7" si="3">SUMPRODUCT((Client=$A2)*Gains_Client)</f>
        <v>#REF!</v>
      </c>
      <c r="J2" s="4"/>
    </row>
    <row r="3" spans="1:10">
      <c r="A3" s="70" t="s">
        <v>69</v>
      </c>
      <c r="B3" s="71"/>
      <c r="C3" s="72"/>
      <c r="D3" s="73"/>
      <c r="E3" s="74">
        <v>27391911</v>
      </c>
      <c r="F3" s="69" t="e">
        <f t="shared" si="0"/>
        <v>#REF!</v>
      </c>
      <c r="G3" s="69" t="e">
        <f t="shared" si="1"/>
        <v>#REF!</v>
      </c>
      <c r="H3" s="69" t="e">
        <f t="shared" si="2"/>
        <v>#REF!</v>
      </c>
      <c r="I3" s="69" t="e">
        <f t="shared" si="3"/>
        <v>#REF!</v>
      </c>
      <c r="J3" s="4"/>
    </row>
    <row r="4" spans="1:10">
      <c r="A4" s="70" t="s">
        <v>43</v>
      </c>
      <c r="B4" s="71"/>
      <c r="C4" s="72"/>
      <c r="D4" s="73"/>
      <c r="E4" s="74"/>
      <c r="F4" s="69" t="e">
        <f t="shared" si="0"/>
        <v>#REF!</v>
      </c>
      <c r="G4" s="69" t="e">
        <f t="shared" si="1"/>
        <v>#REF!</v>
      </c>
      <c r="H4" s="69" t="e">
        <f t="shared" si="2"/>
        <v>#REF!</v>
      </c>
      <c r="I4" s="69" t="e">
        <f t="shared" si="3"/>
        <v>#REF!</v>
      </c>
      <c r="J4" s="4"/>
    </row>
    <row r="5" spans="1:10">
      <c r="A5" s="70" t="s">
        <v>71</v>
      </c>
      <c r="B5" s="71"/>
      <c r="C5" s="72"/>
      <c r="D5" s="73"/>
      <c r="E5" s="74"/>
      <c r="F5" s="69" t="e">
        <f t="shared" si="0"/>
        <v>#REF!</v>
      </c>
      <c r="G5" s="69" t="e">
        <f t="shared" si="1"/>
        <v>#REF!</v>
      </c>
      <c r="H5" s="69" t="e">
        <f t="shared" si="2"/>
        <v>#REF!</v>
      </c>
      <c r="I5" s="69" t="e">
        <f t="shared" si="3"/>
        <v>#REF!</v>
      </c>
      <c r="J5" s="4"/>
    </row>
    <row r="6" spans="1:10">
      <c r="A6" s="70" t="s">
        <v>70</v>
      </c>
      <c r="B6" s="71"/>
      <c r="C6" s="72"/>
      <c r="D6" s="73"/>
      <c r="E6" s="74"/>
      <c r="F6" s="69" t="e">
        <f t="shared" si="0"/>
        <v>#REF!</v>
      </c>
      <c r="G6" s="69" t="e">
        <f t="shared" si="1"/>
        <v>#REF!</v>
      </c>
      <c r="H6" s="69" t="e">
        <f t="shared" si="2"/>
        <v>#REF!</v>
      </c>
      <c r="I6" s="69" t="e">
        <f t="shared" si="3"/>
        <v>#REF!</v>
      </c>
      <c r="J6" s="4"/>
    </row>
    <row r="7" spans="1:10">
      <c r="A7" s="70" t="s">
        <v>74</v>
      </c>
      <c r="B7" s="71"/>
      <c r="C7" s="72"/>
      <c r="D7" s="73"/>
      <c r="E7" s="74"/>
      <c r="F7" s="69" t="e">
        <f t="shared" si="0"/>
        <v>#REF!</v>
      </c>
      <c r="G7" s="69" t="e">
        <f t="shared" si="1"/>
        <v>#REF!</v>
      </c>
      <c r="H7" s="69" t="e">
        <f t="shared" si="2"/>
        <v>#REF!</v>
      </c>
      <c r="I7" s="69" t="e">
        <f t="shared" si="3"/>
        <v>#REF!</v>
      </c>
      <c r="J7" s="4"/>
    </row>
    <row r="8" spans="1:10">
      <c r="A8" s="70" t="s">
        <v>37</v>
      </c>
      <c r="B8" s="71"/>
      <c r="C8" s="72"/>
      <c r="D8" s="73"/>
      <c r="E8" s="74"/>
      <c r="F8" s="69"/>
      <c r="G8" s="69"/>
      <c r="H8" s="69"/>
      <c r="I8" s="69"/>
      <c r="J8" s="4"/>
    </row>
    <row r="9" spans="1:10">
      <c r="A9" s="70" t="s">
        <v>81</v>
      </c>
      <c r="B9" s="71"/>
      <c r="C9" s="72"/>
      <c r="D9" s="73"/>
      <c r="E9" s="74"/>
      <c r="F9" s="69"/>
      <c r="G9" s="69"/>
      <c r="H9" s="69"/>
      <c r="I9" s="69"/>
      <c r="J9" s="4"/>
    </row>
    <row r="10" spans="1:10">
      <c r="A10" s="70" t="s">
        <v>82</v>
      </c>
      <c r="B10" s="71"/>
      <c r="C10" s="72"/>
      <c r="D10" s="73"/>
      <c r="E10" s="74"/>
      <c r="F10" s="69"/>
      <c r="G10" s="69"/>
      <c r="H10" s="69"/>
      <c r="I10" s="69"/>
      <c r="J10" s="4"/>
    </row>
    <row r="11" spans="1:10">
      <c r="A11" s="70" t="s">
        <v>83</v>
      </c>
      <c r="B11" s="71"/>
      <c r="C11" s="72"/>
      <c r="D11" s="73"/>
      <c r="E11" s="74"/>
      <c r="F11" s="69"/>
      <c r="G11" s="69"/>
      <c r="H11" s="69"/>
      <c r="I11" s="69"/>
      <c r="J11" s="4"/>
    </row>
    <row r="12" spans="1:10">
      <c r="A12" s="70" t="s">
        <v>84</v>
      </c>
      <c r="B12" s="71"/>
      <c r="C12" s="72"/>
      <c r="D12" s="73"/>
      <c r="E12" s="74"/>
      <c r="F12" s="69"/>
      <c r="G12" s="69"/>
      <c r="H12" s="69"/>
      <c r="I12" s="69"/>
      <c r="J12" s="4"/>
    </row>
    <row r="13" spans="1:10">
      <c r="A13" s="70" t="s">
        <v>85</v>
      </c>
      <c r="B13" s="71"/>
      <c r="C13" s="72"/>
      <c r="D13" s="73"/>
      <c r="E13" s="74"/>
      <c r="F13" s="69"/>
      <c r="G13" s="69"/>
      <c r="H13" s="69"/>
      <c r="I13" s="69"/>
      <c r="J13" s="4"/>
    </row>
    <row r="14" spans="1:10">
      <c r="A14" s="70" t="s">
        <v>86</v>
      </c>
      <c r="B14" s="71"/>
      <c r="C14" s="72"/>
      <c r="D14" s="73"/>
      <c r="E14" s="74"/>
      <c r="F14" s="69"/>
      <c r="G14" s="69"/>
      <c r="H14" s="69"/>
      <c r="I14" s="69"/>
      <c r="J14" s="4"/>
    </row>
    <row r="15" spans="1:10">
      <c r="A15" s="70" t="s">
        <v>87</v>
      </c>
      <c r="B15" s="71"/>
      <c r="C15" s="72"/>
      <c r="D15" s="73"/>
      <c r="E15" s="74"/>
      <c r="F15" s="69"/>
      <c r="G15" s="69"/>
      <c r="H15" s="69"/>
      <c r="I15" s="69"/>
      <c r="J15" s="4"/>
    </row>
    <row r="16" spans="1:10">
      <c r="A16" s="70" t="s">
        <v>88</v>
      </c>
      <c r="B16" s="71"/>
      <c r="C16" s="72"/>
      <c r="D16" s="73"/>
      <c r="E16" s="74"/>
      <c r="F16" s="69"/>
      <c r="G16" s="69"/>
      <c r="H16" s="69"/>
      <c r="I16" s="69"/>
      <c r="J16" s="4"/>
    </row>
    <row r="17" spans="1:10">
      <c r="A17" s="70" t="s">
        <v>89</v>
      </c>
      <c r="B17" s="71"/>
      <c r="C17" s="72"/>
      <c r="D17" s="73"/>
      <c r="E17" s="74">
        <v>98534614</v>
      </c>
      <c r="F17" s="69" t="e">
        <f>SUMPRODUCT((Client=$A17)*Reste)</f>
        <v>#REF!</v>
      </c>
      <c r="G17" s="69" t="e">
        <f>SUMPRODUCT((Client=$A17)*somme_total_vendu)</f>
        <v>#REF!</v>
      </c>
      <c r="H17" s="69" t="e">
        <f>SUMPRODUCT((Client=$A17)*Gains_Giga)</f>
        <v>#REF!</v>
      </c>
      <c r="I17" s="69" t="e">
        <f>SUMPRODUCT((Client=$A17)*Gains_Client)</f>
        <v>#REF!</v>
      </c>
      <c r="J17" s="4"/>
    </row>
    <row r="18" spans="1:10">
      <c r="A18" s="70" t="s">
        <v>80</v>
      </c>
      <c r="B18" s="71"/>
      <c r="C18" s="72"/>
      <c r="D18" s="73"/>
      <c r="E18" s="74"/>
      <c r="F18" s="69"/>
      <c r="G18" s="69"/>
      <c r="H18" s="69"/>
      <c r="I18" s="69"/>
      <c r="J18" s="4"/>
    </row>
    <row r="19" spans="1:10">
      <c r="A19" s="70" t="s">
        <v>90</v>
      </c>
      <c r="B19" s="71"/>
      <c r="C19" s="72"/>
      <c r="D19" s="73"/>
      <c r="E19" s="74"/>
      <c r="F19" s="69"/>
      <c r="G19" s="69"/>
      <c r="H19" s="69"/>
      <c r="I19" s="69"/>
      <c r="J19" s="4"/>
    </row>
    <row r="20" spans="1:10">
      <c r="A20" s="70" t="s">
        <v>91</v>
      </c>
      <c r="B20" s="71"/>
      <c r="C20" s="72"/>
      <c r="D20" s="73"/>
      <c r="E20" s="74"/>
      <c r="F20" s="69"/>
      <c r="G20" s="69"/>
      <c r="H20" s="69"/>
      <c r="I20" s="69"/>
      <c r="J20" s="4"/>
    </row>
    <row r="21" spans="1:10">
      <c r="A21" s="70" t="s">
        <v>92</v>
      </c>
      <c r="B21" s="71"/>
      <c r="C21" s="72"/>
      <c r="D21" s="73"/>
      <c r="E21" s="74"/>
      <c r="F21" s="69"/>
      <c r="G21" s="69"/>
      <c r="H21" s="69"/>
      <c r="I21" s="69"/>
      <c r="J21" s="4"/>
    </row>
    <row r="22" spans="1:10">
      <c r="A22" s="70" t="s">
        <v>93</v>
      </c>
      <c r="B22" s="71"/>
      <c r="C22" s="72"/>
      <c r="D22" s="73"/>
      <c r="E22" s="74"/>
      <c r="F22" s="69"/>
      <c r="G22" s="69"/>
      <c r="H22" s="69"/>
      <c r="I22" s="69"/>
      <c r="J22" s="4"/>
    </row>
    <row r="23" spans="1:10">
      <c r="A23" s="70" t="s">
        <v>94</v>
      </c>
      <c r="B23" s="71"/>
      <c r="C23" s="72"/>
      <c r="D23" s="73"/>
      <c r="E23" s="74"/>
      <c r="F23" s="69"/>
      <c r="G23" s="69"/>
      <c r="H23" s="69"/>
      <c r="I23" s="69"/>
      <c r="J23" s="4"/>
    </row>
    <row r="24" spans="1:10">
      <c r="A24" s="70" t="s">
        <v>95</v>
      </c>
      <c r="B24" s="71"/>
      <c r="C24" s="72"/>
      <c r="D24" s="73"/>
      <c r="E24" s="74"/>
      <c r="F24" s="69"/>
      <c r="G24" s="69"/>
      <c r="H24" s="69"/>
      <c r="I24" s="69"/>
      <c r="J24" s="4"/>
    </row>
    <row r="25" spans="1:10">
      <c r="A25" s="70" t="s">
        <v>96</v>
      </c>
      <c r="B25" s="71"/>
      <c r="C25" s="72"/>
      <c r="D25" s="73"/>
      <c r="E25" s="74"/>
      <c r="F25" s="69"/>
      <c r="G25" s="69"/>
      <c r="H25" s="69"/>
      <c r="I25" s="69"/>
      <c r="J25" s="4"/>
    </row>
    <row r="26" spans="1:10">
      <c r="A26" s="70" t="s">
        <v>97</v>
      </c>
      <c r="B26" s="71"/>
      <c r="C26" s="72"/>
      <c r="D26" s="73"/>
      <c r="E26" s="74"/>
      <c r="F26" s="69"/>
      <c r="G26" s="69"/>
      <c r="H26" s="69"/>
      <c r="I26" s="69"/>
      <c r="J26" s="4"/>
    </row>
    <row r="27" spans="1:10">
      <c r="A27" s="70" t="s">
        <v>98</v>
      </c>
      <c r="B27" s="71"/>
      <c r="C27" s="72"/>
      <c r="D27" s="73"/>
      <c r="E27" s="74"/>
      <c r="F27" s="69"/>
      <c r="G27" s="69"/>
      <c r="H27" s="69"/>
      <c r="I27" s="69"/>
      <c r="J27" s="4"/>
    </row>
    <row r="28" spans="1:10">
      <c r="A28" s="70" t="s">
        <v>99</v>
      </c>
      <c r="B28" s="71"/>
      <c r="C28" s="72"/>
      <c r="D28" s="73"/>
      <c r="E28" s="74"/>
      <c r="F28" s="69"/>
      <c r="G28" s="69"/>
      <c r="H28" s="69"/>
      <c r="I28" s="69"/>
      <c r="J28" s="4"/>
    </row>
    <row r="29" spans="1:10">
      <c r="A29" s="70" t="s">
        <v>100</v>
      </c>
      <c r="B29" s="71"/>
      <c r="C29" s="72"/>
      <c r="D29" s="73"/>
      <c r="E29" s="74"/>
      <c r="F29" s="69"/>
      <c r="G29" s="69"/>
      <c r="H29" s="69"/>
      <c r="I29" s="69"/>
      <c r="J29" s="4"/>
    </row>
    <row r="30" spans="1:10">
      <c r="A30" s="70" t="s">
        <v>101</v>
      </c>
      <c r="B30" s="71"/>
      <c r="C30" s="72"/>
      <c r="D30" s="73"/>
      <c r="E30" s="74"/>
      <c r="F30" s="69"/>
      <c r="G30" s="69"/>
      <c r="H30" s="69"/>
      <c r="I30" s="69"/>
      <c r="J30" s="4"/>
    </row>
    <row r="31" spans="1:10">
      <c r="A31" s="70" t="s">
        <v>102</v>
      </c>
      <c r="B31" s="71"/>
      <c r="C31" s="72"/>
      <c r="D31" s="73"/>
      <c r="E31" s="74"/>
      <c r="F31" s="69"/>
      <c r="G31" s="69"/>
      <c r="H31" s="69"/>
      <c r="I31" s="69"/>
      <c r="J31" s="4"/>
    </row>
    <row r="32" spans="1:10">
      <c r="A32" s="70" t="s">
        <v>103</v>
      </c>
      <c r="B32" s="71"/>
      <c r="C32" s="72"/>
      <c r="D32" s="73"/>
      <c r="E32" s="74"/>
      <c r="F32" s="69"/>
      <c r="G32" s="69"/>
      <c r="H32" s="69"/>
      <c r="I32" s="69"/>
      <c r="J32" s="4"/>
    </row>
    <row r="33" spans="1:10">
      <c r="A33" s="70" t="s">
        <v>104</v>
      </c>
      <c r="B33" s="71"/>
      <c r="C33" s="72"/>
      <c r="D33" s="73"/>
      <c r="E33" s="74"/>
      <c r="F33" s="69"/>
      <c r="G33" s="69"/>
      <c r="H33" s="69"/>
      <c r="I33" s="69"/>
      <c r="J33" s="4"/>
    </row>
    <row r="34" spans="1:10">
      <c r="A34" s="70" t="s">
        <v>105</v>
      </c>
      <c r="B34" s="71"/>
      <c r="C34" s="72"/>
      <c r="D34" s="73"/>
      <c r="E34" s="74"/>
      <c r="F34" s="69"/>
      <c r="G34" s="69"/>
      <c r="H34" s="69"/>
      <c r="I34" s="69"/>
      <c r="J34" s="4"/>
    </row>
    <row r="35" spans="1:10">
      <c r="A35" s="70" t="s">
        <v>106</v>
      </c>
      <c r="B35" s="71"/>
      <c r="C35" s="72"/>
      <c r="D35" s="73"/>
      <c r="E35" s="74"/>
      <c r="F35" s="69"/>
      <c r="G35" s="69"/>
      <c r="H35" s="69"/>
      <c r="I35" s="69"/>
      <c r="J35" s="4"/>
    </row>
    <row r="36" spans="1:10">
      <c r="A36" s="70" t="s">
        <v>107</v>
      </c>
      <c r="B36" s="71"/>
      <c r="C36" s="72"/>
      <c r="D36" s="73"/>
      <c r="E36" s="74"/>
      <c r="F36" s="69"/>
      <c r="G36" s="69"/>
      <c r="H36" s="69"/>
      <c r="I36" s="69"/>
      <c r="J36" s="4"/>
    </row>
    <row r="37" spans="1:10">
      <c r="A37" s="70" t="s">
        <v>108</v>
      </c>
      <c r="B37" s="71"/>
      <c r="C37" s="72"/>
      <c r="D37" s="73"/>
      <c r="E37" s="74"/>
      <c r="F37" s="69"/>
      <c r="G37" s="69"/>
      <c r="H37" s="69"/>
      <c r="I37" s="69"/>
      <c r="J37" s="4"/>
    </row>
    <row r="38" spans="1:10">
      <c r="A38" s="70" t="s">
        <v>109</v>
      </c>
      <c r="B38" s="71"/>
      <c r="C38" s="72"/>
      <c r="D38" s="73"/>
      <c r="E38" s="74"/>
      <c r="F38" s="69"/>
      <c r="G38" s="69"/>
      <c r="H38" s="69"/>
      <c r="I38" s="69"/>
      <c r="J38" s="4"/>
    </row>
    <row r="39" spans="1:10">
      <c r="A39" s="70" t="s">
        <v>110</v>
      </c>
      <c r="B39" s="71"/>
      <c r="C39" s="72"/>
      <c r="D39" s="73"/>
      <c r="E39" s="74"/>
      <c r="F39" s="69"/>
      <c r="G39" s="69"/>
      <c r="H39" s="69"/>
      <c r="I39" s="69"/>
      <c r="J39" s="4"/>
    </row>
    <row r="40" spans="1:10">
      <c r="A40" s="70" t="s">
        <v>111</v>
      </c>
      <c r="B40" s="71"/>
      <c r="C40" s="72"/>
      <c r="D40" s="73"/>
      <c r="E40" s="74"/>
      <c r="F40" s="69"/>
      <c r="G40" s="69"/>
      <c r="H40" s="69"/>
      <c r="I40" s="69"/>
      <c r="J40" s="4"/>
    </row>
    <row r="41" spans="1:10">
      <c r="A41" s="70" t="s">
        <v>112</v>
      </c>
      <c r="B41" s="71"/>
      <c r="C41" s="72"/>
      <c r="D41" s="73"/>
      <c r="E41" s="74"/>
      <c r="F41" s="69"/>
      <c r="G41" s="69"/>
      <c r="H41" s="69"/>
      <c r="I41" s="69"/>
      <c r="J41" s="4"/>
    </row>
    <row r="42" spans="1:10">
      <c r="A42" s="70" t="s">
        <v>113</v>
      </c>
      <c r="B42" s="71"/>
      <c r="C42" s="72"/>
      <c r="D42" s="73"/>
      <c r="E42" s="74"/>
      <c r="F42" s="69"/>
      <c r="G42" s="69"/>
      <c r="H42" s="69"/>
      <c r="I42" s="69"/>
      <c r="J42" s="4"/>
    </row>
    <row r="43" spans="1:10">
      <c r="A43" s="70" t="s">
        <v>114</v>
      </c>
      <c r="B43" s="71"/>
      <c r="C43" s="72"/>
      <c r="D43" s="73"/>
      <c r="E43" s="74"/>
      <c r="F43" s="69"/>
      <c r="G43" s="69"/>
      <c r="H43" s="69"/>
      <c r="I43" s="69"/>
      <c r="J43" s="4"/>
    </row>
    <row r="44" spans="1:10">
      <c r="A44" s="70" t="s">
        <v>115</v>
      </c>
      <c r="B44" s="71"/>
      <c r="C44" s="72"/>
      <c r="D44" s="73"/>
      <c r="E44" s="74"/>
      <c r="F44" s="69"/>
      <c r="G44" s="69"/>
      <c r="H44" s="69"/>
      <c r="I44" s="69"/>
      <c r="J44" s="4"/>
    </row>
    <row r="45" spans="1:10">
      <c r="A45" s="70" t="s">
        <v>116</v>
      </c>
      <c r="B45" s="71"/>
      <c r="C45" s="72"/>
      <c r="D45" s="73"/>
      <c r="E45" s="74"/>
      <c r="F45" s="69"/>
      <c r="G45" s="69"/>
      <c r="H45" s="69"/>
      <c r="I45" s="69"/>
      <c r="J45" s="4"/>
    </row>
    <row r="46" spans="1:10">
      <c r="A46" s="70" t="s">
        <v>117</v>
      </c>
      <c r="B46" s="71"/>
      <c r="C46" s="72"/>
      <c r="D46" s="73"/>
      <c r="E46" s="74"/>
      <c r="F46" s="69"/>
      <c r="G46" s="69"/>
      <c r="H46" s="69"/>
      <c r="I46" s="69"/>
      <c r="J46" s="4"/>
    </row>
    <row r="47" spans="1:10">
      <c r="A47" s="70" t="s">
        <v>118</v>
      </c>
      <c r="B47" s="71"/>
      <c r="C47" s="72"/>
      <c r="D47" s="73"/>
      <c r="E47" s="74"/>
      <c r="F47" s="69"/>
      <c r="G47" s="69"/>
      <c r="H47" s="69"/>
      <c r="I47" s="69"/>
      <c r="J47" s="4"/>
    </row>
    <row r="48" spans="1:10">
      <c r="A48" s="70" t="s">
        <v>119</v>
      </c>
      <c r="B48" s="71"/>
      <c r="C48" s="72"/>
      <c r="D48" s="73"/>
      <c r="E48" s="74"/>
      <c r="F48" s="69"/>
      <c r="G48" s="69"/>
      <c r="H48" s="69"/>
      <c r="I48" s="69"/>
      <c r="J48" s="4"/>
    </row>
    <row r="49" spans="1:10">
      <c r="A49" s="70" t="s">
        <v>120</v>
      </c>
      <c r="B49" s="71"/>
      <c r="C49" s="72"/>
      <c r="D49" s="73"/>
      <c r="E49" s="74"/>
      <c r="F49" s="69"/>
      <c r="G49" s="69"/>
      <c r="H49" s="69"/>
      <c r="I49" s="69"/>
      <c r="J49" s="4"/>
    </row>
    <row r="50" spans="1:10">
      <c r="A50" s="70" t="s">
        <v>121</v>
      </c>
      <c r="B50" s="71"/>
      <c r="C50" s="72"/>
      <c r="D50" s="73"/>
      <c r="E50" s="74"/>
      <c r="F50" s="69"/>
      <c r="G50" s="69"/>
      <c r="H50" s="69"/>
      <c r="I50" s="69"/>
      <c r="J50" s="4"/>
    </row>
    <row r="51" spans="1:10">
      <c r="A51" s="70" t="s">
        <v>122</v>
      </c>
      <c r="B51" s="71"/>
      <c r="C51" s="72"/>
      <c r="D51" s="73"/>
      <c r="E51" s="74"/>
      <c r="F51" s="69"/>
      <c r="G51" s="69"/>
      <c r="H51" s="69"/>
      <c r="I51" s="69"/>
      <c r="J51" s="4"/>
    </row>
    <row r="52" spans="1:10">
      <c r="A52" s="70" t="s">
        <v>123</v>
      </c>
      <c r="B52" s="71"/>
      <c r="C52" s="72"/>
      <c r="D52" s="73"/>
      <c r="E52" s="74"/>
      <c r="F52" s="69"/>
      <c r="G52" s="69"/>
      <c r="H52" s="69"/>
      <c r="I52" s="69"/>
      <c r="J52" s="4"/>
    </row>
    <row r="53" spans="1:10">
      <c r="A53" s="70" t="s">
        <v>124</v>
      </c>
      <c r="B53" s="71"/>
      <c r="C53" s="72"/>
      <c r="D53" s="73"/>
      <c r="E53" s="74"/>
      <c r="F53" s="69"/>
      <c r="G53" s="69"/>
      <c r="H53" s="69"/>
      <c r="I53" s="69"/>
      <c r="J53" s="4"/>
    </row>
    <row r="54" spans="1:10">
      <c r="A54" s="70" t="s">
        <v>125</v>
      </c>
      <c r="B54" s="71"/>
      <c r="C54" s="72"/>
      <c r="D54" s="73"/>
      <c r="E54" s="74"/>
      <c r="F54" s="69"/>
      <c r="G54" s="69"/>
      <c r="H54" s="69"/>
      <c r="I54" s="69"/>
      <c r="J54" s="4"/>
    </row>
    <row r="55" spans="1:10">
      <c r="A55" s="70" t="s">
        <v>126</v>
      </c>
      <c r="B55" s="71"/>
      <c r="C55" s="72"/>
      <c r="D55" s="73"/>
      <c r="E55" s="74"/>
      <c r="F55" s="69"/>
      <c r="G55" s="69"/>
      <c r="H55" s="69"/>
      <c r="I55" s="69"/>
      <c r="J55" s="4"/>
    </row>
    <row r="56" spans="1:10">
      <c r="A56" s="70" t="s">
        <v>127</v>
      </c>
      <c r="B56" s="71"/>
      <c r="C56" s="72"/>
      <c r="D56" s="73"/>
      <c r="E56" s="74"/>
      <c r="F56" s="69"/>
      <c r="G56" s="69"/>
      <c r="H56" s="69"/>
      <c r="I56" s="69"/>
      <c r="J56" s="4"/>
    </row>
    <row r="57" spans="1:10">
      <c r="A57" s="70" t="s">
        <v>128</v>
      </c>
      <c r="B57" s="71"/>
      <c r="C57" s="72"/>
      <c r="D57" s="73"/>
      <c r="E57" s="74"/>
      <c r="F57" s="69"/>
      <c r="G57" s="69"/>
      <c r="H57" s="69"/>
      <c r="I57" s="69"/>
      <c r="J57" s="4"/>
    </row>
    <row r="58" spans="1:10">
      <c r="A58" s="70" t="s">
        <v>129</v>
      </c>
      <c r="B58" s="71"/>
      <c r="C58" s="72"/>
      <c r="D58" s="73"/>
      <c r="E58" s="74"/>
      <c r="F58" s="69"/>
      <c r="G58" s="69"/>
      <c r="H58" s="69"/>
      <c r="I58" s="69"/>
      <c r="J58" s="4"/>
    </row>
    <row r="59" spans="1:10">
      <c r="A59" s="70" t="s">
        <v>130</v>
      </c>
      <c r="B59" s="71"/>
      <c r="C59" s="72"/>
      <c r="D59" s="73"/>
      <c r="E59" s="74"/>
      <c r="F59" s="69"/>
      <c r="G59" s="69"/>
      <c r="H59" s="69"/>
      <c r="I59" s="69"/>
      <c r="J59" s="4"/>
    </row>
    <row r="60" spans="1:10">
      <c r="A60" s="70" t="s">
        <v>131</v>
      </c>
      <c r="B60" s="71"/>
      <c r="C60" s="72"/>
      <c r="D60" s="73"/>
      <c r="E60" s="74"/>
      <c r="F60" s="69"/>
      <c r="G60" s="69"/>
      <c r="H60" s="69"/>
      <c r="I60" s="69"/>
      <c r="J60" s="4"/>
    </row>
    <row r="61" spans="1:10">
      <c r="A61" s="70" t="s">
        <v>132</v>
      </c>
      <c r="B61" s="71"/>
      <c r="C61" s="72"/>
      <c r="D61" s="73"/>
      <c r="E61" s="74"/>
      <c r="F61" s="69"/>
      <c r="G61" s="69"/>
      <c r="H61" s="69"/>
      <c r="I61" s="69"/>
      <c r="J61" s="4"/>
    </row>
    <row r="62" spans="1:10">
      <c r="A62" s="70" t="s">
        <v>133</v>
      </c>
      <c r="B62" s="71"/>
      <c r="C62" s="72"/>
      <c r="D62" s="73"/>
      <c r="E62" s="74"/>
      <c r="F62" s="69"/>
      <c r="G62" s="69"/>
      <c r="H62" s="69"/>
      <c r="I62" s="69"/>
      <c r="J62" s="4"/>
    </row>
    <row r="63" spans="1:10">
      <c r="A63" s="70" t="s">
        <v>134</v>
      </c>
      <c r="B63" s="71"/>
      <c r="C63" s="72"/>
      <c r="D63" s="73"/>
      <c r="E63" s="74"/>
      <c r="F63" s="69"/>
      <c r="G63" s="69"/>
      <c r="H63" s="69"/>
      <c r="I63" s="69"/>
      <c r="J63" s="4"/>
    </row>
    <row r="64" spans="1:10">
      <c r="A64" s="70" t="s">
        <v>135</v>
      </c>
      <c r="B64" s="71"/>
      <c r="C64" s="72"/>
      <c r="D64" s="73"/>
      <c r="E64" s="74"/>
      <c r="F64" s="69"/>
      <c r="G64" s="69"/>
      <c r="H64" s="69"/>
      <c r="I64" s="69"/>
      <c r="J64" s="4"/>
    </row>
    <row r="65" spans="1:10">
      <c r="A65" s="70" t="s">
        <v>68</v>
      </c>
      <c r="B65" s="71"/>
      <c r="C65" s="72"/>
      <c r="D65" s="73"/>
      <c r="E65" s="74"/>
      <c r="F65" s="69"/>
      <c r="G65" s="69"/>
      <c r="H65" s="69"/>
      <c r="I65" s="69"/>
      <c r="J65" s="4"/>
    </row>
    <row r="66" spans="1:10">
      <c r="A66" s="70" t="s">
        <v>136</v>
      </c>
      <c r="B66" s="71"/>
      <c r="C66" s="72"/>
      <c r="D66" s="73"/>
      <c r="E66" s="74"/>
      <c r="F66" s="69"/>
      <c r="G66" s="69"/>
      <c r="H66" s="69"/>
      <c r="I66" s="69"/>
      <c r="J66" s="4"/>
    </row>
    <row r="67" spans="1:10">
      <c r="A67" s="70" t="s">
        <v>137</v>
      </c>
      <c r="B67" s="71"/>
      <c r="C67" s="72"/>
      <c r="D67" s="73"/>
      <c r="E67" s="74"/>
      <c r="F67" s="69"/>
      <c r="G67" s="69"/>
      <c r="H67" s="69"/>
      <c r="I67" s="69"/>
      <c r="J67" s="4"/>
    </row>
    <row r="68" spans="1:10">
      <c r="A68" s="70" t="s">
        <v>138</v>
      </c>
      <c r="B68" s="71"/>
      <c r="C68" s="72"/>
      <c r="D68" s="73"/>
      <c r="E68" s="74"/>
      <c r="F68" s="69"/>
      <c r="G68" s="69"/>
      <c r="H68" s="69"/>
      <c r="I68" s="69"/>
      <c r="J68" s="4"/>
    </row>
    <row r="69" spans="1:10">
      <c r="A69" s="70" t="s">
        <v>139</v>
      </c>
      <c r="B69" s="71"/>
      <c r="C69" s="72"/>
      <c r="D69" s="73"/>
      <c r="E69" s="74"/>
      <c r="F69" s="69"/>
      <c r="G69" s="69"/>
      <c r="H69" s="69"/>
      <c r="I69" s="69"/>
      <c r="J69" s="4"/>
    </row>
    <row r="70" spans="1:10">
      <c r="A70" s="70" t="s">
        <v>140</v>
      </c>
      <c r="B70" s="71"/>
      <c r="C70" s="72"/>
      <c r="D70" s="73"/>
      <c r="E70" s="74"/>
      <c r="F70" s="69"/>
      <c r="G70" s="69"/>
      <c r="H70" s="69"/>
      <c r="I70" s="69"/>
      <c r="J70" s="4"/>
    </row>
    <row r="71" spans="1:10">
      <c r="A71" s="70" t="s">
        <v>141</v>
      </c>
      <c r="B71" s="71"/>
      <c r="C71" s="72"/>
      <c r="D71" s="73"/>
      <c r="E71" s="74"/>
      <c r="F71" s="69"/>
      <c r="G71" s="69"/>
      <c r="H71" s="69"/>
      <c r="I71" s="69"/>
      <c r="J71" s="4"/>
    </row>
    <row r="72" spans="1:10">
      <c r="A72" s="70" t="s">
        <v>165</v>
      </c>
      <c r="B72" s="71"/>
      <c r="C72" s="72"/>
      <c r="D72" s="73"/>
      <c r="E72" s="74"/>
      <c r="F72" s="69"/>
      <c r="G72" s="69"/>
      <c r="H72" s="69"/>
      <c r="I72" s="69"/>
      <c r="J72" s="4"/>
    </row>
    <row r="73" spans="1:10">
      <c r="A73" s="70" t="s">
        <v>142</v>
      </c>
      <c r="B73" s="71"/>
      <c r="C73" s="72"/>
      <c r="D73" s="73"/>
      <c r="E73" s="74"/>
      <c r="F73" s="69"/>
      <c r="G73" s="69"/>
      <c r="H73" s="69"/>
      <c r="I73" s="69"/>
      <c r="J73" s="4"/>
    </row>
    <row r="74" spans="1:10">
      <c r="A74" s="70" t="s">
        <v>143</v>
      </c>
      <c r="B74" s="71"/>
      <c r="C74" s="72"/>
      <c r="D74" s="73"/>
      <c r="E74" s="74"/>
      <c r="F74" s="69"/>
      <c r="G74" s="69"/>
      <c r="H74" s="69"/>
      <c r="I74" s="69"/>
      <c r="J74" s="4"/>
    </row>
    <row r="75" spans="1:10">
      <c r="A75" s="70" t="s">
        <v>144</v>
      </c>
      <c r="B75" s="71"/>
      <c r="C75" s="72"/>
      <c r="D75" s="73"/>
      <c r="E75" s="74"/>
      <c r="F75" s="69"/>
      <c r="G75" s="69"/>
      <c r="H75" s="69"/>
      <c r="I75" s="69"/>
      <c r="J75" s="4"/>
    </row>
    <row r="76" spans="1:10">
      <c r="A76" s="70" t="s">
        <v>145</v>
      </c>
      <c r="B76" s="71"/>
      <c r="C76" s="72"/>
      <c r="D76" s="73"/>
      <c r="E76" s="74"/>
      <c r="F76" s="69"/>
      <c r="G76" s="69"/>
      <c r="H76" s="69"/>
      <c r="I76" s="69"/>
      <c r="J76" s="4"/>
    </row>
    <row r="77" spans="1:10">
      <c r="A77" s="70" t="s">
        <v>146</v>
      </c>
      <c r="B77" s="71"/>
      <c r="C77" s="72"/>
      <c r="D77" s="73"/>
      <c r="E77" s="74"/>
      <c r="F77" s="69"/>
      <c r="G77" s="69"/>
      <c r="H77" s="69"/>
      <c r="I77" s="69"/>
      <c r="J77" s="4"/>
    </row>
    <row r="78" spans="1:10">
      <c r="A78" s="70" t="s">
        <v>147</v>
      </c>
      <c r="B78" s="71"/>
      <c r="C78" s="72"/>
      <c r="D78" s="73"/>
      <c r="E78" s="74"/>
      <c r="F78" s="69"/>
      <c r="G78" s="69"/>
      <c r="H78" s="69"/>
      <c r="I78" s="69"/>
      <c r="J78" s="4"/>
    </row>
    <row r="79" spans="1:10">
      <c r="A79" s="70" t="s">
        <v>148</v>
      </c>
      <c r="B79" s="71"/>
      <c r="C79" s="72"/>
      <c r="D79" s="73"/>
      <c r="E79" s="74"/>
      <c r="F79" s="69"/>
      <c r="G79" s="69"/>
      <c r="H79" s="69"/>
      <c r="I79" s="69"/>
      <c r="J79" s="4"/>
    </row>
    <row r="80" spans="1:10">
      <c r="A80" s="70" t="s">
        <v>149</v>
      </c>
      <c r="B80" s="71"/>
      <c r="C80" s="72"/>
      <c r="D80" s="73"/>
      <c r="E80" s="74"/>
      <c r="F80" s="69"/>
      <c r="G80" s="69"/>
      <c r="H80" s="69"/>
      <c r="I80" s="69"/>
      <c r="J80" s="4"/>
    </row>
    <row r="81" spans="1:10">
      <c r="A81" s="70" t="s">
        <v>150</v>
      </c>
      <c r="B81" s="71"/>
      <c r="C81" s="72"/>
      <c r="D81" s="73"/>
      <c r="E81" s="74"/>
      <c r="F81" s="69"/>
      <c r="G81" s="69"/>
      <c r="H81" s="69"/>
      <c r="I81" s="69"/>
      <c r="J81" s="4"/>
    </row>
    <row r="82" spans="1:10">
      <c r="A82" s="70" t="s">
        <v>151</v>
      </c>
      <c r="B82" s="71"/>
      <c r="C82" s="72"/>
      <c r="D82" s="73"/>
      <c r="E82" s="74"/>
      <c r="F82" s="69"/>
      <c r="G82" s="69"/>
      <c r="H82" s="69"/>
      <c r="I82" s="69"/>
      <c r="J82" s="4"/>
    </row>
    <row r="83" spans="1:10">
      <c r="A83" s="70" t="s">
        <v>152</v>
      </c>
      <c r="B83" s="71"/>
      <c r="C83" s="72"/>
      <c r="D83" s="73"/>
      <c r="E83" s="74"/>
      <c r="F83" s="69"/>
      <c r="G83" s="69"/>
      <c r="H83" s="69"/>
      <c r="I83" s="69"/>
      <c r="J83" s="4"/>
    </row>
    <row r="84" spans="1:10">
      <c r="A84" s="70" t="s">
        <v>153</v>
      </c>
      <c r="B84" s="71"/>
      <c r="C84" s="72"/>
      <c r="D84" s="73"/>
      <c r="E84" s="74"/>
      <c r="F84" s="69"/>
      <c r="G84" s="69"/>
      <c r="H84" s="69"/>
      <c r="I84" s="69"/>
      <c r="J84" s="4"/>
    </row>
    <row r="85" spans="1:10">
      <c r="A85" s="70" t="s">
        <v>154</v>
      </c>
      <c r="B85" s="71"/>
      <c r="C85" s="72"/>
      <c r="D85" s="73"/>
      <c r="E85" s="74"/>
      <c r="F85" s="69"/>
      <c r="G85" s="69"/>
      <c r="H85" s="69"/>
      <c r="I85" s="69"/>
      <c r="J85" s="4"/>
    </row>
    <row r="86" spans="1:10">
      <c r="A86" s="70" t="s">
        <v>155</v>
      </c>
      <c r="B86" s="71"/>
      <c r="C86" s="72"/>
      <c r="D86" s="73"/>
      <c r="E86" s="74"/>
      <c r="F86" s="69"/>
      <c r="G86" s="69"/>
      <c r="H86" s="69"/>
      <c r="I86" s="69"/>
      <c r="J86" s="4"/>
    </row>
    <row r="87" spans="1:10">
      <c r="A87" s="70" t="s">
        <v>156</v>
      </c>
      <c r="B87" s="71"/>
      <c r="C87" s="72"/>
      <c r="D87" s="73"/>
      <c r="E87" s="74"/>
      <c r="F87" s="69"/>
      <c r="G87" s="69"/>
      <c r="H87" s="69"/>
      <c r="I87" s="69"/>
      <c r="J87" s="4"/>
    </row>
    <row r="88" spans="1:10">
      <c r="A88" s="70" t="s">
        <v>14</v>
      </c>
      <c r="B88" s="71"/>
      <c r="C88" s="72"/>
      <c r="D88" s="73"/>
      <c r="E88" s="74"/>
      <c r="F88" s="69"/>
      <c r="G88" s="69"/>
      <c r="H88" s="69"/>
      <c r="I88" s="69"/>
      <c r="J88" s="4"/>
    </row>
    <row r="89" spans="1:10">
      <c r="A89" s="70" t="s">
        <v>157</v>
      </c>
      <c r="B89" s="71"/>
      <c r="C89" s="72"/>
      <c r="D89" s="73"/>
      <c r="E89" s="74"/>
      <c r="F89" s="69"/>
      <c r="G89" s="69"/>
      <c r="H89" s="69"/>
      <c r="I89" s="69"/>
      <c r="J89" s="4"/>
    </row>
    <row r="90" spans="1:10">
      <c r="A90" s="70" t="s">
        <v>158</v>
      </c>
      <c r="B90" s="71"/>
      <c r="C90" s="72"/>
      <c r="D90" s="73"/>
      <c r="E90" s="74"/>
      <c r="F90" s="69"/>
      <c r="G90" s="69"/>
      <c r="H90" s="69"/>
      <c r="I90" s="69"/>
      <c r="J90" s="4"/>
    </row>
    <row r="91" spans="1:10">
      <c r="A91" s="70" t="s">
        <v>159</v>
      </c>
      <c r="B91" s="71"/>
      <c r="C91" s="72"/>
      <c r="D91" s="73"/>
      <c r="E91" s="74"/>
      <c r="F91" s="69"/>
      <c r="G91" s="69"/>
      <c r="H91" s="69"/>
      <c r="I91" s="69"/>
      <c r="J91" s="4"/>
    </row>
    <row r="92" spans="1:10">
      <c r="A92" s="70" t="s">
        <v>160</v>
      </c>
      <c r="B92" s="71"/>
      <c r="C92" s="72"/>
      <c r="D92" s="73"/>
      <c r="E92" s="74"/>
      <c r="F92" s="69"/>
      <c r="G92" s="69"/>
      <c r="H92" s="69"/>
      <c r="I92" s="69"/>
      <c r="J92" s="4"/>
    </row>
    <row r="93" spans="1:10">
      <c r="A93" s="70" t="s">
        <v>161</v>
      </c>
      <c r="B93" s="71"/>
      <c r="C93" s="72"/>
      <c r="D93" s="73"/>
      <c r="E93" s="74"/>
      <c r="F93" s="69"/>
      <c r="G93" s="69"/>
      <c r="H93" s="69"/>
      <c r="I93" s="69"/>
      <c r="J93" s="4"/>
    </row>
    <row r="94" spans="1:10">
      <c r="A94" s="70" t="s">
        <v>162</v>
      </c>
      <c r="B94" s="71"/>
      <c r="C94" s="72"/>
      <c r="D94" s="73"/>
      <c r="E94" s="74"/>
      <c r="F94" s="69"/>
      <c r="G94" s="69"/>
      <c r="H94" s="69"/>
      <c r="I94" s="69"/>
      <c r="J94" s="4"/>
    </row>
    <row r="95" spans="1:10">
      <c r="A95" s="70" t="s">
        <v>163</v>
      </c>
      <c r="B95" s="71"/>
      <c r="C95" s="72"/>
      <c r="D95" s="73"/>
      <c r="E95" s="74"/>
      <c r="F95" s="69"/>
      <c r="G95" s="69"/>
      <c r="H95" s="69"/>
      <c r="I95" s="69"/>
      <c r="J95" s="4"/>
    </row>
    <row r="96" spans="1:10">
      <c r="A96" s="70" t="s">
        <v>164</v>
      </c>
      <c r="B96" s="71"/>
      <c r="C96" s="72"/>
      <c r="D96" s="73"/>
      <c r="E96" s="74"/>
      <c r="F96" s="69"/>
      <c r="G96" s="69"/>
      <c r="H96" s="69"/>
      <c r="I96" s="69"/>
      <c r="J96" s="4"/>
    </row>
    <row r="97" spans="1:10">
      <c r="A97" s="70"/>
      <c r="B97" s="71"/>
      <c r="C97" s="72"/>
      <c r="D97" s="73"/>
      <c r="E97" s="74"/>
      <c r="F97" s="69"/>
      <c r="G97" s="69"/>
      <c r="H97" s="69"/>
      <c r="I97" s="69"/>
      <c r="J97" s="4"/>
    </row>
    <row r="98" spans="1:10">
      <c r="A98" s="70" t="s">
        <v>166</v>
      </c>
      <c r="B98" s="71"/>
      <c r="C98" s="72"/>
      <c r="D98" s="73"/>
      <c r="E98" s="74"/>
      <c r="F98" s="69"/>
      <c r="G98" s="69"/>
      <c r="H98" s="69"/>
      <c r="I98" s="69"/>
      <c r="J98" s="4"/>
    </row>
    <row r="99" spans="1:10">
      <c r="A99" s="70" t="s">
        <v>167</v>
      </c>
      <c r="B99" s="71"/>
      <c r="C99" s="72"/>
      <c r="D99" s="73"/>
      <c r="E99" s="74"/>
      <c r="F99" s="69"/>
      <c r="G99" s="69"/>
      <c r="H99" s="69"/>
      <c r="I99" s="69"/>
      <c r="J99" s="4"/>
    </row>
    <row r="100" spans="1:10">
      <c r="A100" s="70"/>
      <c r="B100" s="71"/>
      <c r="C100" s="72"/>
      <c r="D100" s="73"/>
      <c r="E100" s="74"/>
      <c r="F100" s="69"/>
      <c r="G100" s="69"/>
      <c r="H100" s="69"/>
      <c r="I100" s="69"/>
      <c r="J100" s="4"/>
    </row>
    <row r="101" spans="1:10">
      <c r="A101" s="70"/>
      <c r="B101" s="71"/>
      <c r="C101" s="72"/>
      <c r="D101" s="73"/>
      <c r="E101" s="74"/>
      <c r="F101" s="69"/>
      <c r="G101" s="69"/>
      <c r="H101" s="69"/>
      <c r="I101" s="69"/>
      <c r="J101" s="4"/>
    </row>
    <row r="102" spans="1:10">
      <c r="A102" s="70"/>
      <c r="B102" s="71"/>
      <c r="C102" s="72"/>
      <c r="D102" s="73"/>
      <c r="E102" s="74"/>
      <c r="F102" s="69"/>
      <c r="G102" s="69"/>
      <c r="H102" s="69"/>
      <c r="I102" s="69"/>
      <c r="J102" s="4"/>
    </row>
    <row r="103" spans="1:10">
      <c r="A103" s="70"/>
      <c r="B103" s="71"/>
      <c r="C103" s="72"/>
      <c r="D103" s="73"/>
      <c r="E103" s="74"/>
      <c r="F103" s="69"/>
      <c r="G103" s="69"/>
      <c r="H103" s="69"/>
      <c r="I103" s="69"/>
      <c r="J103" s="4"/>
    </row>
    <row r="104" spans="1:10">
      <c r="A104" s="70"/>
      <c r="B104" s="71"/>
      <c r="C104" s="72"/>
      <c r="D104" s="73"/>
      <c r="E104" s="74"/>
      <c r="F104" s="69"/>
      <c r="G104" s="69"/>
      <c r="H104" s="69"/>
      <c r="I104" s="69"/>
      <c r="J104" s="4"/>
    </row>
    <row r="105" spans="1:10">
      <c r="A105" s="70"/>
      <c r="B105" s="71"/>
      <c r="C105" s="72"/>
      <c r="D105" s="73"/>
      <c r="E105" s="74"/>
      <c r="F105" s="69"/>
      <c r="G105" s="69"/>
      <c r="H105" s="69"/>
      <c r="I105" s="69"/>
      <c r="J105" s="4"/>
    </row>
    <row r="106" spans="1:10">
      <c r="A106" s="70"/>
      <c r="B106" s="71"/>
      <c r="C106" s="72"/>
      <c r="D106" s="73"/>
      <c r="E106" s="74"/>
      <c r="F106" s="69"/>
      <c r="G106" s="69"/>
      <c r="H106" s="69"/>
      <c r="I106" s="69"/>
      <c r="J106" s="4"/>
    </row>
    <row r="107" spans="1:10">
      <c r="A107" s="70"/>
      <c r="B107" s="71"/>
      <c r="C107" s="72"/>
      <c r="D107" s="73"/>
      <c r="E107" s="74"/>
      <c r="F107" s="69"/>
      <c r="G107" s="69"/>
      <c r="H107" s="69"/>
      <c r="I107" s="69"/>
      <c r="J107" s="4"/>
    </row>
    <row r="108" spans="1:10">
      <c r="A108" s="70"/>
      <c r="B108" s="71"/>
      <c r="C108" s="72"/>
      <c r="D108" s="73"/>
      <c r="E108" s="74"/>
      <c r="F108" s="69"/>
      <c r="G108" s="69"/>
      <c r="H108" s="69"/>
      <c r="I108" s="69"/>
      <c r="J108" s="4"/>
    </row>
    <row r="109" spans="1:10">
      <c r="A109" s="70"/>
      <c r="B109" s="71"/>
      <c r="C109" s="72"/>
      <c r="D109" s="73"/>
      <c r="E109" s="74"/>
      <c r="F109" s="69"/>
      <c r="G109" s="69"/>
      <c r="H109" s="69"/>
      <c r="I109" s="69"/>
      <c r="J109" s="4"/>
    </row>
    <row r="110" spans="1:10">
      <c r="A110" s="70"/>
      <c r="B110" s="71"/>
      <c r="C110" s="72"/>
      <c r="D110" s="73"/>
      <c r="E110" s="74"/>
      <c r="F110" s="69"/>
      <c r="G110" s="69"/>
      <c r="H110" s="69"/>
      <c r="I110" s="69"/>
      <c r="J110" s="4"/>
    </row>
    <row r="111" spans="1:10">
      <c r="A111" s="70"/>
      <c r="B111" s="71"/>
      <c r="C111" s="72"/>
      <c r="D111" s="73"/>
      <c r="E111" s="74"/>
      <c r="F111" s="69"/>
      <c r="G111" s="69"/>
      <c r="H111" s="69"/>
      <c r="I111" s="69"/>
      <c r="J111" s="4"/>
    </row>
    <row r="112" spans="1:10">
      <c r="A112" s="70"/>
      <c r="B112" s="71"/>
      <c r="C112" s="72"/>
      <c r="D112" s="73"/>
      <c r="E112" s="74"/>
      <c r="F112" s="69"/>
      <c r="G112" s="69"/>
      <c r="H112" s="69"/>
      <c r="I112" s="69"/>
      <c r="J112" s="4"/>
    </row>
    <row r="113" spans="1:10">
      <c r="A113" s="70"/>
      <c r="B113" s="71"/>
      <c r="C113" s="72"/>
      <c r="D113" s="73"/>
      <c r="E113" s="74"/>
      <c r="F113" s="69"/>
      <c r="G113" s="69"/>
      <c r="H113" s="69"/>
      <c r="I113" s="69"/>
      <c r="J113" s="4"/>
    </row>
    <row r="114" spans="1:10">
      <c r="A114" s="70"/>
      <c r="B114" s="71"/>
      <c r="C114" s="72"/>
      <c r="D114" s="73"/>
      <c r="E114" s="74"/>
      <c r="F114" s="69"/>
      <c r="G114" s="69"/>
      <c r="H114" s="69"/>
      <c r="I114" s="69"/>
      <c r="J114" s="4"/>
    </row>
    <row r="115" spans="1:10">
      <c r="A115" s="70"/>
      <c r="B115" s="71"/>
      <c r="C115" s="72"/>
      <c r="D115" s="73"/>
      <c r="E115" s="74"/>
      <c r="F115" s="69"/>
      <c r="G115" s="69"/>
      <c r="H115" s="69"/>
      <c r="I115" s="69"/>
      <c r="J115" s="4"/>
    </row>
    <row r="116" spans="1:10">
      <c r="A116" s="70"/>
      <c r="B116" s="71"/>
      <c r="C116" s="72"/>
      <c r="D116" s="73"/>
      <c r="E116" s="74"/>
      <c r="F116" s="69"/>
      <c r="G116" s="69"/>
      <c r="H116" s="69"/>
      <c r="I116" s="69"/>
      <c r="J116" s="4"/>
    </row>
    <row r="117" spans="1:10">
      <c r="A117" s="70"/>
      <c r="B117" s="71"/>
      <c r="C117" s="72"/>
      <c r="D117" s="73"/>
      <c r="E117" s="74"/>
      <c r="F117" s="69"/>
      <c r="G117" s="69"/>
      <c r="H117" s="69"/>
      <c r="I117" s="69"/>
      <c r="J117" s="4"/>
    </row>
    <row r="118" spans="1:10">
      <c r="A118" s="70"/>
      <c r="B118" s="71"/>
      <c r="C118" s="72"/>
      <c r="D118" s="73"/>
      <c r="E118" s="74"/>
      <c r="F118" s="69"/>
      <c r="G118" s="69"/>
      <c r="H118" s="69"/>
      <c r="I118" s="69"/>
      <c r="J118" s="4"/>
    </row>
    <row r="119" spans="1:10">
      <c r="A119" s="70"/>
      <c r="B119" s="71"/>
      <c r="C119" s="72"/>
      <c r="D119" s="73"/>
      <c r="E119" s="74"/>
      <c r="F119" s="69"/>
      <c r="G119" s="69"/>
      <c r="H119" s="69"/>
      <c r="I119" s="69"/>
      <c r="J119" s="4"/>
    </row>
    <row r="120" spans="1:10">
      <c r="A120" s="70"/>
      <c r="B120" s="71"/>
      <c r="C120" s="72"/>
      <c r="D120" s="73"/>
      <c r="E120" s="74"/>
      <c r="F120" s="69"/>
      <c r="G120" s="69"/>
      <c r="H120" s="69"/>
      <c r="I120" s="69"/>
      <c r="J120" s="4"/>
    </row>
    <row r="121" spans="1:10">
      <c r="A121" s="70"/>
      <c r="B121" s="71"/>
      <c r="C121" s="72"/>
      <c r="D121" s="73"/>
      <c r="E121" s="74"/>
      <c r="F121" s="69"/>
      <c r="G121" s="69"/>
      <c r="H121" s="69"/>
      <c r="I121" s="69"/>
      <c r="J121" s="4"/>
    </row>
    <row r="122" spans="1:10">
      <c r="A122" s="70"/>
      <c r="B122" s="71"/>
      <c r="C122" s="72"/>
      <c r="D122" s="73"/>
      <c r="E122" s="74"/>
      <c r="F122" s="69"/>
      <c r="G122" s="69"/>
      <c r="H122" s="69"/>
      <c r="I122" s="69"/>
      <c r="J122" s="4"/>
    </row>
    <row r="123" spans="1:10">
      <c r="A123" s="70"/>
      <c r="B123" s="71"/>
      <c r="C123" s="72"/>
      <c r="D123" s="73"/>
      <c r="E123" s="74"/>
      <c r="F123" s="69"/>
      <c r="G123" s="69"/>
      <c r="H123" s="69"/>
      <c r="I123" s="69"/>
      <c r="J123" s="4"/>
    </row>
    <row r="124" spans="1:10">
      <c r="A124" s="70"/>
      <c r="B124" s="71"/>
      <c r="C124" s="72"/>
      <c r="D124" s="73"/>
      <c r="E124" s="74"/>
      <c r="F124" s="69"/>
      <c r="G124" s="69"/>
      <c r="H124" s="69"/>
      <c r="I124" s="69"/>
      <c r="J124" s="4"/>
    </row>
    <row r="125" spans="1:10">
      <c r="A125" s="70"/>
      <c r="B125" s="71"/>
      <c r="C125" s="72"/>
      <c r="D125" s="73"/>
      <c r="E125" s="74"/>
      <c r="F125" s="69"/>
      <c r="G125" s="69"/>
      <c r="H125" s="69"/>
      <c r="I125" s="69"/>
      <c r="J125" s="4"/>
    </row>
    <row r="126" spans="1:10">
      <c r="A126" s="70"/>
      <c r="B126" s="71"/>
      <c r="C126" s="72"/>
      <c r="D126" s="73"/>
      <c r="E126" s="74"/>
      <c r="F126" s="69"/>
      <c r="G126" s="69"/>
      <c r="H126" s="69"/>
      <c r="I126" s="69"/>
      <c r="J126" s="4"/>
    </row>
    <row r="127" spans="1:10">
      <c r="A127" s="70"/>
      <c r="B127" s="71"/>
      <c r="C127" s="72"/>
      <c r="D127" s="73"/>
      <c r="E127" s="74"/>
      <c r="F127" s="69"/>
      <c r="G127" s="69"/>
      <c r="H127" s="69"/>
      <c r="I127" s="69"/>
      <c r="J127" s="4"/>
    </row>
    <row r="128" spans="1:10">
      <c r="A128" s="70"/>
      <c r="B128" s="71"/>
      <c r="C128" s="72"/>
      <c r="D128" s="73"/>
      <c r="E128" s="74"/>
      <c r="F128" s="69"/>
      <c r="G128" s="69"/>
      <c r="H128" s="69"/>
      <c r="I128" s="69"/>
      <c r="J128" s="4"/>
    </row>
    <row r="129" spans="1:10">
      <c r="A129" s="70"/>
      <c r="B129" s="71"/>
      <c r="C129" s="72"/>
      <c r="D129" s="73"/>
      <c r="E129" s="74"/>
      <c r="F129" s="69"/>
      <c r="G129" s="69"/>
      <c r="H129" s="69"/>
      <c r="I129" s="69"/>
      <c r="J129" s="4"/>
    </row>
    <row r="130" spans="1:10">
      <c r="A130" s="70"/>
      <c r="B130" s="71"/>
      <c r="C130" s="72"/>
      <c r="D130" s="73"/>
      <c r="E130" s="74"/>
      <c r="F130" s="69"/>
      <c r="G130" s="69"/>
      <c r="H130" s="69"/>
      <c r="I130" s="69"/>
      <c r="J130" s="4"/>
    </row>
    <row r="131" spans="1:10">
      <c r="A131" s="70"/>
      <c r="B131" s="71"/>
      <c r="C131" s="72"/>
      <c r="D131" s="73"/>
      <c r="E131" s="74"/>
      <c r="F131" s="69"/>
      <c r="G131" s="69"/>
      <c r="H131" s="69"/>
      <c r="I131" s="69"/>
      <c r="J131" s="4"/>
    </row>
    <row r="132" spans="1:10">
      <c r="A132" s="70"/>
      <c r="B132" s="71"/>
      <c r="C132" s="72"/>
      <c r="D132" s="73"/>
      <c r="E132" s="74"/>
      <c r="F132" s="69"/>
      <c r="G132" s="69"/>
      <c r="H132" s="69"/>
      <c r="I132" s="69"/>
      <c r="J132" s="4"/>
    </row>
    <row r="133" spans="1:10">
      <c r="A133" s="70"/>
      <c r="B133" s="71"/>
      <c r="C133" s="72"/>
      <c r="D133" s="73"/>
      <c r="E133" s="74"/>
      <c r="F133" s="69"/>
      <c r="G133" s="69"/>
      <c r="H133" s="69"/>
      <c r="I133" s="69"/>
      <c r="J133" s="4"/>
    </row>
    <row r="134" spans="1:10">
      <c r="A134" s="70"/>
      <c r="B134" s="71"/>
      <c r="C134" s="72"/>
      <c r="D134" s="73"/>
      <c r="E134" s="74"/>
      <c r="F134" s="69"/>
      <c r="G134" s="69"/>
      <c r="H134" s="69"/>
      <c r="I134" s="69"/>
      <c r="J134" s="4"/>
    </row>
    <row r="135" spans="1:10">
      <c r="A135" s="70"/>
      <c r="B135" s="71"/>
      <c r="C135" s="72"/>
      <c r="D135" s="73"/>
      <c r="E135" s="74"/>
      <c r="F135" s="69"/>
      <c r="G135" s="69"/>
      <c r="H135" s="69"/>
      <c r="I135" s="69"/>
      <c r="J135" s="4"/>
    </row>
    <row r="136" spans="1:10">
      <c r="A136" s="70"/>
      <c r="B136" s="71"/>
      <c r="C136" s="72"/>
      <c r="D136" s="73"/>
      <c r="E136" s="74"/>
      <c r="F136" s="69"/>
      <c r="G136" s="69"/>
      <c r="H136" s="69"/>
      <c r="I136" s="69"/>
      <c r="J136" s="4"/>
    </row>
    <row r="137" spans="1:10">
      <c r="A137" s="70"/>
      <c r="B137" s="71"/>
      <c r="C137" s="72"/>
      <c r="D137" s="73"/>
      <c r="E137" s="74"/>
      <c r="F137" s="69"/>
      <c r="G137" s="69"/>
      <c r="H137" s="69"/>
      <c r="I137" s="69"/>
      <c r="J137" s="4"/>
    </row>
    <row r="138" spans="1:10">
      <c r="A138" s="70"/>
      <c r="B138" s="71"/>
      <c r="C138" s="72"/>
      <c r="D138" s="73"/>
      <c r="E138" s="74"/>
      <c r="F138" s="69"/>
      <c r="G138" s="69"/>
      <c r="H138" s="69"/>
      <c r="I138" s="69"/>
      <c r="J138" s="4"/>
    </row>
    <row r="139" spans="1:10">
      <c r="A139" s="70"/>
      <c r="B139" s="71"/>
      <c r="C139" s="72"/>
      <c r="D139" s="73"/>
      <c r="E139" s="74"/>
      <c r="F139" s="69"/>
      <c r="G139" s="69"/>
      <c r="H139" s="69"/>
      <c r="I139" s="69"/>
      <c r="J139" s="4"/>
    </row>
    <row r="140" spans="1:10">
      <c r="A140" s="70"/>
      <c r="B140" s="71"/>
      <c r="C140" s="72"/>
      <c r="D140" s="73"/>
      <c r="E140" s="74"/>
      <c r="F140" s="69"/>
      <c r="G140" s="69"/>
      <c r="H140" s="69"/>
      <c r="I140" s="69"/>
      <c r="J140" s="4"/>
    </row>
    <row r="141" spans="1:10">
      <c r="A141" s="70"/>
      <c r="B141" s="71"/>
      <c r="C141" s="72"/>
      <c r="D141" s="73"/>
      <c r="E141" s="74"/>
      <c r="F141" s="69"/>
      <c r="G141" s="69"/>
      <c r="H141" s="69"/>
      <c r="I141" s="69"/>
      <c r="J141" s="4"/>
    </row>
    <row r="142" spans="1:10">
      <c r="A142" s="70"/>
      <c r="B142" s="71"/>
      <c r="C142" s="72"/>
      <c r="D142" s="73"/>
      <c r="E142" s="74"/>
      <c r="F142" s="69"/>
      <c r="G142" s="69"/>
      <c r="H142" s="69"/>
      <c r="I142" s="69"/>
      <c r="J142" s="4"/>
    </row>
    <row r="143" spans="1:10">
      <c r="A143" s="70"/>
      <c r="B143" s="71"/>
      <c r="C143" s="72"/>
      <c r="D143" s="73"/>
      <c r="E143" s="74"/>
      <c r="F143" s="69"/>
      <c r="G143" s="69"/>
      <c r="H143" s="69"/>
      <c r="I143" s="69"/>
      <c r="J143" s="4"/>
    </row>
    <row r="144" spans="1:10">
      <c r="A144" s="70"/>
      <c r="B144" s="71"/>
      <c r="C144" s="72"/>
      <c r="D144" s="73"/>
      <c r="E144" s="74"/>
      <c r="F144" s="69"/>
      <c r="G144" s="69"/>
      <c r="H144" s="69"/>
      <c r="I144" s="69"/>
      <c r="J144" s="4"/>
    </row>
    <row r="145" spans="1:10">
      <c r="A145" s="70"/>
      <c r="B145" s="71"/>
      <c r="C145" s="72"/>
      <c r="D145" s="73"/>
      <c r="E145" s="74"/>
      <c r="F145" s="69"/>
      <c r="G145" s="69"/>
      <c r="H145" s="69"/>
      <c r="I145" s="69"/>
      <c r="J145" s="4"/>
    </row>
    <row r="146" spans="1:10">
      <c r="A146" s="70"/>
      <c r="B146" s="71"/>
      <c r="C146" s="72"/>
      <c r="D146" s="73"/>
      <c r="E146" s="74"/>
      <c r="F146" s="69"/>
      <c r="G146" s="69"/>
      <c r="H146" s="69"/>
      <c r="I146" s="69"/>
      <c r="J146" s="4"/>
    </row>
    <row r="147" spans="1:10">
      <c r="A147" s="70"/>
      <c r="B147" s="71"/>
      <c r="C147" s="72"/>
      <c r="D147" s="73"/>
      <c r="E147" s="74"/>
      <c r="F147" s="69"/>
      <c r="G147" s="69"/>
      <c r="H147" s="69"/>
      <c r="I147" s="69"/>
      <c r="J147" s="4"/>
    </row>
    <row r="148" spans="1:10">
      <c r="A148" s="70"/>
      <c r="B148" s="71"/>
      <c r="C148" s="72"/>
      <c r="D148" s="73"/>
      <c r="E148" s="74"/>
      <c r="F148" s="69"/>
      <c r="G148" s="69"/>
      <c r="H148" s="69"/>
      <c r="I148" s="69"/>
      <c r="J148" s="4"/>
    </row>
    <row r="149" spans="1:10">
      <c r="A149" s="70"/>
      <c r="B149" s="71"/>
      <c r="C149" s="72"/>
      <c r="D149" s="73"/>
      <c r="E149" s="74"/>
      <c r="F149" s="69"/>
      <c r="G149" s="69"/>
      <c r="H149" s="69"/>
      <c r="I149" s="69"/>
      <c r="J149" s="4"/>
    </row>
    <row r="150" spans="1:10">
      <c r="A150" s="70"/>
      <c r="B150" s="71"/>
      <c r="C150" s="72"/>
      <c r="D150" s="73"/>
      <c r="E150" s="74"/>
      <c r="F150" s="69"/>
      <c r="G150" s="69"/>
      <c r="H150" s="69"/>
      <c r="I150" s="69"/>
      <c r="J150" s="4"/>
    </row>
    <row r="151" spans="1:10">
      <c r="A151" s="70"/>
      <c r="B151" s="71"/>
      <c r="C151" s="72"/>
      <c r="D151" s="73"/>
      <c r="E151" s="74"/>
      <c r="F151" s="69"/>
      <c r="G151" s="69"/>
      <c r="H151" s="69"/>
      <c r="I151" s="69"/>
      <c r="J151" s="4"/>
    </row>
    <row r="152" spans="1:10">
      <c r="A152" s="70"/>
      <c r="B152" s="71"/>
      <c r="C152" s="72"/>
      <c r="D152" s="73"/>
      <c r="E152" s="74"/>
      <c r="F152" s="69"/>
      <c r="G152" s="69"/>
      <c r="H152" s="69"/>
      <c r="I152" s="69"/>
      <c r="J152" s="4"/>
    </row>
    <row r="153" spans="1:10">
      <c r="A153" s="70"/>
      <c r="B153" s="71"/>
      <c r="C153" s="72"/>
      <c r="D153" s="73"/>
      <c r="E153" s="74"/>
      <c r="F153" s="69"/>
      <c r="G153" s="69"/>
      <c r="H153" s="69"/>
      <c r="I153" s="69"/>
      <c r="J153" s="4"/>
    </row>
    <row r="154" spans="1:10">
      <c r="A154" s="70"/>
      <c r="B154" s="71"/>
      <c r="C154" s="72"/>
      <c r="D154" s="73"/>
      <c r="E154" s="74"/>
      <c r="F154" s="69"/>
      <c r="G154" s="69"/>
      <c r="H154" s="69"/>
      <c r="I154" s="69"/>
      <c r="J154" s="4"/>
    </row>
    <row r="155" spans="1:10">
      <c r="B155" s="71"/>
      <c r="C155" s="72"/>
      <c r="D155" s="73"/>
      <c r="E155" s="74"/>
      <c r="F155" s="69"/>
      <c r="G155" s="69"/>
      <c r="H155" s="69"/>
      <c r="I155" s="69"/>
      <c r="J155" s="4"/>
    </row>
    <row r="156" spans="1:10">
      <c r="B156" s="71"/>
      <c r="C156" s="72"/>
      <c r="D156" s="73"/>
      <c r="E156" s="74"/>
      <c r="F156" s="69"/>
      <c r="G156" s="69"/>
      <c r="H156" s="69"/>
      <c r="I156" s="69"/>
      <c r="J156" s="4"/>
    </row>
    <row r="157" spans="1:10">
      <c r="B157" s="71"/>
      <c r="C157" s="72"/>
      <c r="D157" s="73"/>
      <c r="E157" s="74"/>
      <c r="F157" s="69"/>
      <c r="G157" s="69"/>
      <c r="H157" s="69"/>
      <c r="I157" s="69"/>
      <c r="J157" s="4"/>
    </row>
    <row r="158" spans="1:10">
      <c r="B158" s="71"/>
      <c r="C158" s="72"/>
      <c r="D158" s="73"/>
      <c r="E158" s="74"/>
      <c r="F158" s="69"/>
      <c r="G158" s="69"/>
      <c r="H158" s="69"/>
      <c r="I158" s="69"/>
      <c r="J158" s="4"/>
    </row>
    <row r="159" spans="1:10">
      <c r="B159" s="71"/>
      <c r="C159" s="72"/>
      <c r="D159" s="73"/>
      <c r="E159" s="74"/>
      <c r="F159" s="69"/>
      <c r="G159" s="69"/>
      <c r="H159" s="69"/>
      <c r="I159" s="69"/>
      <c r="J159" s="4"/>
    </row>
    <row r="160" spans="1:10">
      <c r="B160" s="71"/>
      <c r="C160" s="72"/>
      <c r="D160" s="73"/>
      <c r="E160" s="74"/>
      <c r="F160" s="69"/>
      <c r="G160" s="69"/>
      <c r="H160" s="69"/>
      <c r="I160" s="69"/>
      <c r="J160" s="4"/>
    </row>
    <row r="161" spans="2:10">
      <c r="B161" s="71"/>
      <c r="C161" s="72"/>
      <c r="D161" s="73"/>
      <c r="E161" s="74"/>
      <c r="F161" s="69"/>
      <c r="G161" s="69"/>
      <c r="H161" s="69"/>
      <c r="I161" s="69"/>
      <c r="J161" s="4"/>
    </row>
    <row r="162" spans="2:10">
      <c r="B162" s="71"/>
      <c r="C162" s="72"/>
      <c r="D162" s="73"/>
      <c r="E162" s="74"/>
      <c r="F162" s="69"/>
      <c r="G162" s="69"/>
      <c r="H162" s="69"/>
      <c r="I162" s="69"/>
      <c r="J162" s="4"/>
    </row>
    <row r="163" spans="2:10">
      <c r="B163" s="71"/>
      <c r="C163" s="72"/>
      <c r="D163" s="73"/>
      <c r="E163" s="74"/>
      <c r="F163" s="69"/>
      <c r="G163" s="69"/>
      <c r="H163" s="69"/>
      <c r="I163" s="69"/>
      <c r="J163" s="4"/>
    </row>
    <row r="164" spans="2:10">
      <c r="B164" s="71"/>
      <c r="C164" s="72"/>
      <c r="D164" s="73"/>
      <c r="E164" s="74"/>
      <c r="F164" s="69"/>
      <c r="G164" s="69"/>
      <c r="H164" s="69"/>
      <c r="I164" s="69"/>
      <c r="J164" s="4"/>
    </row>
    <row r="165" spans="2:10">
      <c r="B165" s="71"/>
      <c r="C165" s="72"/>
      <c r="D165" s="73"/>
      <c r="E165" s="74"/>
      <c r="F165" s="69"/>
      <c r="G165" s="69"/>
      <c r="H165" s="69"/>
      <c r="I165" s="69"/>
      <c r="J165" s="4"/>
    </row>
    <row r="166" spans="2:10">
      <c r="B166" s="71"/>
      <c r="C166" s="72"/>
      <c r="D166" s="73"/>
      <c r="E166" s="74"/>
      <c r="F166" s="69"/>
      <c r="G166" s="69"/>
      <c r="H166" s="69"/>
      <c r="I166" s="69"/>
      <c r="J166" s="4"/>
    </row>
    <row r="167" spans="2:10">
      <c r="B167" s="71"/>
      <c r="C167" s="72"/>
      <c r="D167" s="73"/>
      <c r="E167" s="74"/>
      <c r="F167" s="69"/>
      <c r="G167" s="69"/>
      <c r="H167" s="69"/>
      <c r="I167" s="69"/>
      <c r="J167" s="4"/>
    </row>
    <row r="168" spans="2:10">
      <c r="B168" s="71"/>
      <c r="C168" s="72"/>
      <c r="D168" s="73"/>
      <c r="E168" s="74"/>
      <c r="F168" s="69"/>
      <c r="G168" s="69"/>
      <c r="H168" s="69"/>
      <c r="I168" s="69"/>
      <c r="J168" s="4"/>
    </row>
    <row r="169" spans="2:10">
      <c r="B169" s="71"/>
      <c r="C169" s="72"/>
      <c r="D169" s="73"/>
      <c r="E169" s="74"/>
      <c r="F169" s="69"/>
      <c r="G169" s="69"/>
      <c r="H169" s="69"/>
      <c r="I169" s="69"/>
      <c r="J169" s="4"/>
    </row>
    <row r="170" spans="2:10">
      <c r="B170" s="71"/>
      <c r="C170" s="72"/>
      <c r="D170" s="73"/>
      <c r="E170" s="74"/>
      <c r="F170" s="69"/>
      <c r="G170" s="69"/>
      <c r="H170" s="69"/>
      <c r="I170" s="69"/>
      <c r="J170" s="4"/>
    </row>
    <row r="171" spans="2:10">
      <c r="B171" s="71"/>
      <c r="C171" s="72"/>
      <c r="D171" s="73"/>
      <c r="E171" s="74"/>
      <c r="F171" s="69"/>
      <c r="G171" s="69"/>
      <c r="H171" s="69"/>
      <c r="I171" s="69"/>
      <c r="J171" s="4"/>
    </row>
    <row r="172" spans="2:10">
      <c r="B172" s="71"/>
      <c r="C172" s="72"/>
      <c r="D172" s="73"/>
      <c r="E172" s="74"/>
      <c r="F172" s="69"/>
      <c r="G172" s="69"/>
      <c r="H172" s="69"/>
      <c r="I172" s="69"/>
      <c r="J172" s="4"/>
    </row>
    <row r="173" spans="2:10">
      <c r="B173" s="71"/>
      <c r="C173" s="72"/>
      <c r="D173" s="73"/>
      <c r="E173" s="74"/>
      <c r="F173" s="69"/>
      <c r="G173" s="69"/>
      <c r="H173" s="69"/>
      <c r="I173" s="69"/>
      <c r="J173" s="4"/>
    </row>
    <row r="174" spans="2:10">
      <c r="B174" s="71"/>
      <c r="C174" s="72"/>
      <c r="D174" s="73"/>
      <c r="E174" s="74"/>
      <c r="F174" s="69"/>
      <c r="G174" s="69"/>
      <c r="H174" s="69"/>
      <c r="I174" s="69"/>
      <c r="J174" s="4"/>
    </row>
    <row r="175" spans="2:10">
      <c r="B175" s="71"/>
      <c r="C175" s="72"/>
      <c r="D175" s="73"/>
      <c r="E175" s="74"/>
      <c r="F175" s="69"/>
      <c r="G175" s="69"/>
      <c r="H175" s="69"/>
      <c r="I175" s="69"/>
      <c r="J175" s="4"/>
    </row>
    <row r="176" spans="2:10">
      <c r="B176" s="71"/>
      <c r="C176" s="72"/>
      <c r="D176" s="73"/>
      <c r="E176" s="74"/>
      <c r="F176" s="69"/>
      <c r="G176" s="69"/>
      <c r="H176" s="69"/>
      <c r="I176" s="69"/>
      <c r="J176" s="4"/>
    </row>
    <row r="177" spans="2:10">
      <c r="B177" s="71"/>
      <c r="C177" s="72"/>
      <c r="D177" s="73"/>
      <c r="E177" s="74"/>
      <c r="F177" s="69"/>
      <c r="G177" s="69"/>
      <c r="H177" s="69"/>
      <c r="I177" s="69"/>
      <c r="J177" s="4"/>
    </row>
    <row r="178" spans="2:10">
      <c r="B178" s="71"/>
      <c r="C178" s="72"/>
      <c r="D178" s="73"/>
      <c r="E178" s="74"/>
      <c r="F178" s="69"/>
      <c r="G178" s="69"/>
      <c r="H178" s="69"/>
      <c r="I178" s="69"/>
      <c r="J178" s="4"/>
    </row>
    <row r="179" spans="2:10">
      <c r="B179" s="71"/>
      <c r="C179" s="72"/>
      <c r="D179" s="73"/>
      <c r="E179" s="74"/>
      <c r="F179" s="69"/>
      <c r="G179" s="69"/>
      <c r="H179" s="69"/>
      <c r="I179" s="69"/>
      <c r="J179" s="4"/>
    </row>
    <row r="180" spans="2:10">
      <c r="B180" s="71"/>
      <c r="C180" s="72"/>
      <c r="D180" s="73"/>
      <c r="E180" s="74"/>
      <c r="F180" s="69"/>
      <c r="G180" s="69"/>
      <c r="H180" s="69"/>
      <c r="I180" s="69"/>
      <c r="J180" s="4"/>
    </row>
    <row r="181" spans="2:10">
      <c r="B181" s="71"/>
      <c r="C181" s="72"/>
      <c r="D181" s="73"/>
      <c r="E181" s="74"/>
      <c r="F181" s="69"/>
      <c r="G181" s="69"/>
      <c r="H181" s="69"/>
      <c r="I181" s="69"/>
      <c r="J181" s="4"/>
    </row>
    <row r="182" spans="2:10">
      <c r="B182" s="71"/>
      <c r="C182" s="72"/>
      <c r="D182" s="73"/>
      <c r="E182" s="74"/>
      <c r="F182" s="69"/>
      <c r="G182" s="69"/>
      <c r="H182" s="69"/>
      <c r="I182" s="69"/>
      <c r="J182" s="4"/>
    </row>
    <row r="183" spans="2:10">
      <c r="B183" s="71"/>
      <c r="C183" s="72"/>
      <c r="D183" s="73"/>
      <c r="E183" s="74"/>
      <c r="F183" s="69"/>
      <c r="G183" s="69"/>
      <c r="H183" s="69"/>
      <c r="I183" s="69"/>
      <c r="J183" s="4"/>
    </row>
    <row r="184" spans="2:10">
      <c r="B184" s="71"/>
      <c r="C184" s="72"/>
      <c r="D184" s="73"/>
      <c r="E184" s="74"/>
      <c r="F184" s="69"/>
      <c r="G184" s="69"/>
      <c r="H184" s="69"/>
      <c r="I184" s="69"/>
      <c r="J184" s="4"/>
    </row>
    <row r="185" spans="2:10">
      <c r="B185" s="71"/>
      <c r="C185" s="72"/>
      <c r="D185" s="73"/>
      <c r="E185" s="74"/>
      <c r="F185" s="69"/>
      <c r="G185" s="69"/>
      <c r="H185" s="69"/>
      <c r="I185" s="69"/>
      <c r="J185" s="4"/>
    </row>
    <row r="186" spans="2:10">
      <c r="B186" s="71"/>
      <c r="C186" s="72"/>
      <c r="D186" s="73"/>
      <c r="E186" s="74"/>
      <c r="F186" s="69"/>
      <c r="G186" s="69"/>
      <c r="H186" s="69"/>
      <c r="I186" s="69"/>
      <c r="J186" s="4"/>
    </row>
    <row r="187" spans="2:10">
      <c r="B187" s="71"/>
      <c r="C187" s="72"/>
      <c r="D187" s="73"/>
      <c r="E187" s="74"/>
      <c r="F187" s="69"/>
      <c r="G187" s="69"/>
      <c r="H187" s="69"/>
      <c r="I187" s="69"/>
      <c r="J187" s="4"/>
    </row>
    <row r="188" spans="2:10">
      <c r="B188" s="71"/>
      <c r="C188" s="72"/>
      <c r="D188" s="73"/>
      <c r="E188" s="74"/>
      <c r="F188" s="69"/>
      <c r="G188" s="69"/>
      <c r="H188" s="69"/>
      <c r="I188" s="69"/>
      <c r="J188" s="4"/>
    </row>
    <row r="189" spans="2:10">
      <c r="B189" s="71"/>
      <c r="C189" s="72"/>
      <c r="D189" s="73"/>
      <c r="E189" s="74"/>
      <c r="F189" s="69"/>
      <c r="G189" s="69"/>
      <c r="H189" s="69"/>
      <c r="I189" s="69"/>
      <c r="J189" s="4"/>
    </row>
    <row r="190" spans="2:10">
      <c r="B190" s="71"/>
      <c r="C190" s="72"/>
      <c r="D190" s="73"/>
      <c r="E190" s="74"/>
      <c r="F190" s="69"/>
      <c r="G190" s="69"/>
      <c r="H190" s="69"/>
      <c r="I190" s="69"/>
      <c r="J190" s="4"/>
    </row>
    <row r="191" spans="2:10">
      <c r="B191" s="71"/>
      <c r="C191" s="72"/>
      <c r="D191" s="73"/>
      <c r="E191" s="74"/>
      <c r="F191" s="69"/>
      <c r="G191" s="69"/>
      <c r="H191" s="69"/>
      <c r="I191" s="69"/>
      <c r="J191" s="4"/>
    </row>
    <row r="192" spans="2:10">
      <c r="B192" s="71"/>
      <c r="C192" s="72"/>
      <c r="D192" s="73"/>
      <c r="E192" s="74"/>
      <c r="F192" s="69"/>
      <c r="G192" s="69"/>
      <c r="H192" s="69"/>
      <c r="I192" s="69"/>
      <c r="J192" s="4"/>
    </row>
    <row r="193" spans="2:10">
      <c r="B193" s="71"/>
      <c r="C193" s="72"/>
      <c r="D193" s="73"/>
      <c r="E193" s="74"/>
      <c r="F193" s="69"/>
      <c r="G193" s="69"/>
      <c r="H193" s="69"/>
      <c r="I193" s="69"/>
      <c r="J193" s="4"/>
    </row>
    <row r="194" spans="2:10">
      <c r="B194" s="71"/>
      <c r="C194" s="72"/>
      <c r="D194" s="73"/>
      <c r="E194" s="74"/>
      <c r="F194" s="69"/>
      <c r="G194" s="69"/>
      <c r="H194" s="69"/>
      <c r="I194" s="69"/>
      <c r="J194" s="4"/>
    </row>
    <row r="195" spans="2:10">
      <c r="B195" s="71"/>
      <c r="C195" s="72"/>
      <c r="D195" s="73"/>
      <c r="E195" s="74"/>
      <c r="F195" s="69"/>
      <c r="G195" s="69"/>
      <c r="H195" s="69"/>
      <c r="I195" s="69"/>
      <c r="J195" s="4"/>
    </row>
    <row r="196" spans="2:10">
      <c r="B196" s="71"/>
      <c r="C196" s="72"/>
      <c r="D196" s="73"/>
      <c r="E196" s="74"/>
      <c r="F196" s="69"/>
      <c r="G196" s="69"/>
      <c r="H196" s="69"/>
      <c r="I196" s="69"/>
      <c r="J196" s="4"/>
    </row>
    <row r="197" spans="2:10">
      <c r="B197" s="71"/>
      <c r="C197" s="72"/>
      <c r="D197" s="73"/>
      <c r="E197" s="74"/>
      <c r="F197" s="69"/>
      <c r="G197" s="69"/>
      <c r="H197" s="69"/>
      <c r="I197" s="69"/>
      <c r="J197" s="4"/>
    </row>
    <row r="198" spans="2:10">
      <c r="B198" s="71"/>
      <c r="C198" s="72"/>
      <c r="D198" s="73"/>
      <c r="E198" s="74"/>
      <c r="F198" s="69"/>
      <c r="G198" s="69"/>
      <c r="H198" s="69"/>
      <c r="I198" s="69"/>
      <c r="J198" s="4"/>
    </row>
    <row r="199" spans="2:10">
      <c r="B199" s="71"/>
      <c r="C199" s="72"/>
      <c r="D199" s="73"/>
      <c r="E199" s="74"/>
      <c r="F199" s="69"/>
      <c r="G199" s="69"/>
      <c r="H199" s="69"/>
      <c r="I199" s="69"/>
      <c r="J199" s="4"/>
    </row>
    <row r="200" spans="2:10">
      <c r="B200" s="71"/>
      <c r="C200" s="72"/>
      <c r="D200" s="73"/>
      <c r="E200" s="74"/>
      <c r="F200" s="69"/>
      <c r="G200" s="69"/>
      <c r="H200" s="69"/>
      <c r="I200" s="69"/>
      <c r="J200" s="4"/>
    </row>
    <row r="201" spans="2:10">
      <c r="B201" s="71"/>
      <c r="C201" s="72"/>
      <c r="D201" s="73"/>
      <c r="E201" s="74"/>
      <c r="F201" s="69"/>
      <c r="G201" s="69"/>
      <c r="H201" s="69"/>
      <c r="I201" s="69"/>
      <c r="J201" s="4"/>
    </row>
    <row r="202" spans="2:10">
      <c r="B202" s="71"/>
      <c r="C202" s="72"/>
      <c r="D202" s="73"/>
      <c r="E202" s="74"/>
      <c r="F202" s="69"/>
      <c r="G202" s="69"/>
      <c r="H202" s="69"/>
      <c r="I202" s="69"/>
      <c r="J202" s="4"/>
    </row>
    <row r="203" spans="2:10">
      <c r="B203" s="71"/>
      <c r="C203" s="72"/>
      <c r="D203" s="73"/>
      <c r="E203" s="74"/>
      <c r="F203" s="69"/>
      <c r="G203" s="69"/>
      <c r="H203" s="69"/>
      <c r="I203" s="69"/>
      <c r="J203" s="4"/>
    </row>
    <row r="204" spans="2:10">
      <c r="B204" s="71"/>
      <c r="C204" s="72"/>
      <c r="D204" s="73"/>
      <c r="E204" s="74"/>
      <c r="F204" s="69"/>
      <c r="G204" s="69"/>
      <c r="H204" s="69"/>
      <c r="I204" s="69"/>
      <c r="J204" s="4"/>
    </row>
    <row r="205" spans="2:10">
      <c r="B205" s="71"/>
      <c r="C205" s="72"/>
      <c r="D205" s="73"/>
      <c r="E205" s="74"/>
      <c r="F205" s="69"/>
      <c r="G205" s="69"/>
      <c r="H205" s="69"/>
      <c r="I205" s="69"/>
      <c r="J205" s="4"/>
    </row>
    <row r="206" spans="2:10">
      <c r="B206" s="71"/>
      <c r="C206" s="72"/>
      <c r="D206" s="73"/>
      <c r="E206" s="74"/>
      <c r="F206" s="69"/>
      <c r="G206" s="69"/>
      <c r="H206" s="69"/>
      <c r="I206" s="69"/>
      <c r="J206" s="4"/>
    </row>
    <row r="207" spans="2:10">
      <c r="B207" s="71"/>
      <c r="C207" s="72"/>
      <c r="D207" s="73"/>
      <c r="E207" s="74"/>
      <c r="F207" s="69"/>
      <c r="G207" s="69"/>
      <c r="H207" s="69"/>
      <c r="I207" s="69"/>
      <c r="J207" s="4"/>
    </row>
    <row r="208" spans="2:10">
      <c r="B208" s="71"/>
      <c r="C208" s="72"/>
      <c r="D208" s="73"/>
      <c r="E208" s="74"/>
      <c r="F208" s="69"/>
      <c r="G208" s="69"/>
      <c r="H208" s="69"/>
      <c r="I208" s="69"/>
      <c r="J208" s="4"/>
    </row>
    <row r="209" spans="2:10">
      <c r="B209" s="71"/>
      <c r="C209" s="72"/>
      <c r="D209" s="73"/>
      <c r="E209" s="74"/>
      <c r="F209" s="69"/>
      <c r="G209" s="69"/>
      <c r="H209" s="69"/>
      <c r="I209" s="69"/>
      <c r="J209" s="4"/>
    </row>
    <row r="210" spans="2:10">
      <c r="B210" s="71"/>
      <c r="C210" s="72"/>
      <c r="D210" s="73"/>
      <c r="E210" s="74"/>
      <c r="F210" s="69"/>
      <c r="G210" s="69"/>
      <c r="H210" s="69"/>
      <c r="I210" s="69"/>
      <c r="J210" s="4"/>
    </row>
    <row r="211" spans="2:10">
      <c r="B211" s="71"/>
      <c r="C211" s="72"/>
      <c r="D211" s="73"/>
      <c r="E211" s="74"/>
      <c r="F211" s="69"/>
      <c r="G211" s="69"/>
      <c r="H211" s="69"/>
      <c r="I211" s="69"/>
      <c r="J211" s="4"/>
    </row>
    <row r="212" spans="2:10">
      <c r="B212" s="71"/>
      <c r="C212" s="72"/>
      <c r="D212" s="73"/>
      <c r="E212" s="74"/>
      <c r="F212" s="69"/>
      <c r="G212" s="69"/>
      <c r="H212" s="69"/>
      <c r="I212" s="69"/>
      <c r="J212" s="4"/>
    </row>
    <row r="213" spans="2:10">
      <c r="B213" s="71"/>
      <c r="C213" s="72"/>
      <c r="D213" s="73"/>
      <c r="E213" s="74"/>
      <c r="F213" s="69"/>
      <c r="G213" s="69"/>
      <c r="H213" s="69"/>
      <c r="I213" s="69"/>
      <c r="J213" s="4"/>
    </row>
    <row r="214" spans="2:10">
      <c r="B214" s="71"/>
      <c r="C214" s="72"/>
      <c r="D214" s="73"/>
      <c r="E214" s="74"/>
      <c r="F214" s="69"/>
      <c r="G214" s="69"/>
      <c r="H214" s="69"/>
      <c r="I214" s="69"/>
      <c r="J214" s="4"/>
    </row>
    <row r="215" spans="2:10">
      <c r="B215" s="71"/>
      <c r="C215" s="72"/>
      <c r="D215" s="73"/>
      <c r="E215" s="74"/>
      <c r="F215" s="69"/>
      <c r="G215" s="69"/>
      <c r="H215" s="69"/>
      <c r="I215" s="69"/>
      <c r="J215" s="4"/>
    </row>
  </sheetData>
  <sheetProtection formatCells="0" formatColumns="0" formatRows="0" insertColumns="0" insertRows="0"/>
  <autoFilter ref="A1:J8">
    <sortState ref="A2:J96">
      <sortCondition ref="A1:A8"/>
    </sortState>
  </autoFilter>
  <customSheetViews>
    <customSheetView guid="{2A80EAF0-49CF-4BCC-81C5-BF9A9C67FEBE}" scale="150" showAutoFilter="1" topLeftCell="A88">
      <selection activeCell="A95" sqref="A95"/>
      <pageMargins left="0.7" right="0.7" top="0.75" bottom="0.75" header="0.3" footer="0.3"/>
      <pageSetup paperSize="9" orientation="portrait" horizontalDpi="0" verticalDpi="0" r:id="rId1"/>
      <autoFilter ref="B1:K1"/>
    </customSheetView>
    <customSheetView guid="{9E5CF1C2-011A-49F3-9370-E9FEAA48A95E}" scale="150" showAutoFilter="1" topLeftCell="A19">
      <selection activeCell="A29" sqref="A29"/>
      <pageMargins left="0.7" right="0.7" top="0.75" bottom="0.75" header="0.3" footer="0.3"/>
      <pageSetup paperSize="9" orientation="portrait" horizontalDpi="0" verticalDpi="0" r:id="rId2"/>
      <autoFilter ref="B1:I1"/>
    </customSheetView>
    <customSheetView guid="{2F42364B-DE0C-44F4-8DD6-DEE38D598840}" scale="150" showAutoFilter="1">
      <pane xSplit="1" ySplit="1" topLeftCell="B2" activePane="bottomRight" state="frozen"/>
      <selection pane="bottomRight" activeCell="H17" sqref="H17"/>
      <pageMargins left="0.7" right="0.7" top="0.75" bottom="0.75" header="0.3" footer="0.3"/>
      <pageSetup paperSize="9" orientation="portrait" horizontalDpi="0" verticalDpi="0" r:id="rId3"/>
      <autoFilter ref="B1:K1"/>
    </customSheetView>
  </customSheetViews>
  <pageMargins left="0.7" right="0.7" top="0.75" bottom="0.75" header="0.3" footer="0.3"/>
  <pageSetup paperSize="9" orientation="portrait" horizontalDpi="0" verticalDpi="0" r:id="rId4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O8"/>
  <sheetViews>
    <sheetView workbookViewId="0">
      <selection activeCell="C8" sqref="C8"/>
    </sheetView>
  </sheetViews>
  <sheetFormatPr baseColWidth="10" defaultRowHeight="12.75"/>
  <cols>
    <col min="1" max="1" width="11.42578125" style="6"/>
    <col min="2" max="2" width="7.140625" style="6" bestFit="1" customWidth="1"/>
    <col min="3" max="3" width="8.140625" style="6" bestFit="1" customWidth="1"/>
    <col min="4" max="10" width="7.140625" style="6" bestFit="1" customWidth="1"/>
    <col min="11" max="11" width="5.42578125" style="6" bestFit="1" customWidth="1"/>
    <col min="12" max="12" width="5" style="6" bestFit="1" customWidth="1"/>
    <col min="13" max="13" width="6" style="6" bestFit="1" customWidth="1"/>
    <col min="14" max="15" width="7.140625" style="6" bestFit="1" customWidth="1"/>
    <col min="16" max="16384" width="11.42578125" style="6"/>
  </cols>
  <sheetData>
    <row r="1" spans="1:15">
      <c r="A1" s="264" t="s">
        <v>6</v>
      </c>
      <c r="B1" s="264" t="s">
        <v>77</v>
      </c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 t="s">
        <v>78</v>
      </c>
      <c r="O1" s="264"/>
    </row>
    <row r="2" spans="1:15">
      <c r="A2" s="264"/>
      <c r="B2" s="264" t="s">
        <v>8</v>
      </c>
      <c r="C2" s="264"/>
      <c r="D2" s="264"/>
      <c r="E2" s="264" t="s">
        <v>9</v>
      </c>
      <c r="F2" s="264"/>
      <c r="G2" s="264"/>
      <c r="H2" s="264" t="s">
        <v>10</v>
      </c>
      <c r="I2" s="264"/>
      <c r="J2" s="264"/>
      <c r="K2" s="264" t="s">
        <v>76</v>
      </c>
      <c r="L2" s="264"/>
      <c r="M2" s="264"/>
      <c r="N2" s="264"/>
      <c r="O2" s="264"/>
    </row>
    <row r="3" spans="1:15">
      <c r="A3" s="264"/>
      <c r="B3" s="86" t="s">
        <v>15</v>
      </c>
      <c r="C3" s="86" t="s">
        <v>12</v>
      </c>
      <c r="D3" s="86" t="s">
        <v>13</v>
      </c>
      <c r="E3" s="86" t="s">
        <v>15</v>
      </c>
      <c r="F3" s="86" t="s">
        <v>12</v>
      </c>
      <c r="G3" s="86" t="s">
        <v>13</v>
      </c>
      <c r="H3" s="86" t="s">
        <v>15</v>
      </c>
      <c r="I3" s="86" t="s">
        <v>12</v>
      </c>
      <c r="J3" s="86" t="s">
        <v>13</v>
      </c>
      <c r="K3" s="86" t="s">
        <v>15</v>
      </c>
      <c r="L3" s="86" t="s">
        <v>12</v>
      </c>
      <c r="M3" s="86" t="s">
        <v>13</v>
      </c>
      <c r="N3" s="86" t="s">
        <v>15</v>
      </c>
      <c r="O3" s="86" t="s">
        <v>13</v>
      </c>
    </row>
    <row r="4" spans="1:15">
      <c r="A4" s="59">
        <v>42370</v>
      </c>
      <c r="B4" s="87">
        <v>5.3</v>
      </c>
      <c r="C4" s="87">
        <v>0.96299999999999997</v>
      </c>
      <c r="D4" s="87">
        <v>1.06</v>
      </c>
      <c r="E4" s="87">
        <v>5.3049999999999997</v>
      </c>
      <c r="F4" s="87">
        <v>0.96199999999999997</v>
      </c>
      <c r="G4" s="87">
        <v>1.0649999999999999</v>
      </c>
      <c r="H4" s="87">
        <v>5.28</v>
      </c>
      <c r="I4" s="87">
        <v>0.96299999999999997</v>
      </c>
      <c r="J4" s="87">
        <v>1.0580000000000001</v>
      </c>
      <c r="K4" s="87"/>
      <c r="L4" s="87"/>
      <c r="M4" s="87"/>
      <c r="N4" s="87">
        <v>5.0999999999999996</v>
      </c>
      <c r="O4" s="87">
        <v>1.02</v>
      </c>
    </row>
    <row r="8" spans="1:15">
      <c r="C8" s="87"/>
    </row>
  </sheetData>
  <mergeCells count="7">
    <mergeCell ref="N1:O2"/>
    <mergeCell ref="A1:A3"/>
    <mergeCell ref="B2:D2"/>
    <mergeCell ref="E2:G2"/>
    <mergeCell ref="H2:J2"/>
    <mergeCell ref="K2:M2"/>
    <mergeCell ref="B1:M1"/>
  </mergeCell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M3"/>
  <sheetViews>
    <sheetView workbookViewId="0">
      <selection activeCell="O8" sqref="O8"/>
    </sheetView>
  </sheetViews>
  <sheetFormatPr baseColWidth="10" defaultRowHeight="12.75"/>
  <cols>
    <col min="1" max="1" width="10.140625" bestFit="1" customWidth="1"/>
    <col min="2" max="10" width="7.140625" bestFit="1" customWidth="1"/>
    <col min="11" max="11" width="5.42578125" bestFit="1" customWidth="1"/>
    <col min="12" max="12" width="5" bestFit="1" customWidth="1"/>
    <col min="13" max="13" width="6" bestFit="1" customWidth="1"/>
  </cols>
  <sheetData>
    <row r="1" spans="1:13">
      <c r="A1" s="265" t="s">
        <v>6</v>
      </c>
      <c r="B1" s="264" t="s">
        <v>8</v>
      </c>
      <c r="C1" s="264"/>
      <c r="D1" s="264"/>
      <c r="E1" s="264" t="s">
        <v>9</v>
      </c>
      <c r="F1" s="264"/>
      <c r="G1" s="264"/>
      <c r="H1" s="264" t="s">
        <v>10</v>
      </c>
      <c r="I1" s="264"/>
      <c r="J1" s="264"/>
      <c r="K1" s="264" t="s">
        <v>76</v>
      </c>
      <c r="L1" s="264"/>
      <c r="M1" s="264"/>
    </row>
    <row r="2" spans="1:13">
      <c r="A2" s="266"/>
      <c r="B2" s="86" t="s">
        <v>15</v>
      </c>
      <c r="C2" s="86" t="s">
        <v>12</v>
      </c>
      <c r="D2" s="86" t="s">
        <v>13</v>
      </c>
      <c r="E2" s="86" t="s">
        <v>15</v>
      </c>
      <c r="F2" s="86" t="s">
        <v>12</v>
      </c>
      <c r="G2" s="86" t="s">
        <v>13</v>
      </c>
      <c r="H2" s="86" t="s">
        <v>15</v>
      </c>
      <c r="I2" s="86" t="s">
        <v>12</v>
      </c>
      <c r="J2" s="86" t="s">
        <v>13</v>
      </c>
      <c r="K2" s="86" t="s">
        <v>15</v>
      </c>
      <c r="L2" s="86" t="s">
        <v>12</v>
      </c>
      <c r="M2" s="86" t="s">
        <v>13</v>
      </c>
    </row>
    <row r="3" spans="1:13">
      <c r="A3" s="59">
        <v>42370</v>
      </c>
      <c r="B3" s="87">
        <v>5.35</v>
      </c>
      <c r="C3" s="87">
        <v>0.97499999999999998</v>
      </c>
      <c r="D3" s="87">
        <v>1.075</v>
      </c>
      <c r="E3" s="87">
        <v>5.35</v>
      </c>
      <c r="F3" s="87">
        <v>0.97499999999999998</v>
      </c>
      <c r="G3" s="87">
        <v>1.08</v>
      </c>
      <c r="H3" s="87">
        <v>5.35</v>
      </c>
      <c r="I3" s="87">
        <v>0.97499999999999998</v>
      </c>
      <c r="J3" s="87">
        <v>1.08</v>
      </c>
      <c r="K3" s="87"/>
      <c r="L3" s="87"/>
      <c r="M3" s="87"/>
    </row>
  </sheetData>
  <mergeCells count="5">
    <mergeCell ref="B1:D1"/>
    <mergeCell ref="E1:G1"/>
    <mergeCell ref="H1:J1"/>
    <mergeCell ref="K1:M1"/>
    <mergeCell ref="A1:A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Achat</vt:lpstr>
      <vt:lpstr>Vente</vt:lpstr>
      <vt:lpstr>Clients</vt:lpstr>
      <vt:lpstr>PA</vt:lpstr>
      <vt:lpstr>PV</vt:lpstr>
      <vt:lpstr>Achat_Distributeur</vt:lpstr>
      <vt:lpstr>Achat_Telecom</vt:lpstr>
      <vt:lpstr>Liste_Client</vt:lpstr>
      <vt:lpstr>Liste_Clients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Moncef</dc:creator>
  <cp:lastModifiedBy>m.benmahmoud</cp:lastModifiedBy>
  <cp:lastPrinted>2016-04-16T13:34:06Z</cp:lastPrinted>
  <dcterms:created xsi:type="dcterms:W3CDTF">2015-03-22T15:02:49Z</dcterms:created>
  <dcterms:modified xsi:type="dcterms:W3CDTF">2016-04-28T15:21:58Z</dcterms:modified>
</cp:coreProperties>
</file>