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240" yWindow="75" windowWidth="19440" windowHeight="7935" activeTab="8"/>
  </bookViews>
  <sheets>
    <sheet name="recap" sheetId="389" r:id="rId1"/>
    <sheet name="01" sheetId="521" r:id="rId2"/>
    <sheet name="02" sheetId="520" r:id="rId3"/>
    <sheet name="03" sheetId="519" r:id="rId4"/>
    <sheet name="04" sheetId="518" r:id="rId5"/>
    <sheet name="05" sheetId="517" r:id="rId6"/>
    <sheet name="06" sheetId="516" r:id="rId7"/>
    <sheet name="07" sheetId="515" r:id="rId8"/>
    <sheet name="08" sheetId="514" r:id="rId9"/>
  </sheets>
  <calcPr calcId="124519"/>
</workbook>
</file>

<file path=xl/calcChain.xml><?xml version="1.0" encoding="utf-8"?>
<calcChain xmlns="http://schemas.openxmlformats.org/spreadsheetml/2006/main">
  <c r="B7" i="389"/>
  <c r="G7"/>
  <c r="F7"/>
  <c r="D7"/>
  <c r="C7"/>
  <c r="C148" i="521"/>
  <c r="D148" s="1"/>
  <c r="B148"/>
  <c r="C144"/>
  <c r="B144"/>
  <c r="D144" s="1"/>
  <c r="C140"/>
  <c r="D140" s="1"/>
  <c r="B140"/>
  <c r="C136"/>
  <c r="B136"/>
  <c r="B131"/>
  <c r="C131" s="1"/>
  <c r="G130" s="1"/>
  <c r="C127"/>
  <c r="B127"/>
  <c r="D127" s="1"/>
  <c r="C123"/>
  <c r="B123"/>
  <c r="D123" s="1"/>
  <c r="C119"/>
  <c r="B119"/>
  <c r="D119" s="1"/>
  <c r="C115"/>
  <c r="B115"/>
  <c r="D115" s="1"/>
  <c r="C111"/>
  <c r="B111"/>
  <c r="D111" s="1"/>
  <c r="C107"/>
  <c r="B107"/>
  <c r="D107" s="1"/>
  <c r="G114" s="1"/>
  <c r="D103"/>
  <c r="E103" s="1"/>
  <c r="C103"/>
  <c r="B103"/>
  <c r="D100"/>
  <c r="C100"/>
  <c r="B100"/>
  <c r="E100" s="1"/>
  <c r="G101" s="1"/>
  <c r="H40"/>
  <c r="E7" i="389" s="1"/>
  <c r="C11" i="521"/>
  <c r="G4"/>
  <c r="B4"/>
  <c r="H1"/>
  <c r="A7" i="389" s="1"/>
  <c r="D1" i="521"/>
  <c r="C148" i="520"/>
  <c r="D148" s="1"/>
  <c r="B148"/>
  <c r="C144"/>
  <c r="B144"/>
  <c r="D144" s="1"/>
  <c r="C140"/>
  <c r="D140" s="1"/>
  <c r="B140"/>
  <c r="C136"/>
  <c r="D136" s="1"/>
  <c r="B136"/>
  <c r="C131"/>
  <c r="B131"/>
  <c r="G130"/>
  <c r="C127"/>
  <c r="B127"/>
  <c r="D127" s="1"/>
  <c r="C123"/>
  <c r="B123"/>
  <c r="D123" s="1"/>
  <c r="C119"/>
  <c r="B119"/>
  <c r="D119" s="1"/>
  <c r="C115"/>
  <c r="B115"/>
  <c r="D115" s="1"/>
  <c r="C111"/>
  <c r="B111"/>
  <c r="D111" s="1"/>
  <c r="C107"/>
  <c r="B107"/>
  <c r="D107" s="1"/>
  <c r="G114" s="1"/>
  <c r="D103"/>
  <c r="E103" s="1"/>
  <c r="C103"/>
  <c r="B103"/>
  <c r="D100"/>
  <c r="C100"/>
  <c r="B100"/>
  <c r="E100" s="1"/>
  <c r="G101" s="1"/>
  <c r="H46"/>
  <c r="H40"/>
  <c r="C11"/>
  <c r="G4"/>
  <c r="B4"/>
  <c r="H1"/>
  <c r="D1"/>
  <c r="C148" i="519"/>
  <c r="D148" s="1"/>
  <c r="B148"/>
  <c r="C144"/>
  <c r="B144"/>
  <c r="D144" s="1"/>
  <c r="C140"/>
  <c r="D140" s="1"/>
  <c r="B140"/>
  <c r="C136"/>
  <c r="D136" s="1"/>
  <c r="G138" s="1"/>
  <c r="B136"/>
  <c r="C131"/>
  <c r="B131"/>
  <c r="G130"/>
  <c r="C127"/>
  <c r="B127"/>
  <c r="D127" s="1"/>
  <c r="C123"/>
  <c r="B123"/>
  <c r="D123" s="1"/>
  <c r="C119"/>
  <c r="B119"/>
  <c r="D119" s="1"/>
  <c r="C115"/>
  <c r="B115"/>
  <c r="D115" s="1"/>
  <c r="C111"/>
  <c r="B111"/>
  <c r="D111" s="1"/>
  <c r="C107"/>
  <c r="B107"/>
  <c r="D107" s="1"/>
  <c r="G114" s="1"/>
  <c r="E103"/>
  <c r="D103"/>
  <c r="C103"/>
  <c r="B103"/>
  <c r="D100"/>
  <c r="C100"/>
  <c r="B100"/>
  <c r="E100" s="1"/>
  <c r="G101" s="1"/>
  <c r="H46"/>
  <c r="H40"/>
  <c r="C11"/>
  <c r="G4"/>
  <c r="B4"/>
  <c r="H1"/>
  <c r="D1"/>
  <c r="C148" i="518"/>
  <c r="D148" s="1"/>
  <c r="B148"/>
  <c r="C144"/>
  <c r="B144"/>
  <c r="D144" s="1"/>
  <c r="C140"/>
  <c r="D140" s="1"/>
  <c r="B140"/>
  <c r="C136"/>
  <c r="D136" s="1"/>
  <c r="G138" s="1"/>
  <c r="B136"/>
  <c r="C131"/>
  <c r="B131"/>
  <c r="G130"/>
  <c r="C127"/>
  <c r="B127"/>
  <c r="D127" s="1"/>
  <c r="C123"/>
  <c r="B123"/>
  <c r="D123" s="1"/>
  <c r="C119"/>
  <c r="B119"/>
  <c r="D119" s="1"/>
  <c r="C115"/>
  <c r="B115"/>
  <c r="D115" s="1"/>
  <c r="C111"/>
  <c r="B111"/>
  <c r="D111" s="1"/>
  <c r="C107"/>
  <c r="B107"/>
  <c r="D107" s="1"/>
  <c r="G114" s="1"/>
  <c r="E103"/>
  <c r="D103"/>
  <c r="C103"/>
  <c r="B103"/>
  <c r="D100"/>
  <c r="C100"/>
  <c r="B100"/>
  <c r="E100" s="1"/>
  <c r="G101" s="1"/>
  <c r="H46"/>
  <c r="H40"/>
  <c r="C11"/>
  <c r="G4"/>
  <c r="B4"/>
  <c r="H1"/>
  <c r="D1"/>
  <c r="C148" i="517"/>
  <c r="D148" s="1"/>
  <c r="B148"/>
  <c r="C144"/>
  <c r="B144"/>
  <c r="D144" s="1"/>
  <c r="C140"/>
  <c r="D140" s="1"/>
  <c r="B140"/>
  <c r="C136"/>
  <c r="D136" s="1"/>
  <c r="G138" s="1"/>
  <c r="B136"/>
  <c r="C131"/>
  <c r="B131"/>
  <c r="G130"/>
  <c r="C127"/>
  <c r="B127"/>
  <c r="D127" s="1"/>
  <c r="C123"/>
  <c r="B123"/>
  <c r="D123" s="1"/>
  <c r="C119"/>
  <c r="B119"/>
  <c r="D119" s="1"/>
  <c r="C115"/>
  <c r="B115"/>
  <c r="D115" s="1"/>
  <c r="C111"/>
  <c r="B111"/>
  <c r="D111" s="1"/>
  <c r="C107"/>
  <c r="B107"/>
  <c r="D107" s="1"/>
  <c r="G114" s="1"/>
  <c r="E103"/>
  <c r="D103"/>
  <c r="C103"/>
  <c r="B103"/>
  <c r="D100"/>
  <c r="C100"/>
  <c r="B100"/>
  <c r="E100" s="1"/>
  <c r="G101" s="1"/>
  <c r="H46"/>
  <c r="H40"/>
  <c r="C11"/>
  <c r="G4"/>
  <c r="B4"/>
  <c r="H1"/>
  <c r="D1"/>
  <c r="C148" i="516"/>
  <c r="D148" s="1"/>
  <c r="B148"/>
  <c r="C144"/>
  <c r="B144"/>
  <c r="D144" s="1"/>
  <c r="C140"/>
  <c r="D140" s="1"/>
  <c r="B140"/>
  <c r="C136"/>
  <c r="D136" s="1"/>
  <c r="B136"/>
  <c r="C131"/>
  <c r="B131"/>
  <c r="G130"/>
  <c r="C127"/>
  <c r="B127"/>
  <c r="D127" s="1"/>
  <c r="C123"/>
  <c r="B123"/>
  <c r="D123" s="1"/>
  <c r="C119"/>
  <c r="B119"/>
  <c r="D119" s="1"/>
  <c r="C115"/>
  <c r="B115"/>
  <c r="D115" s="1"/>
  <c r="C111"/>
  <c r="B111"/>
  <c r="D111" s="1"/>
  <c r="C107"/>
  <c r="B107"/>
  <c r="D107" s="1"/>
  <c r="G114" s="1"/>
  <c r="D103"/>
  <c r="E103" s="1"/>
  <c r="C103"/>
  <c r="B103"/>
  <c r="D100"/>
  <c r="C100"/>
  <c r="B100"/>
  <c r="E100" s="1"/>
  <c r="H46"/>
  <c r="H40"/>
  <c r="C11"/>
  <c r="G4"/>
  <c r="B4"/>
  <c r="H1"/>
  <c r="D1"/>
  <c r="C148" i="515"/>
  <c r="D148" s="1"/>
  <c r="B148"/>
  <c r="C144"/>
  <c r="B144"/>
  <c r="D144" s="1"/>
  <c r="C140"/>
  <c r="D140" s="1"/>
  <c r="B140"/>
  <c r="C136"/>
  <c r="D136" s="1"/>
  <c r="G138" s="1"/>
  <c r="B136"/>
  <c r="C131"/>
  <c r="B131"/>
  <c r="G130"/>
  <c r="C127"/>
  <c r="B127"/>
  <c r="D127" s="1"/>
  <c r="C123"/>
  <c r="B123"/>
  <c r="D123" s="1"/>
  <c r="C119"/>
  <c r="B119"/>
  <c r="D119" s="1"/>
  <c r="C115"/>
  <c r="B115"/>
  <c r="D115" s="1"/>
  <c r="C111"/>
  <c r="B111"/>
  <c r="D111" s="1"/>
  <c r="C107"/>
  <c r="B107"/>
  <c r="D107" s="1"/>
  <c r="G114" s="1"/>
  <c r="E103"/>
  <c r="D103"/>
  <c r="C103"/>
  <c r="B103"/>
  <c r="D100"/>
  <c r="C100"/>
  <c r="B100"/>
  <c r="E100" s="1"/>
  <c r="G101" s="1"/>
  <c r="H46"/>
  <c r="H40"/>
  <c r="C11"/>
  <c r="G4"/>
  <c r="B4"/>
  <c r="H1"/>
  <c r="D1"/>
  <c r="C148" i="514"/>
  <c r="D148" s="1"/>
  <c r="B148"/>
  <c r="C144"/>
  <c r="B144"/>
  <c r="D144" s="1"/>
  <c r="C140"/>
  <c r="D140" s="1"/>
  <c r="B140"/>
  <c r="C136"/>
  <c r="D136" s="1"/>
  <c r="G138" s="1"/>
  <c r="B136"/>
  <c r="C131"/>
  <c r="B131"/>
  <c r="G130"/>
  <c r="C127"/>
  <c r="B127"/>
  <c r="D127" s="1"/>
  <c r="C123"/>
  <c r="B123"/>
  <c r="D123" s="1"/>
  <c r="C119"/>
  <c r="B119"/>
  <c r="D119" s="1"/>
  <c r="C115"/>
  <c r="B115"/>
  <c r="D115" s="1"/>
  <c r="C111"/>
  <c r="B111"/>
  <c r="D111" s="1"/>
  <c r="C107"/>
  <c r="B107"/>
  <c r="D107" s="1"/>
  <c r="G114" s="1"/>
  <c r="E103"/>
  <c r="D103"/>
  <c r="C103"/>
  <c r="B103"/>
  <c r="D100"/>
  <c r="C100"/>
  <c r="B100"/>
  <c r="E100" s="1"/>
  <c r="G101" s="1"/>
  <c r="H46"/>
  <c r="H40"/>
  <c r="C11"/>
  <c r="G4"/>
  <c r="B4"/>
  <c r="H1"/>
  <c r="D1"/>
  <c r="D136" i="521" l="1"/>
  <c r="G138" s="1"/>
  <c r="E151" s="1"/>
  <c r="E152" s="1"/>
  <c r="E153" s="1"/>
  <c r="H23" s="1"/>
  <c r="H46" s="1"/>
  <c r="H7" i="389" s="1"/>
  <c r="G138" i="520"/>
  <c r="E151" s="1"/>
  <c r="E152" s="1"/>
  <c r="E153" s="1"/>
  <c r="H23" s="1"/>
  <c r="E151" i="519"/>
  <c r="E152" s="1"/>
  <c r="E153" s="1"/>
  <c r="H23" s="1"/>
  <c r="E151" i="518"/>
  <c r="E152" s="1"/>
  <c r="E153" s="1"/>
  <c r="H23" s="1"/>
  <c r="E151" i="517"/>
  <c r="E152" s="1"/>
  <c r="E153" s="1"/>
  <c r="H23" s="1"/>
  <c r="G101" i="516"/>
  <c r="G138"/>
  <c r="E151" i="515"/>
  <c r="E152" s="1"/>
  <c r="E153" s="1"/>
  <c r="H23" s="1"/>
  <c r="E151" i="514"/>
  <c r="E152" s="1"/>
  <c r="E153" s="1"/>
  <c r="H23" s="1"/>
  <c r="E151" i="516" l="1"/>
  <c r="E152" s="1"/>
  <c r="E153" s="1"/>
  <c r="H23" s="1"/>
</calcChain>
</file>

<file path=xl/sharedStrings.xml><?xml version="1.0" encoding="utf-8"?>
<sst xmlns="http://schemas.openxmlformats.org/spreadsheetml/2006/main" count="956" uniqueCount="86">
  <si>
    <t>Hauteur</t>
  </si>
  <si>
    <t>Rbas</t>
  </si>
  <si>
    <t>Rhaut</t>
  </si>
  <si>
    <t>Nature des effluents:</t>
  </si>
  <si>
    <t>Rayon haut (m)</t>
  </si>
  <si>
    <t>Rayon bas (m)</t>
  </si>
  <si>
    <t>Hauteur (m)</t>
  </si>
  <si>
    <t>Rayon (m)</t>
  </si>
  <si>
    <t>cone 1</t>
  </si>
  <si>
    <t>surface</t>
  </si>
  <si>
    <t>S total cone</t>
  </si>
  <si>
    <t>cone 2</t>
  </si>
  <si>
    <t>Elements droits 1</t>
  </si>
  <si>
    <t>Elements droits 2</t>
  </si>
  <si>
    <t>Elements droits 3</t>
  </si>
  <si>
    <t>S totale élément droit</t>
  </si>
  <si>
    <t>Elements droits 4</t>
  </si>
  <si>
    <t>Elements droits 5</t>
  </si>
  <si>
    <t>Elements droits 6</t>
  </si>
  <si>
    <t xml:space="preserve">plage </t>
  </si>
  <si>
    <t>S plage</t>
  </si>
  <si>
    <t>cunette 1</t>
  </si>
  <si>
    <t xml:space="preserve">hauteur </t>
  </si>
  <si>
    <t>L  ongeur</t>
  </si>
  <si>
    <t>S total cunette</t>
  </si>
  <si>
    <t>cunette 2</t>
  </si>
  <si>
    <t>cunette 3</t>
  </si>
  <si>
    <t>cunette 4</t>
  </si>
  <si>
    <t xml:space="preserve">Surface totale </t>
  </si>
  <si>
    <t xml:space="preserve">appoint d'eau </t>
  </si>
  <si>
    <t xml:space="preserve">RAPPORT N° </t>
  </si>
  <si>
    <t>Date de l'essais :</t>
  </si>
  <si>
    <t>Heure de l'essais :</t>
  </si>
  <si>
    <t>Ouvrage N°</t>
  </si>
  <si>
    <t>Protocole:</t>
  </si>
  <si>
    <t>Commune :</t>
  </si>
  <si>
    <t>Durée de saturation:</t>
  </si>
  <si>
    <t>Pression nominale d'essais:</t>
  </si>
  <si>
    <t>Condition d'imprégnation:</t>
  </si>
  <si>
    <t>Branchement raccordé:</t>
  </si>
  <si>
    <t>Durée du test prévue:</t>
  </si>
  <si>
    <t>Durée du test effectif:</t>
  </si>
  <si>
    <t>Météo:</t>
  </si>
  <si>
    <t>Etat du remlai:</t>
  </si>
  <si>
    <t>Etat de la voirie:</t>
  </si>
  <si>
    <t>Emplacement:</t>
  </si>
  <si>
    <t>Ouvrage sous nappe:</t>
  </si>
  <si>
    <t>Prof. (m) cunette 1</t>
  </si>
  <si>
    <t>Rayon plage (m)</t>
  </si>
  <si>
    <t>Long. (m) cunette 1</t>
  </si>
  <si>
    <t>Prof. (m) cunette 2</t>
  </si>
  <si>
    <t>Long. (m) cunette 2</t>
  </si>
  <si>
    <t>Prof. (m) cunette 3</t>
  </si>
  <si>
    <t>Long. (m) cunette 3</t>
  </si>
  <si>
    <t>Prof. (m) cunette 4</t>
  </si>
  <si>
    <t>Long. (m) cunette 4</t>
  </si>
  <si>
    <t>Opérateur:</t>
  </si>
  <si>
    <t xml:space="preserve">ESSAI  N° </t>
  </si>
  <si>
    <t>Eléments</t>
  </si>
  <si>
    <t>Matériaux</t>
  </si>
  <si>
    <t>Dimension</t>
  </si>
  <si>
    <t>BETON</t>
  </si>
  <si>
    <t>Type d'écoulement :</t>
  </si>
  <si>
    <t>W</t>
  </si>
  <si>
    <t>30 minutes</t>
  </si>
  <si>
    <t>0 minutes</t>
  </si>
  <si>
    <t>400 mb</t>
  </si>
  <si>
    <t>Néant</t>
  </si>
  <si>
    <t>Adresse:</t>
  </si>
  <si>
    <t>Résulat:</t>
  </si>
  <si>
    <t>Observation:</t>
  </si>
  <si>
    <t>Matériel utilisé: Obturateur de regard équipé de  tube piézométrique, éprouvette 1 Litre.</t>
  </si>
  <si>
    <t>Profondeur testée (m):</t>
  </si>
  <si>
    <t>Profondeur totale (m):</t>
  </si>
  <si>
    <t>Appoint en eau toléré (L):</t>
  </si>
  <si>
    <t>Appoint en eau effectif  (L):</t>
  </si>
  <si>
    <t>Essai N°</t>
  </si>
  <si>
    <t>Matériau</t>
  </si>
  <si>
    <t>Protocole</t>
  </si>
  <si>
    <t>Résultat</t>
  </si>
  <si>
    <t>Diamètre général
(m)</t>
  </si>
  <si>
    <t>Prof. Totale
(m)</t>
  </si>
  <si>
    <t>Prof. Testée
(m)</t>
  </si>
  <si>
    <t xml:space="preserve">RAPPORT D'ESSAIS N° </t>
  </si>
  <si>
    <t>TABLEAU DE SYNTHESE GENERAL</t>
  </si>
  <si>
    <t>fdgdfgg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</si>
</sst>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"/>
  </numFmts>
  <fonts count="20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b/>
      <sz val="14"/>
      <name val="Century Schoolbook"/>
      <family val="2"/>
      <scheme val="minor"/>
    </font>
    <font>
      <sz val="10"/>
      <name val="Calibri"/>
      <family val="2"/>
    </font>
    <font>
      <sz val="14"/>
      <name val="Calibri"/>
      <family val="2"/>
    </font>
    <font>
      <sz val="12"/>
      <name val="Calibri"/>
      <family val="2"/>
    </font>
    <font>
      <sz val="12"/>
      <name val="Arial"/>
      <family val="2"/>
    </font>
    <font>
      <b/>
      <sz val="12"/>
      <name val="Century Schoolbook"/>
      <family val="2"/>
      <scheme val="minor"/>
    </font>
    <font>
      <b/>
      <sz val="11"/>
      <name val="Arial"/>
      <family val="2"/>
    </font>
    <font>
      <sz val="14"/>
      <name val="Arial"/>
      <family val="2"/>
    </font>
    <font>
      <b/>
      <sz val="20"/>
      <name val="Calibri"/>
      <family val="2"/>
    </font>
    <font>
      <sz val="20"/>
      <name val="Arial"/>
      <family val="2"/>
    </font>
    <font>
      <sz val="18"/>
      <name val="Arial"/>
      <family val="2"/>
    </font>
    <font>
      <sz val="16"/>
      <name val="Calibri"/>
      <family val="2"/>
    </font>
    <font>
      <sz val="18"/>
      <name val="Calibri"/>
      <family val="2"/>
    </font>
    <font>
      <b/>
      <sz val="18"/>
      <name val="Century Schoolbook"/>
      <family val="2"/>
      <scheme val="minor"/>
    </font>
    <font>
      <b/>
      <sz val="14"/>
      <name val="Arial"/>
      <family val="2"/>
    </font>
    <font>
      <b/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0" borderId="0" xfId="0" applyBorder="1"/>
    <xf numFmtId="0" fontId="0" fillId="2" borderId="1" xfId="0" applyFill="1" applyBorder="1"/>
    <xf numFmtId="0" fontId="3" fillId="2" borderId="1" xfId="0" applyFont="1" applyFill="1" applyBorder="1"/>
    <xf numFmtId="0" fontId="1" fillId="2" borderId="1" xfId="0" applyFont="1" applyFill="1" applyBorder="1"/>
    <xf numFmtId="2" fontId="0" fillId="2" borderId="1" xfId="0" applyNumberFormat="1" applyFill="1" applyBorder="1"/>
    <xf numFmtId="2" fontId="1" fillId="2" borderId="1" xfId="0" applyNumberFormat="1" applyFont="1" applyFill="1" applyBorder="1"/>
    <xf numFmtId="0" fontId="0" fillId="0" borderId="0" xfId="0" applyFill="1" applyBorder="1"/>
    <xf numFmtId="0" fontId="1" fillId="2" borderId="0" xfId="0" applyFont="1" applyFill="1" applyBorder="1"/>
    <xf numFmtId="0" fontId="0" fillId="2" borderId="0" xfId="0" applyFill="1" applyBorder="1"/>
    <xf numFmtId="2" fontId="0" fillId="2" borderId="0" xfId="0" applyNumberFormat="1" applyFill="1" applyBorder="1"/>
    <xf numFmtId="0" fontId="3" fillId="0" borderId="0" xfId="0" applyFont="1" applyFill="1" applyBorder="1"/>
    <xf numFmtId="164" fontId="0" fillId="0" borderId="0" xfId="0" applyNumberFormat="1" applyFill="1" applyBorder="1"/>
    <xf numFmtId="2" fontId="1" fillId="0" borderId="0" xfId="0" applyNumberFormat="1" applyFont="1" applyFill="1" applyBorder="1"/>
    <xf numFmtId="2" fontId="0" fillId="2" borderId="0" xfId="0" applyNumberFormat="1" applyFill="1"/>
    <xf numFmtId="0" fontId="0" fillId="2" borderId="0" xfId="0" applyFill="1"/>
    <xf numFmtId="2" fontId="0" fillId="0" borderId="0" xfId="0" applyNumberFormat="1" applyFill="1" applyBorder="1"/>
    <xf numFmtId="0" fontId="1" fillId="2" borderId="0" xfId="0" applyFont="1" applyFill="1"/>
    <xf numFmtId="2" fontId="0" fillId="0" borderId="0" xfId="0" applyNumberFormat="1"/>
    <xf numFmtId="0" fontId="4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1" fillId="0" borderId="0" xfId="0" applyFont="1" applyAlignment="1"/>
    <xf numFmtId="0" fontId="8" fillId="0" borderId="0" xfId="0" applyFont="1"/>
    <xf numFmtId="0" fontId="9" fillId="0" borderId="0" xfId="0" applyFont="1" applyAlignment="1"/>
    <xf numFmtId="0" fontId="0" fillId="0" borderId="11" xfId="0" applyBorder="1"/>
    <xf numFmtId="0" fontId="7" fillId="0" borderId="0" xfId="0" applyFont="1" applyBorder="1" applyAlignment="1">
      <alignment horizontal="left"/>
    </xf>
    <xf numFmtId="0" fontId="10" fillId="0" borderId="0" xfId="0" applyFont="1" applyBorder="1"/>
    <xf numFmtId="0" fontId="2" fillId="0" borderId="0" xfId="0" applyFont="1" applyBorder="1"/>
    <xf numFmtId="2" fontId="7" fillId="0" borderId="0" xfId="0" applyNumberFormat="1" applyFont="1" applyBorder="1" applyAlignment="1">
      <alignment horizontal="left"/>
    </xf>
    <xf numFmtId="0" fontId="2" fillId="0" borderId="0" xfId="0" applyFont="1"/>
    <xf numFmtId="0" fontId="11" fillId="0" borderId="0" xfId="0" applyFont="1"/>
    <xf numFmtId="0" fontId="0" fillId="0" borderId="19" xfId="0" applyBorder="1"/>
    <xf numFmtId="0" fontId="11" fillId="0" borderId="0" xfId="0" applyFont="1" applyBorder="1"/>
    <xf numFmtId="0" fontId="6" fillId="0" borderId="0" xfId="0" applyFont="1" applyBorder="1"/>
    <xf numFmtId="0" fontId="12" fillId="0" borderId="0" xfId="0" applyFont="1" applyBorder="1" applyAlignment="1">
      <alignment horizontal="left"/>
    </xf>
    <xf numFmtId="0" fontId="13" fillId="0" borderId="0" xfId="0" applyFont="1"/>
    <xf numFmtId="0" fontId="12" fillId="0" borderId="0" xfId="0" applyFont="1" applyBorder="1" applyAlignment="1">
      <alignment horizontal="right"/>
    </xf>
    <xf numFmtId="0" fontId="12" fillId="0" borderId="0" xfId="0" applyFont="1" applyAlignment="1">
      <alignment horizontal="left"/>
    </xf>
    <xf numFmtId="0" fontId="13" fillId="0" borderId="17" xfId="0" applyFont="1" applyBorder="1"/>
    <xf numFmtId="0" fontId="13" fillId="0" borderId="0" xfId="0" applyFont="1" applyBorder="1"/>
    <xf numFmtId="0" fontId="12" fillId="0" borderId="17" xfId="0" applyFont="1" applyBorder="1" applyAlignment="1">
      <alignment horizontal="left" vertical="center"/>
    </xf>
    <xf numFmtId="0" fontId="14" fillId="0" borderId="0" xfId="0" applyFont="1"/>
    <xf numFmtId="0" fontId="14" fillId="0" borderId="17" xfId="0" applyFont="1" applyBorder="1"/>
    <xf numFmtId="0" fontId="16" fillId="0" borderId="0" xfId="0" applyFont="1"/>
    <xf numFmtId="0" fontId="14" fillId="0" borderId="17" xfId="0" applyFont="1" applyBorder="1" applyAlignment="1">
      <alignment horizontal="left"/>
    </xf>
    <xf numFmtId="0" fontId="14" fillId="0" borderId="0" xfId="0" applyFont="1" applyBorder="1" applyAlignment="1">
      <alignment horizontal="left"/>
    </xf>
    <xf numFmtId="14" fontId="16" fillId="0" borderId="17" xfId="0" applyNumberFormat="1" applyFont="1" applyBorder="1" applyAlignment="1">
      <alignment horizontal="left"/>
    </xf>
    <xf numFmtId="14" fontId="16" fillId="0" borderId="0" xfId="0" applyNumberFormat="1" applyFont="1" applyBorder="1" applyAlignment="1">
      <alignment horizontal="left"/>
    </xf>
    <xf numFmtId="20" fontId="16" fillId="0" borderId="17" xfId="0" applyNumberFormat="1" applyFont="1" applyBorder="1" applyAlignment="1">
      <alignment horizontal="left"/>
    </xf>
    <xf numFmtId="20" fontId="16" fillId="0" borderId="0" xfId="0" applyNumberFormat="1" applyFont="1" applyBorder="1" applyAlignment="1">
      <alignment horizontal="left"/>
    </xf>
    <xf numFmtId="0" fontId="14" fillId="0" borderId="0" xfId="0" applyFont="1" applyAlignment="1">
      <alignment horizontal="left" vertical="center"/>
    </xf>
    <xf numFmtId="0" fontId="16" fillId="0" borderId="18" xfId="0" applyFont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14" fillId="0" borderId="18" xfId="0" applyFont="1" applyBorder="1" applyAlignment="1">
      <alignment horizontal="left"/>
    </xf>
    <xf numFmtId="0" fontId="16" fillId="0" borderId="0" xfId="0" applyFont="1" applyBorder="1"/>
    <xf numFmtId="0" fontId="14" fillId="0" borderId="0" xfId="0" applyFont="1" applyAlignment="1">
      <alignment horizontal="left"/>
    </xf>
    <xf numFmtId="0" fontId="16" fillId="0" borderId="0" xfId="0" applyFont="1" applyAlignment="1">
      <alignment horizontal="left"/>
    </xf>
    <xf numFmtId="0" fontId="16" fillId="0" borderId="0" xfId="0" applyFont="1" applyAlignment="1">
      <alignment horizontal="left" vertical="center"/>
    </xf>
    <xf numFmtId="2" fontId="16" fillId="0" borderId="18" xfId="0" applyNumberFormat="1" applyFont="1" applyBorder="1" applyAlignment="1">
      <alignment horizontal="left"/>
    </xf>
    <xf numFmtId="0" fontId="17" fillId="0" borderId="0" xfId="0" applyFont="1" applyAlignment="1"/>
    <xf numFmtId="0" fontId="17" fillId="0" borderId="0" xfId="0" applyFont="1" applyAlignment="1">
      <alignment horizontal="left"/>
    </xf>
    <xf numFmtId="2" fontId="16" fillId="0" borderId="17" xfId="0" applyNumberFormat="1" applyFont="1" applyBorder="1" applyAlignment="1">
      <alignment horizontal="left"/>
    </xf>
    <xf numFmtId="2" fontId="16" fillId="0" borderId="0" xfId="0" applyNumberFormat="1" applyFont="1" applyBorder="1" applyAlignment="1">
      <alignment horizontal="left"/>
    </xf>
    <xf numFmtId="0" fontId="12" fillId="0" borderId="0" xfId="0" applyFont="1" applyBorder="1"/>
    <xf numFmtId="0" fontId="6" fillId="0" borderId="10" xfId="0" applyFont="1" applyBorder="1" applyAlignment="1">
      <alignment horizontal="center"/>
    </xf>
    <xf numFmtId="0" fontId="11" fillId="0" borderId="20" xfId="0" applyFont="1" applyBorder="1"/>
    <xf numFmtId="0" fontId="11" fillId="0" borderId="21" xfId="0" applyFont="1" applyBorder="1"/>
    <xf numFmtId="0" fontId="6" fillId="0" borderId="2" xfId="0" applyFont="1" applyBorder="1"/>
    <xf numFmtId="0" fontId="6" fillId="0" borderId="3" xfId="0" applyFont="1" applyBorder="1"/>
    <xf numFmtId="0" fontId="11" fillId="0" borderId="11" xfId="0" applyFont="1" applyBorder="1"/>
    <xf numFmtId="0" fontId="11" fillId="0" borderId="10" xfId="0" applyFont="1" applyBorder="1" applyAlignment="1">
      <alignment horizontal="center"/>
    </xf>
    <xf numFmtId="0" fontId="6" fillId="0" borderId="4" xfId="0" applyFont="1" applyBorder="1"/>
    <xf numFmtId="0" fontId="6" fillId="0" borderId="5" xfId="0" applyFont="1" applyBorder="1"/>
    <xf numFmtId="0" fontId="6" fillId="0" borderId="6" xfId="0" applyFont="1" applyBorder="1"/>
    <xf numFmtId="0" fontId="6" fillId="0" borderId="7" xfId="0" applyFont="1" applyBorder="1"/>
    <xf numFmtId="0" fontId="6" fillId="0" borderId="12" xfId="0" applyFont="1" applyBorder="1"/>
    <xf numFmtId="0" fontId="11" fillId="0" borderId="13" xfId="0" applyFont="1" applyBorder="1"/>
    <xf numFmtId="0" fontId="11" fillId="0" borderId="16" xfId="0" applyFont="1" applyBorder="1"/>
    <xf numFmtId="0" fontId="11" fillId="0" borderId="12" xfId="0" applyFont="1" applyBorder="1"/>
    <xf numFmtId="0" fontId="6" fillId="0" borderId="21" xfId="0" applyFont="1" applyBorder="1"/>
    <xf numFmtId="0" fontId="6" fillId="0" borderId="24" xfId="0" applyFont="1" applyBorder="1"/>
    <xf numFmtId="0" fontId="6" fillId="0" borderId="8" xfId="0" applyFont="1" applyBorder="1"/>
    <xf numFmtId="0" fontId="6" fillId="0" borderId="9" xfId="0" applyFont="1" applyBorder="1"/>
    <xf numFmtId="0" fontId="6" fillId="0" borderId="22" xfId="0" applyFont="1" applyBorder="1"/>
    <xf numFmtId="0" fontId="6" fillId="0" borderId="23" xfId="0" applyFont="1" applyBorder="1"/>
    <xf numFmtId="0" fontId="11" fillId="0" borderId="25" xfId="0" applyFont="1" applyBorder="1"/>
    <xf numFmtId="0" fontId="11" fillId="0" borderId="10" xfId="0" applyFont="1" applyBorder="1" applyAlignment="1">
      <alignment horizontal="left"/>
    </xf>
    <xf numFmtId="0" fontId="6" fillId="0" borderId="27" xfId="0" applyFont="1" applyBorder="1"/>
    <xf numFmtId="0" fontId="11" fillId="0" borderId="16" xfId="0" applyFont="1" applyBorder="1" applyAlignment="1">
      <alignment horizontal="center"/>
    </xf>
    <xf numFmtId="0" fontId="6" fillId="0" borderId="16" xfId="0" applyFont="1" applyBorder="1"/>
    <xf numFmtId="0" fontId="6" fillId="0" borderId="25" xfId="0" applyFont="1" applyBorder="1"/>
    <xf numFmtId="0" fontId="11" fillId="0" borderId="0" xfId="0" applyFont="1" applyBorder="1" applyAlignment="1">
      <alignment horizontal="center"/>
    </xf>
    <xf numFmtId="0" fontId="16" fillId="0" borderId="26" xfId="0" applyFont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/>
    </xf>
    <xf numFmtId="0" fontId="5" fillId="0" borderId="13" xfId="0" applyFont="1" applyBorder="1"/>
    <xf numFmtId="165" fontId="0" fillId="0" borderId="0" xfId="0" applyNumberFormat="1"/>
    <xf numFmtId="49" fontId="16" fillId="0" borderId="17" xfId="0" applyNumberFormat="1" applyFont="1" applyBorder="1" applyAlignment="1">
      <alignment horizontal="left"/>
    </xf>
    <xf numFmtId="0" fontId="14" fillId="0" borderId="17" xfId="0" applyNumberFormat="1" applyFont="1" applyBorder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6" fillId="0" borderId="14" xfId="0" applyFont="1" applyBorder="1" applyAlignment="1">
      <alignment horizontal="center"/>
    </xf>
    <xf numFmtId="0" fontId="1" fillId="0" borderId="0" xfId="0" applyFont="1" applyAlignment="1">
      <alignment horizontal="center"/>
    </xf>
    <xf numFmtId="49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0" fontId="19" fillId="0" borderId="0" xfId="0" applyFont="1"/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5" fillId="0" borderId="26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8" fillId="0" borderId="20" xfId="0" applyFont="1" applyBorder="1" applyAlignment="1">
      <alignment horizontal="center"/>
    </xf>
    <xf numFmtId="0" fontId="18" fillId="0" borderId="21" xfId="0" applyFont="1" applyBorder="1" applyAlignment="1">
      <alignment horizontal="center"/>
    </xf>
    <xf numFmtId="0" fontId="18" fillId="0" borderId="24" xfId="0" applyFont="1" applyBorder="1" applyAlignment="1">
      <alignment horizontal="center"/>
    </xf>
  </cellXfs>
  <cellStyles count="1">
    <cellStyle name="Normal" xfId="0" builtinId="0"/>
  </cellStyles>
  <dxfs count="32"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CCECFF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38</xdr:row>
      <xdr:rowOff>47624</xdr:rowOff>
    </xdr:from>
    <xdr:to>
      <xdr:col>1</xdr:col>
      <xdr:colOff>895350</xdr:colOff>
      <xdr:row>40</xdr:row>
      <xdr:rowOff>117347</xdr:rowOff>
    </xdr:to>
    <xdr:sp macro="" textlink="">
      <xdr:nvSpPr>
        <xdr:cNvPr id="2" name="Organigramme : Opération manuelle 1"/>
        <xdr:cNvSpPr/>
      </xdr:nvSpPr>
      <xdr:spPr>
        <a:xfrm rot="10800000">
          <a:off x="1095375" y="9782174"/>
          <a:ext cx="838200" cy="679323"/>
        </a:xfrm>
        <a:prstGeom prst="flowChartManualOperati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371475</xdr:colOff>
      <xdr:row>75</xdr:row>
      <xdr:rowOff>38103</xdr:rowOff>
    </xdr:from>
    <xdr:to>
      <xdr:col>1</xdr:col>
      <xdr:colOff>866775</xdr:colOff>
      <xdr:row>77</xdr:row>
      <xdr:rowOff>98299</xdr:rowOff>
    </xdr:to>
    <xdr:sp macro="" textlink="">
      <xdr:nvSpPr>
        <xdr:cNvPr id="3" name="Organigramme : Délai 2"/>
        <xdr:cNvSpPr/>
      </xdr:nvSpPr>
      <xdr:spPr>
        <a:xfrm rot="5400000">
          <a:off x="1379602" y="19080101"/>
          <a:ext cx="555496" cy="495300"/>
        </a:xfrm>
        <a:prstGeom prst="flowChartDela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285750</xdr:colOff>
      <xdr:row>69</xdr:row>
      <xdr:rowOff>19050</xdr:rowOff>
    </xdr:from>
    <xdr:to>
      <xdr:col>1</xdr:col>
      <xdr:colOff>904875</xdr:colOff>
      <xdr:row>69</xdr:row>
      <xdr:rowOff>145923</xdr:rowOff>
    </xdr:to>
    <xdr:sp macro="" textlink="">
      <xdr:nvSpPr>
        <xdr:cNvPr id="4" name="Organigramme : Disque magnétique 3"/>
        <xdr:cNvSpPr/>
      </xdr:nvSpPr>
      <xdr:spPr>
        <a:xfrm>
          <a:off x="1323975" y="17545050"/>
          <a:ext cx="619125" cy="126873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923925</xdr:colOff>
      <xdr:row>2</xdr:row>
      <xdr:rowOff>114921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0" y="0"/>
          <a:ext cx="904875" cy="772146"/>
        </a:xfrm>
        <a:prstGeom prst="rect">
          <a:avLst/>
        </a:prstGeom>
      </xdr:spPr>
    </xdr:pic>
    <xdr:clientData/>
  </xdr:twoCellAnchor>
  <xdr:twoCellAnchor>
    <xdr:from>
      <xdr:col>1</xdr:col>
      <xdr:colOff>180976</xdr:colOff>
      <xdr:row>54</xdr:row>
      <xdr:rowOff>9525</xdr:rowOff>
    </xdr:from>
    <xdr:to>
      <xdr:col>1</xdr:col>
      <xdr:colOff>809625</xdr:colOff>
      <xdr:row>57</xdr:row>
      <xdr:rowOff>12573</xdr:rowOff>
    </xdr:to>
    <xdr:sp macro="" textlink="">
      <xdr:nvSpPr>
        <xdr:cNvPr id="6" name="Organigramme : Disque magnétique 5"/>
        <xdr:cNvSpPr/>
      </xdr:nvSpPr>
      <xdr:spPr>
        <a:xfrm>
          <a:off x="1219201" y="13858875"/>
          <a:ext cx="628649" cy="726948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38</xdr:row>
      <xdr:rowOff>47624</xdr:rowOff>
    </xdr:from>
    <xdr:to>
      <xdr:col>1</xdr:col>
      <xdr:colOff>895350</xdr:colOff>
      <xdr:row>40</xdr:row>
      <xdr:rowOff>117347</xdr:rowOff>
    </xdr:to>
    <xdr:sp macro="" textlink="">
      <xdr:nvSpPr>
        <xdr:cNvPr id="2" name="Organigramme : Opération manuelle 1"/>
        <xdr:cNvSpPr/>
      </xdr:nvSpPr>
      <xdr:spPr>
        <a:xfrm rot="10800000">
          <a:off x="1095375" y="9782174"/>
          <a:ext cx="838200" cy="679323"/>
        </a:xfrm>
        <a:prstGeom prst="flowChartManualOperati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371475</xdr:colOff>
      <xdr:row>75</xdr:row>
      <xdr:rowOff>38103</xdr:rowOff>
    </xdr:from>
    <xdr:to>
      <xdr:col>1</xdr:col>
      <xdr:colOff>866775</xdr:colOff>
      <xdr:row>77</xdr:row>
      <xdr:rowOff>98299</xdr:rowOff>
    </xdr:to>
    <xdr:sp macro="" textlink="">
      <xdr:nvSpPr>
        <xdr:cNvPr id="3" name="Organigramme : Délai 2"/>
        <xdr:cNvSpPr/>
      </xdr:nvSpPr>
      <xdr:spPr>
        <a:xfrm rot="5400000">
          <a:off x="1379602" y="19080101"/>
          <a:ext cx="555496" cy="495300"/>
        </a:xfrm>
        <a:prstGeom prst="flowChartDela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285750</xdr:colOff>
      <xdr:row>69</xdr:row>
      <xdr:rowOff>19050</xdr:rowOff>
    </xdr:from>
    <xdr:to>
      <xdr:col>1</xdr:col>
      <xdr:colOff>904875</xdr:colOff>
      <xdr:row>69</xdr:row>
      <xdr:rowOff>145923</xdr:rowOff>
    </xdr:to>
    <xdr:sp macro="" textlink="">
      <xdr:nvSpPr>
        <xdr:cNvPr id="4" name="Organigramme : Disque magnétique 3"/>
        <xdr:cNvSpPr/>
      </xdr:nvSpPr>
      <xdr:spPr>
        <a:xfrm>
          <a:off x="1323975" y="17545050"/>
          <a:ext cx="619125" cy="126873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923925</xdr:colOff>
      <xdr:row>2</xdr:row>
      <xdr:rowOff>114921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0" y="0"/>
          <a:ext cx="904875" cy="772146"/>
        </a:xfrm>
        <a:prstGeom prst="rect">
          <a:avLst/>
        </a:prstGeom>
      </xdr:spPr>
    </xdr:pic>
    <xdr:clientData/>
  </xdr:twoCellAnchor>
  <xdr:twoCellAnchor>
    <xdr:from>
      <xdr:col>1</xdr:col>
      <xdr:colOff>180976</xdr:colOff>
      <xdr:row>54</xdr:row>
      <xdr:rowOff>9525</xdr:rowOff>
    </xdr:from>
    <xdr:to>
      <xdr:col>1</xdr:col>
      <xdr:colOff>809625</xdr:colOff>
      <xdr:row>57</xdr:row>
      <xdr:rowOff>12573</xdr:rowOff>
    </xdr:to>
    <xdr:sp macro="" textlink="">
      <xdr:nvSpPr>
        <xdr:cNvPr id="6" name="Organigramme : Disque magnétique 5"/>
        <xdr:cNvSpPr/>
      </xdr:nvSpPr>
      <xdr:spPr>
        <a:xfrm>
          <a:off x="1219201" y="13858875"/>
          <a:ext cx="628649" cy="726948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38</xdr:row>
      <xdr:rowOff>47624</xdr:rowOff>
    </xdr:from>
    <xdr:to>
      <xdr:col>1</xdr:col>
      <xdr:colOff>895350</xdr:colOff>
      <xdr:row>40</xdr:row>
      <xdr:rowOff>117347</xdr:rowOff>
    </xdr:to>
    <xdr:sp macro="" textlink="">
      <xdr:nvSpPr>
        <xdr:cNvPr id="2" name="Organigramme : Opération manuelle 1"/>
        <xdr:cNvSpPr/>
      </xdr:nvSpPr>
      <xdr:spPr>
        <a:xfrm rot="10800000">
          <a:off x="1095375" y="9782174"/>
          <a:ext cx="838200" cy="679323"/>
        </a:xfrm>
        <a:prstGeom prst="flowChartManualOperati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371475</xdr:colOff>
      <xdr:row>75</xdr:row>
      <xdr:rowOff>38103</xdr:rowOff>
    </xdr:from>
    <xdr:to>
      <xdr:col>1</xdr:col>
      <xdr:colOff>866775</xdr:colOff>
      <xdr:row>77</xdr:row>
      <xdr:rowOff>98299</xdr:rowOff>
    </xdr:to>
    <xdr:sp macro="" textlink="">
      <xdr:nvSpPr>
        <xdr:cNvPr id="3" name="Organigramme : Délai 2"/>
        <xdr:cNvSpPr/>
      </xdr:nvSpPr>
      <xdr:spPr>
        <a:xfrm rot="5400000">
          <a:off x="1379602" y="19080101"/>
          <a:ext cx="555496" cy="495300"/>
        </a:xfrm>
        <a:prstGeom prst="flowChartDela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285750</xdr:colOff>
      <xdr:row>69</xdr:row>
      <xdr:rowOff>19050</xdr:rowOff>
    </xdr:from>
    <xdr:to>
      <xdr:col>1</xdr:col>
      <xdr:colOff>904875</xdr:colOff>
      <xdr:row>69</xdr:row>
      <xdr:rowOff>145923</xdr:rowOff>
    </xdr:to>
    <xdr:sp macro="" textlink="">
      <xdr:nvSpPr>
        <xdr:cNvPr id="4" name="Organigramme : Disque magnétique 3"/>
        <xdr:cNvSpPr/>
      </xdr:nvSpPr>
      <xdr:spPr>
        <a:xfrm>
          <a:off x="1323975" y="17545050"/>
          <a:ext cx="619125" cy="126873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923925</xdr:colOff>
      <xdr:row>2</xdr:row>
      <xdr:rowOff>114921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0" y="0"/>
          <a:ext cx="904875" cy="772146"/>
        </a:xfrm>
        <a:prstGeom prst="rect">
          <a:avLst/>
        </a:prstGeom>
      </xdr:spPr>
    </xdr:pic>
    <xdr:clientData/>
  </xdr:twoCellAnchor>
  <xdr:twoCellAnchor>
    <xdr:from>
      <xdr:col>1</xdr:col>
      <xdr:colOff>180976</xdr:colOff>
      <xdr:row>54</xdr:row>
      <xdr:rowOff>9525</xdr:rowOff>
    </xdr:from>
    <xdr:to>
      <xdr:col>1</xdr:col>
      <xdr:colOff>809625</xdr:colOff>
      <xdr:row>57</xdr:row>
      <xdr:rowOff>12573</xdr:rowOff>
    </xdr:to>
    <xdr:sp macro="" textlink="">
      <xdr:nvSpPr>
        <xdr:cNvPr id="6" name="Organigramme : Disque magnétique 5"/>
        <xdr:cNvSpPr/>
      </xdr:nvSpPr>
      <xdr:spPr>
        <a:xfrm>
          <a:off x="1219201" y="13858875"/>
          <a:ext cx="628649" cy="726948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38</xdr:row>
      <xdr:rowOff>47624</xdr:rowOff>
    </xdr:from>
    <xdr:to>
      <xdr:col>1</xdr:col>
      <xdr:colOff>895350</xdr:colOff>
      <xdr:row>40</xdr:row>
      <xdr:rowOff>117347</xdr:rowOff>
    </xdr:to>
    <xdr:sp macro="" textlink="">
      <xdr:nvSpPr>
        <xdr:cNvPr id="2" name="Organigramme : Opération manuelle 1"/>
        <xdr:cNvSpPr/>
      </xdr:nvSpPr>
      <xdr:spPr>
        <a:xfrm rot="10800000">
          <a:off x="1095375" y="9782174"/>
          <a:ext cx="838200" cy="679323"/>
        </a:xfrm>
        <a:prstGeom prst="flowChartManualOperati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371475</xdr:colOff>
      <xdr:row>75</xdr:row>
      <xdr:rowOff>38103</xdr:rowOff>
    </xdr:from>
    <xdr:to>
      <xdr:col>1</xdr:col>
      <xdr:colOff>866775</xdr:colOff>
      <xdr:row>77</xdr:row>
      <xdr:rowOff>98299</xdr:rowOff>
    </xdr:to>
    <xdr:sp macro="" textlink="">
      <xdr:nvSpPr>
        <xdr:cNvPr id="3" name="Organigramme : Délai 2"/>
        <xdr:cNvSpPr/>
      </xdr:nvSpPr>
      <xdr:spPr>
        <a:xfrm rot="5400000">
          <a:off x="1379602" y="19080101"/>
          <a:ext cx="555496" cy="495300"/>
        </a:xfrm>
        <a:prstGeom prst="flowChartDela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285750</xdr:colOff>
      <xdr:row>69</xdr:row>
      <xdr:rowOff>19050</xdr:rowOff>
    </xdr:from>
    <xdr:to>
      <xdr:col>1</xdr:col>
      <xdr:colOff>904875</xdr:colOff>
      <xdr:row>69</xdr:row>
      <xdr:rowOff>145923</xdr:rowOff>
    </xdr:to>
    <xdr:sp macro="" textlink="">
      <xdr:nvSpPr>
        <xdr:cNvPr id="4" name="Organigramme : Disque magnétique 3"/>
        <xdr:cNvSpPr/>
      </xdr:nvSpPr>
      <xdr:spPr>
        <a:xfrm>
          <a:off x="1323975" y="17545050"/>
          <a:ext cx="619125" cy="126873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923925</xdr:colOff>
      <xdr:row>2</xdr:row>
      <xdr:rowOff>114921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0" y="0"/>
          <a:ext cx="904875" cy="772146"/>
        </a:xfrm>
        <a:prstGeom prst="rect">
          <a:avLst/>
        </a:prstGeom>
      </xdr:spPr>
    </xdr:pic>
    <xdr:clientData/>
  </xdr:twoCellAnchor>
  <xdr:twoCellAnchor>
    <xdr:from>
      <xdr:col>1</xdr:col>
      <xdr:colOff>180976</xdr:colOff>
      <xdr:row>54</xdr:row>
      <xdr:rowOff>9525</xdr:rowOff>
    </xdr:from>
    <xdr:to>
      <xdr:col>1</xdr:col>
      <xdr:colOff>809625</xdr:colOff>
      <xdr:row>57</xdr:row>
      <xdr:rowOff>12573</xdr:rowOff>
    </xdr:to>
    <xdr:sp macro="" textlink="">
      <xdr:nvSpPr>
        <xdr:cNvPr id="6" name="Organigramme : Disque magnétique 5"/>
        <xdr:cNvSpPr/>
      </xdr:nvSpPr>
      <xdr:spPr>
        <a:xfrm>
          <a:off x="1219201" y="13858875"/>
          <a:ext cx="628649" cy="726948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38</xdr:row>
      <xdr:rowOff>47624</xdr:rowOff>
    </xdr:from>
    <xdr:to>
      <xdr:col>1</xdr:col>
      <xdr:colOff>895350</xdr:colOff>
      <xdr:row>40</xdr:row>
      <xdr:rowOff>117347</xdr:rowOff>
    </xdr:to>
    <xdr:sp macro="" textlink="">
      <xdr:nvSpPr>
        <xdr:cNvPr id="2" name="Organigramme : Opération manuelle 1"/>
        <xdr:cNvSpPr/>
      </xdr:nvSpPr>
      <xdr:spPr>
        <a:xfrm rot="10800000">
          <a:off x="1095375" y="9782174"/>
          <a:ext cx="838200" cy="679323"/>
        </a:xfrm>
        <a:prstGeom prst="flowChartManualOperati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371475</xdr:colOff>
      <xdr:row>75</xdr:row>
      <xdr:rowOff>38103</xdr:rowOff>
    </xdr:from>
    <xdr:to>
      <xdr:col>1</xdr:col>
      <xdr:colOff>866775</xdr:colOff>
      <xdr:row>77</xdr:row>
      <xdr:rowOff>98299</xdr:rowOff>
    </xdr:to>
    <xdr:sp macro="" textlink="">
      <xdr:nvSpPr>
        <xdr:cNvPr id="3" name="Organigramme : Délai 2"/>
        <xdr:cNvSpPr/>
      </xdr:nvSpPr>
      <xdr:spPr>
        <a:xfrm rot="5400000">
          <a:off x="1379602" y="19080101"/>
          <a:ext cx="555496" cy="495300"/>
        </a:xfrm>
        <a:prstGeom prst="flowChartDela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285750</xdr:colOff>
      <xdr:row>69</xdr:row>
      <xdr:rowOff>19050</xdr:rowOff>
    </xdr:from>
    <xdr:to>
      <xdr:col>1</xdr:col>
      <xdr:colOff>904875</xdr:colOff>
      <xdr:row>69</xdr:row>
      <xdr:rowOff>145923</xdr:rowOff>
    </xdr:to>
    <xdr:sp macro="" textlink="">
      <xdr:nvSpPr>
        <xdr:cNvPr id="4" name="Organigramme : Disque magnétique 3"/>
        <xdr:cNvSpPr/>
      </xdr:nvSpPr>
      <xdr:spPr>
        <a:xfrm>
          <a:off x="1323975" y="17545050"/>
          <a:ext cx="619125" cy="126873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923925</xdr:colOff>
      <xdr:row>2</xdr:row>
      <xdr:rowOff>114921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0" y="0"/>
          <a:ext cx="904875" cy="772146"/>
        </a:xfrm>
        <a:prstGeom prst="rect">
          <a:avLst/>
        </a:prstGeom>
      </xdr:spPr>
    </xdr:pic>
    <xdr:clientData/>
  </xdr:twoCellAnchor>
  <xdr:twoCellAnchor>
    <xdr:from>
      <xdr:col>1</xdr:col>
      <xdr:colOff>180976</xdr:colOff>
      <xdr:row>54</xdr:row>
      <xdr:rowOff>9525</xdr:rowOff>
    </xdr:from>
    <xdr:to>
      <xdr:col>1</xdr:col>
      <xdr:colOff>809625</xdr:colOff>
      <xdr:row>57</xdr:row>
      <xdr:rowOff>12573</xdr:rowOff>
    </xdr:to>
    <xdr:sp macro="" textlink="">
      <xdr:nvSpPr>
        <xdr:cNvPr id="6" name="Organigramme : Disque magnétique 5"/>
        <xdr:cNvSpPr/>
      </xdr:nvSpPr>
      <xdr:spPr>
        <a:xfrm>
          <a:off x="1219201" y="13858875"/>
          <a:ext cx="628649" cy="726948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38</xdr:row>
      <xdr:rowOff>47624</xdr:rowOff>
    </xdr:from>
    <xdr:to>
      <xdr:col>1</xdr:col>
      <xdr:colOff>895350</xdr:colOff>
      <xdr:row>40</xdr:row>
      <xdr:rowOff>117347</xdr:rowOff>
    </xdr:to>
    <xdr:sp macro="" textlink="">
      <xdr:nvSpPr>
        <xdr:cNvPr id="2" name="Organigramme : Opération manuelle 1"/>
        <xdr:cNvSpPr/>
      </xdr:nvSpPr>
      <xdr:spPr>
        <a:xfrm rot="10800000">
          <a:off x="1095375" y="9782174"/>
          <a:ext cx="838200" cy="679323"/>
        </a:xfrm>
        <a:prstGeom prst="flowChartManualOperati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371475</xdr:colOff>
      <xdr:row>75</xdr:row>
      <xdr:rowOff>38103</xdr:rowOff>
    </xdr:from>
    <xdr:to>
      <xdr:col>1</xdr:col>
      <xdr:colOff>866775</xdr:colOff>
      <xdr:row>77</xdr:row>
      <xdr:rowOff>98299</xdr:rowOff>
    </xdr:to>
    <xdr:sp macro="" textlink="">
      <xdr:nvSpPr>
        <xdr:cNvPr id="3" name="Organigramme : Délai 2"/>
        <xdr:cNvSpPr/>
      </xdr:nvSpPr>
      <xdr:spPr>
        <a:xfrm rot="5400000">
          <a:off x="1379602" y="19080101"/>
          <a:ext cx="555496" cy="495300"/>
        </a:xfrm>
        <a:prstGeom prst="flowChartDela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285750</xdr:colOff>
      <xdr:row>69</xdr:row>
      <xdr:rowOff>19050</xdr:rowOff>
    </xdr:from>
    <xdr:to>
      <xdr:col>1</xdr:col>
      <xdr:colOff>904875</xdr:colOff>
      <xdr:row>69</xdr:row>
      <xdr:rowOff>145923</xdr:rowOff>
    </xdr:to>
    <xdr:sp macro="" textlink="">
      <xdr:nvSpPr>
        <xdr:cNvPr id="4" name="Organigramme : Disque magnétique 3"/>
        <xdr:cNvSpPr/>
      </xdr:nvSpPr>
      <xdr:spPr>
        <a:xfrm>
          <a:off x="1323975" y="17545050"/>
          <a:ext cx="619125" cy="126873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923925</xdr:colOff>
      <xdr:row>2</xdr:row>
      <xdr:rowOff>114921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0" y="0"/>
          <a:ext cx="904875" cy="772146"/>
        </a:xfrm>
        <a:prstGeom prst="rect">
          <a:avLst/>
        </a:prstGeom>
      </xdr:spPr>
    </xdr:pic>
    <xdr:clientData/>
  </xdr:twoCellAnchor>
  <xdr:twoCellAnchor>
    <xdr:from>
      <xdr:col>1</xdr:col>
      <xdr:colOff>180976</xdr:colOff>
      <xdr:row>54</xdr:row>
      <xdr:rowOff>9525</xdr:rowOff>
    </xdr:from>
    <xdr:to>
      <xdr:col>1</xdr:col>
      <xdr:colOff>809625</xdr:colOff>
      <xdr:row>57</xdr:row>
      <xdr:rowOff>12573</xdr:rowOff>
    </xdr:to>
    <xdr:sp macro="" textlink="">
      <xdr:nvSpPr>
        <xdr:cNvPr id="6" name="Organigramme : Disque magnétique 5"/>
        <xdr:cNvSpPr/>
      </xdr:nvSpPr>
      <xdr:spPr>
        <a:xfrm>
          <a:off x="1219201" y="13858875"/>
          <a:ext cx="628649" cy="726948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38</xdr:row>
      <xdr:rowOff>47624</xdr:rowOff>
    </xdr:from>
    <xdr:to>
      <xdr:col>1</xdr:col>
      <xdr:colOff>895350</xdr:colOff>
      <xdr:row>40</xdr:row>
      <xdr:rowOff>117347</xdr:rowOff>
    </xdr:to>
    <xdr:sp macro="" textlink="">
      <xdr:nvSpPr>
        <xdr:cNvPr id="2" name="Organigramme : Opération manuelle 1"/>
        <xdr:cNvSpPr/>
      </xdr:nvSpPr>
      <xdr:spPr>
        <a:xfrm rot="10800000">
          <a:off x="1095375" y="9782174"/>
          <a:ext cx="838200" cy="679323"/>
        </a:xfrm>
        <a:prstGeom prst="flowChartManualOperati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371475</xdr:colOff>
      <xdr:row>75</xdr:row>
      <xdr:rowOff>38103</xdr:rowOff>
    </xdr:from>
    <xdr:to>
      <xdr:col>1</xdr:col>
      <xdr:colOff>866775</xdr:colOff>
      <xdr:row>77</xdr:row>
      <xdr:rowOff>98299</xdr:rowOff>
    </xdr:to>
    <xdr:sp macro="" textlink="">
      <xdr:nvSpPr>
        <xdr:cNvPr id="3" name="Organigramme : Délai 2"/>
        <xdr:cNvSpPr/>
      </xdr:nvSpPr>
      <xdr:spPr>
        <a:xfrm rot="5400000">
          <a:off x="1379602" y="19080101"/>
          <a:ext cx="555496" cy="495300"/>
        </a:xfrm>
        <a:prstGeom prst="flowChartDela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285750</xdr:colOff>
      <xdr:row>69</xdr:row>
      <xdr:rowOff>19050</xdr:rowOff>
    </xdr:from>
    <xdr:to>
      <xdr:col>1</xdr:col>
      <xdr:colOff>904875</xdr:colOff>
      <xdr:row>69</xdr:row>
      <xdr:rowOff>145923</xdr:rowOff>
    </xdr:to>
    <xdr:sp macro="" textlink="">
      <xdr:nvSpPr>
        <xdr:cNvPr id="4" name="Organigramme : Disque magnétique 3"/>
        <xdr:cNvSpPr/>
      </xdr:nvSpPr>
      <xdr:spPr>
        <a:xfrm>
          <a:off x="1323975" y="17545050"/>
          <a:ext cx="619125" cy="126873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923925</xdr:colOff>
      <xdr:row>2</xdr:row>
      <xdr:rowOff>114921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0" y="0"/>
          <a:ext cx="904875" cy="772146"/>
        </a:xfrm>
        <a:prstGeom prst="rect">
          <a:avLst/>
        </a:prstGeom>
      </xdr:spPr>
    </xdr:pic>
    <xdr:clientData/>
  </xdr:twoCellAnchor>
  <xdr:twoCellAnchor>
    <xdr:from>
      <xdr:col>1</xdr:col>
      <xdr:colOff>180976</xdr:colOff>
      <xdr:row>54</xdr:row>
      <xdr:rowOff>9525</xdr:rowOff>
    </xdr:from>
    <xdr:to>
      <xdr:col>1</xdr:col>
      <xdr:colOff>809625</xdr:colOff>
      <xdr:row>57</xdr:row>
      <xdr:rowOff>12573</xdr:rowOff>
    </xdr:to>
    <xdr:sp macro="" textlink="">
      <xdr:nvSpPr>
        <xdr:cNvPr id="6" name="Organigramme : Disque magnétique 5"/>
        <xdr:cNvSpPr/>
      </xdr:nvSpPr>
      <xdr:spPr>
        <a:xfrm>
          <a:off x="1219201" y="13858875"/>
          <a:ext cx="628649" cy="726948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38</xdr:row>
      <xdr:rowOff>47624</xdr:rowOff>
    </xdr:from>
    <xdr:to>
      <xdr:col>1</xdr:col>
      <xdr:colOff>895350</xdr:colOff>
      <xdr:row>40</xdr:row>
      <xdr:rowOff>117347</xdr:rowOff>
    </xdr:to>
    <xdr:sp macro="" textlink="">
      <xdr:nvSpPr>
        <xdr:cNvPr id="2" name="Organigramme : Opération manuelle 1"/>
        <xdr:cNvSpPr/>
      </xdr:nvSpPr>
      <xdr:spPr>
        <a:xfrm rot="10800000">
          <a:off x="1095375" y="9782174"/>
          <a:ext cx="838200" cy="679323"/>
        </a:xfrm>
        <a:prstGeom prst="flowChartManualOperati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371475</xdr:colOff>
      <xdr:row>75</xdr:row>
      <xdr:rowOff>38103</xdr:rowOff>
    </xdr:from>
    <xdr:to>
      <xdr:col>1</xdr:col>
      <xdr:colOff>866775</xdr:colOff>
      <xdr:row>77</xdr:row>
      <xdr:rowOff>98299</xdr:rowOff>
    </xdr:to>
    <xdr:sp macro="" textlink="">
      <xdr:nvSpPr>
        <xdr:cNvPr id="3" name="Organigramme : Délai 2"/>
        <xdr:cNvSpPr/>
      </xdr:nvSpPr>
      <xdr:spPr>
        <a:xfrm rot="5400000">
          <a:off x="1379602" y="19080101"/>
          <a:ext cx="555496" cy="495300"/>
        </a:xfrm>
        <a:prstGeom prst="flowChartDela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285750</xdr:colOff>
      <xdr:row>69</xdr:row>
      <xdr:rowOff>19050</xdr:rowOff>
    </xdr:from>
    <xdr:to>
      <xdr:col>1</xdr:col>
      <xdr:colOff>904875</xdr:colOff>
      <xdr:row>69</xdr:row>
      <xdr:rowOff>145923</xdr:rowOff>
    </xdr:to>
    <xdr:sp macro="" textlink="">
      <xdr:nvSpPr>
        <xdr:cNvPr id="4" name="Organigramme : Disque magnétique 3"/>
        <xdr:cNvSpPr/>
      </xdr:nvSpPr>
      <xdr:spPr>
        <a:xfrm>
          <a:off x="1323975" y="17545050"/>
          <a:ext cx="619125" cy="126873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923925</xdr:colOff>
      <xdr:row>2</xdr:row>
      <xdr:rowOff>114921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0" y="0"/>
          <a:ext cx="904875" cy="772146"/>
        </a:xfrm>
        <a:prstGeom prst="rect">
          <a:avLst/>
        </a:prstGeom>
      </xdr:spPr>
    </xdr:pic>
    <xdr:clientData/>
  </xdr:twoCellAnchor>
  <xdr:twoCellAnchor>
    <xdr:from>
      <xdr:col>1</xdr:col>
      <xdr:colOff>180976</xdr:colOff>
      <xdr:row>54</xdr:row>
      <xdr:rowOff>9525</xdr:rowOff>
    </xdr:from>
    <xdr:to>
      <xdr:col>1</xdr:col>
      <xdr:colOff>809625</xdr:colOff>
      <xdr:row>57</xdr:row>
      <xdr:rowOff>12573</xdr:rowOff>
    </xdr:to>
    <xdr:sp macro="" textlink="">
      <xdr:nvSpPr>
        <xdr:cNvPr id="6" name="Organigramme : Disque magnétique 5"/>
        <xdr:cNvSpPr/>
      </xdr:nvSpPr>
      <xdr:spPr>
        <a:xfrm>
          <a:off x="1219201" y="13858875"/>
          <a:ext cx="628649" cy="726948"/>
        </a:xfrm>
        <a:prstGeom prst="flowChartMagneticDisk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riel">
  <a:themeElements>
    <a:clrScheme name="Oriel">
      <a:dk1>
        <a:sysClr val="windowText" lastClr="000000"/>
      </a:dk1>
      <a:lt1>
        <a:sysClr val="window" lastClr="FFFFFF"/>
      </a:lt1>
      <a:dk2>
        <a:srgbClr val="575F6D"/>
      </a:dk2>
      <a:lt2>
        <a:srgbClr val="FFF39D"/>
      </a:lt2>
      <a:accent1>
        <a:srgbClr val="FE8637"/>
      </a:accent1>
      <a:accent2>
        <a:srgbClr val="7598D9"/>
      </a:accent2>
      <a:accent3>
        <a:srgbClr val="B32C16"/>
      </a:accent3>
      <a:accent4>
        <a:srgbClr val="F5CD2D"/>
      </a:accent4>
      <a:accent5>
        <a:srgbClr val="AEBAD5"/>
      </a:accent5>
      <a:accent6>
        <a:srgbClr val="777C84"/>
      </a:accent6>
      <a:hlink>
        <a:srgbClr val="D2611C"/>
      </a:hlink>
      <a:folHlink>
        <a:srgbClr val="3B435B"/>
      </a:folHlink>
    </a:clrScheme>
    <a:fontScheme name="Oriel">
      <a:majorFont>
        <a:latin typeface="Century Schoolbook"/>
        <a:ea typeface=""/>
        <a:cs typeface=""/>
        <a:font script="Jpan" typeface="ＭＳ Ｐ明朝"/>
        <a:font script="Hang" typeface="휴먼매직체"/>
        <a:font script="Hans" typeface="华文楷体"/>
        <a:font script="Hant" typeface="新細明體"/>
        <a:font script="Arab" typeface="Times New Roman"/>
        <a:font script="Hebr" typeface="Times New Roman"/>
        <a:font script="Thai" typeface="Kodchiang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entury Schoolbook"/>
        <a:ea typeface=""/>
        <a:cs typeface=""/>
        <a:font script="Jpan" typeface="ＭＳ Ｐ明朝"/>
        <a:font script="Hang" typeface="휴먼매직체"/>
        <a:font script="Hans" typeface="宋体"/>
        <a:font script="Hant" typeface="新細明體"/>
        <a:font script="Arab" typeface="Times New Roman"/>
        <a:font script="Hebr" typeface="Times New Roman"/>
        <a:font script="Thai" typeface="Kodchiang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Oriel">
      <a:fillStyleLst>
        <a:solidFill>
          <a:schemeClr val="phClr"/>
        </a:solidFill>
        <a:gradFill rotWithShape="1">
          <a:gsLst>
            <a:gs pos="0">
              <a:schemeClr val="phClr">
                <a:tint val="35000"/>
                <a:satMod val="260000"/>
              </a:schemeClr>
            </a:gs>
            <a:gs pos="30000">
              <a:schemeClr val="phClr">
                <a:tint val="38000"/>
                <a:satMod val="260000"/>
              </a:schemeClr>
            </a:gs>
            <a:gs pos="75000">
              <a:schemeClr val="phClr">
                <a:tint val="55000"/>
                <a:satMod val="255000"/>
              </a:schemeClr>
            </a:gs>
            <a:gs pos="100000">
              <a:schemeClr val="phClr">
                <a:tint val="70000"/>
                <a:satMod val="255000"/>
              </a:schemeClr>
            </a:gs>
          </a:gsLst>
          <a:path path="circle">
            <a:fillToRect l="5000" t="100000" r="120000" b="10000"/>
          </a:path>
        </a:gradFill>
        <a:gradFill rotWithShape="1">
          <a:gsLst>
            <a:gs pos="0">
              <a:schemeClr val="phClr">
                <a:shade val="63000"/>
                <a:satMod val="165000"/>
              </a:schemeClr>
            </a:gs>
            <a:gs pos="30000">
              <a:schemeClr val="phClr">
                <a:shade val="58000"/>
                <a:satMod val="165000"/>
              </a:schemeClr>
            </a:gs>
            <a:gs pos="75000">
              <a:schemeClr val="phClr">
                <a:shade val="30000"/>
                <a:satMod val="175000"/>
              </a:schemeClr>
            </a:gs>
            <a:gs pos="100000">
              <a:schemeClr val="phClr">
                <a:shade val="15000"/>
                <a:satMod val="175000"/>
              </a:schemeClr>
            </a:gs>
          </a:gsLst>
          <a:path path="circle">
            <a:fillToRect l="5000" t="100000" r="120000" b="10000"/>
          </a:path>
        </a:gradFill>
      </a:fillStyleLst>
      <a:lnStyleLst>
        <a:ln w="12700" cap="flat" cmpd="sng" algn="ctr">
          <a:solidFill>
            <a:schemeClr val="phClr">
              <a:shade val="70000"/>
              <a:satMod val="15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250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0000" dir="5400000" rotWithShape="0">
              <a:srgbClr val="000000">
                <a:alpha val="42000"/>
              </a:srgbClr>
            </a:outerShdw>
          </a:effectLst>
        </a:effectStyle>
        <a:effectStyle>
          <a:effectLst>
            <a:outerShdw blurRad="50800" dist="20000" dir="5400000" rotWithShape="0">
              <a:srgbClr val="000000">
                <a:alpha val="4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0"/>
            </a:lightRig>
          </a:scene3d>
          <a:sp3d>
            <a:bevelT w="47625" h="69850"/>
            <a:contourClr>
              <a:schemeClr val="lt1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8000"/>
                <a:satMod val="125000"/>
              </a:schemeClr>
            </a:gs>
            <a:gs pos="40000">
              <a:schemeClr val="phClr">
                <a:tint val="90000"/>
                <a:shade val="90000"/>
                <a:satMod val="120000"/>
              </a:schemeClr>
            </a:gs>
            <a:gs pos="100000">
              <a:schemeClr val="phClr">
                <a:tint val="50000"/>
              </a:schemeClr>
            </a:gs>
          </a:gsLst>
          <a:lin ang="16200000" scaled="1"/>
        </a:gradFill>
        <a:blipFill>
          <a:blip xmlns:r="http://schemas.openxmlformats.org/officeDocument/2006/relationships" r:embed="rId1">
            <a:duotone>
              <a:schemeClr val="phClr">
                <a:shade val="80000"/>
              </a:schemeClr>
              <a:schemeClr val="phClr">
                <a:tint val="91000"/>
              </a:schemeClr>
            </a:duotone>
          </a:blip>
          <a:tile tx="0" ty="0" sx="40000" sy="50000" flip="y" algn="tl"/>
        </a:blip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3:M50"/>
  <sheetViews>
    <sheetView workbookViewId="0">
      <selection activeCell="H1" sqref="H1"/>
    </sheetView>
  </sheetViews>
  <sheetFormatPr baseColWidth="10" defaultRowHeight="12.75"/>
  <cols>
    <col min="3" max="3" width="15" bestFit="1" customWidth="1"/>
    <col min="5" max="5" width="22.5703125" bestFit="1" customWidth="1"/>
    <col min="6" max="6" width="11" bestFit="1" customWidth="1"/>
    <col min="8" max="8" width="15.28515625" bestFit="1" customWidth="1"/>
    <col min="10" max="10" width="22.42578125" customWidth="1"/>
  </cols>
  <sheetData>
    <row r="3" spans="1:13">
      <c r="A3" t="s">
        <v>62</v>
      </c>
      <c r="C3" s="103" t="s">
        <v>83</v>
      </c>
    </row>
    <row r="4" spans="1:13">
      <c r="C4" s="103" t="s">
        <v>84</v>
      </c>
    </row>
    <row r="6" spans="1:13" ht="25.5">
      <c r="A6" s="104" t="s">
        <v>76</v>
      </c>
      <c r="B6" s="104" t="s">
        <v>33</v>
      </c>
      <c r="C6" s="105" t="s">
        <v>80</v>
      </c>
      <c r="D6" s="104" t="s">
        <v>77</v>
      </c>
      <c r="E6" s="105" t="s">
        <v>81</v>
      </c>
      <c r="F6" s="105" t="s">
        <v>82</v>
      </c>
      <c r="G6" s="104" t="s">
        <v>78</v>
      </c>
      <c r="H6" s="104" t="s">
        <v>79</v>
      </c>
    </row>
    <row r="7" spans="1:13">
      <c r="A7" s="110" t="str">
        <f ca="1">'01'!H1</f>
        <v>01</v>
      </c>
      <c r="B7" s="110">
        <f>'01'!H36</f>
        <v>456</v>
      </c>
      <c r="C7" s="110">
        <f>('01'!E46)*2</f>
        <v>2</v>
      </c>
      <c r="D7" s="110" t="str">
        <f>'01'!C46</f>
        <v>BETON</v>
      </c>
      <c r="E7" s="111">
        <f>'01'!H40</f>
        <v>1.8</v>
      </c>
      <c r="F7" s="112">
        <f>'01'!H39</f>
        <v>2</v>
      </c>
      <c r="G7" s="110" t="str">
        <f>'01'!C21</f>
        <v>W</v>
      </c>
      <c r="H7" s="110" t="str">
        <f>'01'!H46</f>
        <v>CONFORME</v>
      </c>
      <c r="M7" s="103"/>
    </row>
    <row r="8" spans="1:13">
      <c r="A8" s="110"/>
      <c r="B8" s="110"/>
      <c r="C8" s="110"/>
      <c r="D8" s="110"/>
      <c r="E8" s="111"/>
      <c r="F8" s="112"/>
      <c r="G8" s="110"/>
      <c r="H8" s="110"/>
    </row>
    <row r="9" spans="1:13">
      <c r="A9" s="106"/>
      <c r="B9" s="110"/>
      <c r="C9" s="106"/>
      <c r="D9" s="106"/>
      <c r="E9" s="107"/>
      <c r="F9" s="108"/>
      <c r="G9" s="106"/>
      <c r="H9" s="106"/>
    </row>
    <row r="10" spans="1:13">
      <c r="A10" s="106"/>
      <c r="B10" s="110"/>
      <c r="C10" s="106"/>
      <c r="D10" s="106"/>
      <c r="E10" s="107"/>
      <c r="F10" s="108"/>
      <c r="G10" s="106"/>
      <c r="H10" s="106"/>
    </row>
    <row r="11" spans="1:13">
      <c r="A11" s="106"/>
      <c r="B11" s="110"/>
      <c r="C11" s="106"/>
      <c r="D11" s="106"/>
      <c r="E11" s="107"/>
      <c r="F11" s="108"/>
      <c r="G11" s="106"/>
      <c r="H11" s="106"/>
    </row>
    <row r="12" spans="1:13">
      <c r="A12" s="106"/>
      <c r="B12" s="110"/>
      <c r="C12" s="106"/>
      <c r="D12" s="106"/>
      <c r="E12" s="107"/>
      <c r="F12" s="108"/>
      <c r="G12" s="106"/>
      <c r="H12" s="106"/>
    </row>
    <row r="13" spans="1:13">
      <c r="A13" s="106"/>
      <c r="B13" s="110"/>
      <c r="C13" s="106"/>
      <c r="D13" s="106"/>
      <c r="E13" s="107"/>
      <c r="F13" s="108"/>
      <c r="G13" s="106"/>
      <c r="H13" s="106"/>
    </row>
    <row r="14" spans="1:13">
      <c r="A14" s="106"/>
      <c r="B14" s="110"/>
      <c r="C14" s="106"/>
      <c r="D14" s="106"/>
      <c r="E14" s="110"/>
      <c r="F14" s="108"/>
      <c r="G14" s="106"/>
      <c r="H14" s="106"/>
    </row>
    <row r="15" spans="1:13">
      <c r="A15" s="106"/>
      <c r="B15" s="110"/>
      <c r="C15" s="106"/>
      <c r="D15" s="106"/>
      <c r="E15" s="107"/>
      <c r="F15" s="108"/>
      <c r="G15" s="106"/>
      <c r="H15" s="106"/>
    </row>
    <row r="16" spans="1:13">
      <c r="A16" s="106"/>
      <c r="B16" s="110"/>
      <c r="C16" s="106"/>
      <c r="D16" s="106"/>
      <c r="E16" s="107"/>
      <c r="F16" s="108"/>
      <c r="G16" s="106"/>
      <c r="H16" s="106"/>
    </row>
    <row r="17" spans="1:12">
      <c r="A17" s="106"/>
      <c r="B17" s="110"/>
      <c r="E17" s="107"/>
      <c r="F17" s="108"/>
      <c r="G17" s="106"/>
      <c r="H17" s="106"/>
    </row>
    <row r="18" spans="1:12">
      <c r="A18" s="106"/>
      <c r="B18" s="110"/>
      <c r="D18" s="106"/>
      <c r="E18" s="107"/>
      <c r="F18" s="108"/>
      <c r="G18" s="106"/>
      <c r="H18" s="106"/>
    </row>
    <row r="19" spans="1:12">
      <c r="A19" s="106"/>
      <c r="B19" s="110"/>
      <c r="D19" s="106"/>
      <c r="E19" s="107"/>
      <c r="F19" s="108"/>
      <c r="G19" s="106"/>
      <c r="H19" s="106"/>
    </row>
    <row r="20" spans="1:12">
      <c r="A20" s="106"/>
      <c r="B20" s="106"/>
      <c r="D20" s="106"/>
      <c r="E20" s="107"/>
      <c r="F20" s="108"/>
      <c r="G20" s="106"/>
      <c r="H20" s="106"/>
    </row>
    <row r="21" spans="1:12">
      <c r="E21" s="113"/>
      <c r="F21" s="113"/>
      <c r="G21" s="113"/>
      <c r="H21" s="113"/>
      <c r="I21" s="113"/>
      <c r="J21" s="113"/>
      <c r="K21" s="113"/>
      <c r="L21" s="113"/>
    </row>
    <row r="22" spans="1:12">
      <c r="D22" s="113"/>
      <c r="E22" s="113"/>
      <c r="F22" s="113"/>
      <c r="G22" s="113"/>
      <c r="H22" s="113"/>
      <c r="I22" s="113"/>
      <c r="J22" s="113"/>
      <c r="K22" s="113"/>
      <c r="L22" s="113"/>
    </row>
    <row r="23" spans="1:12">
      <c r="D23" s="113"/>
      <c r="E23" s="113"/>
      <c r="F23" s="113"/>
      <c r="G23" s="113"/>
      <c r="H23" s="113"/>
      <c r="I23" s="113"/>
      <c r="J23" s="113"/>
      <c r="K23" s="113"/>
      <c r="L23" s="113"/>
    </row>
    <row r="24" spans="1:12">
      <c r="D24" s="113"/>
      <c r="E24" s="113"/>
      <c r="F24" s="113"/>
      <c r="G24" s="113"/>
      <c r="H24" s="113"/>
      <c r="I24" s="113"/>
      <c r="J24" s="113"/>
      <c r="K24" s="113"/>
      <c r="L24" s="113"/>
    </row>
    <row r="25" spans="1:12">
      <c r="D25" s="113"/>
      <c r="E25" s="113"/>
      <c r="F25" s="113"/>
      <c r="G25" s="113"/>
      <c r="H25" s="113"/>
      <c r="I25" s="113"/>
      <c r="J25" s="113"/>
      <c r="K25" s="113"/>
      <c r="L25" s="113"/>
    </row>
    <row r="26" spans="1:12">
      <c r="D26" s="113"/>
      <c r="E26" s="113"/>
      <c r="F26" s="113"/>
      <c r="G26" s="113"/>
      <c r="H26" s="113"/>
      <c r="I26" s="113"/>
      <c r="J26" s="113"/>
      <c r="K26" s="113"/>
      <c r="L26" s="113"/>
    </row>
    <row r="27" spans="1:12">
      <c r="D27" s="113"/>
      <c r="E27" s="113"/>
      <c r="F27" s="113"/>
      <c r="G27" s="113"/>
      <c r="H27" s="113"/>
      <c r="I27" s="113"/>
      <c r="J27" s="113"/>
      <c r="K27" s="113"/>
      <c r="L27" s="113"/>
    </row>
    <row r="28" spans="1:12">
      <c r="D28" s="113"/>
      <c r="E28" s="113"/>
      <c r="F28" s="113"/>
      <c r="G28" s="113"/>
      <c r="H28" s="113"/>
      <c r="I28" s="113"/>
      <c r="J28" s="113"/>
      <c r="K28" s="113"/>
      <c r="L28" s="113"/>
    </row>
    <row r="29" spans="1:12">
      <c r="D29" s="113"/>
      <c r="E29" s="113"/>
      <c r="F29" s="113"/>
      <c r="G29" s="113"/>
      <c r="H29" s="113"/>
      <c r="I29" s="113"/>
      <c r="J29" s="113"/>
      <c r="K29" s="113"/>
      <c r="L29" s="113"/>
    </row>
    <row r="30" spans="1:12">
      <c r="D30" s="113"/>
      <c r="E30" s="113"/>
      <c r="F30" s="113"/>
      <c r="G30" s="113"/>
      <c r="H30" s="113"/>
      <c r="I30" s="113"/>
      <c r="J30" s="113"/>
      <c r="K30" s="113"/>
      <c r="L30" s="113"/>
    </row>
    <row r="31" spans="1:12">
      <c r="D31" s="113"/>
      <c r="E31" s="113"/>
      <c r="F31" s="113"/>
      <c r="G31" s="113"/>
      <c r="H31" s="113"/>
      <c r="I31" s="113"/>
      <c r="J31" s="113"/>
      <c r="K31" s="113"/>
      <c r="L31" s="113"/>
    </row>
    <row r="32" spans="1:12">
      <c r="D32" s="113"/>
      <c r="E32" s="113"/>
      <c r="F32" s="113"/>
      <c r="G32" s="113"/>
      <c r="H32" s="113"/>
      <c r="I32" s="113"/>
      <c r="J32" s="113"/>
      <c r="K32" s="113"/>
      <c r="L32" s="113"/>
    </row>
    <row r="33" spans="4:12">
      <c r="D33" s="113"/>
      <c r="E33" s="113"/>
      <c r="F33" s="113"/>
      <c r="G33" s="113"/>
      <c r="H33" s="113"/>
      <c r="I33" s="113"/>
      <c r="J33" s="113"/>
      <c r="K33" s="113"/>
      <c r="L33" s="113"/>
    </row>
    <row r="34" spans="4:12">
      <c r="D34" s="113"/>
      <c r="E34" s="113"/>
      <c r="F34" s="113"/>
      <c r="G34" s="113"/>
      <c r="H34" s="113"/>
      <c r="I34" s="113"/>
      <c r="J34" s="113"/>
      <c r="K34" s="113"/>
      <c r="L34" s="113"/>
    </row>
    <row r="35" spans="4:12">
      <c r="D35" s="113"/>
      <c r="E35" s="113"/>
      <c r="F35" s="113"/>
      <c r="G35" s="113"/>
      <c r="H35" s="113"/>
      <c r="I35" s="113"/>
      <c r="J35" s="113"/>
      <c r="K35" s="113"/>
      <c r="L35" s="113"/>
    </row>
    <row r="36" spans="4:12">
      <c r="D36" s="113"/>
      <c r="E36" s="113"/>
      <c r="F36" s="113"/>
      <c r="G36" s="113"/>
      <c r="H36" s="113"/>
      <c r="I36" s="113"/>
      <c r="J36" s="113"/>
      <c r="K36" s="113"/>
      <c r="L36" s="113"/>
    </row>
    <row r="37" spans="4:12">
      <c r="D37" s="113"/>
      <c r="E37" s="113"/>
      <c r="F37" s="113"/>
      <c r="G37" s="113"/>
      <c r="H37" s="113"/>
      <c r="I37" s="113"/>
      <c r="J37" s="113"/>
      <c r="K37" s="113"/>
      <c r="L37" s="113"/>
    </row>
    <row r="38" spans="4:12">
      <c r="D38" s="113"/>
      <c r="E38" s="113"/>
      <c r="F38" s="113"/>
      <c r="G38" s="113"/>
      <c r="H38" s="113"/>
      <c r="I38" s="113"/>
      <c r="J38" s="113"/>
      <c r="K38" s="113"/>
      <c r="L38" s="113"/>
    </row>
    <row r="39" spans="4:12">
      <c r="D39" s="113"/>
      <c r="E39" s="113"/>
      <c r="F39" s="113"/>
      <c r="G39" s="113"/>
      <c r="H39" s="113"/>
      <c r="I39" s="113"/>
      <c r="J39" s="113"/>
      <c r="K39" s="113"/>
      <c r="L39" s="113"/>
    </row>
    <row r="40" spans="4:12">
      <c r="D40" s="113"/>
      <c r="E40" s="113"/>
      <c r="F40" s="113"/>
      <c r="G40" s="113"/>
      <c r="H40" s="113"/>
      <c r="I40" s="113"/>
      <c r="J40" s="113"/>
      <c r="K40" s="113"/>
      <c r="L40" s="113"/>
    </row>
    <row r="41" spans="4:12">
      <c r="D41" s="113"/>
      <c r="E41" s="113"/>
      <c r="F41" s="113"/>
      <c r="G41" s="113"/>
      <c r="H41" s="113"/>
      <c r="I41" s="113"/>
      <c r="J41" s="113"/>
      <c r="K41" s="113"/>
      <c r="L41" s="113"/>
    </row>
    <row r="42" spans="4:12">
      <c r="D42" s="113"/>
      <c r="E42" s="113"/>
      <c r="F42" s="113"/>
      <c r="G42" s="113"/>
      <c r="H42" s="113"/>
      <c r="I42" s="113"/>
      <c r="J42" s="113"/>
      <c r="K42" s="113"/>
      <c r="L42" s="113"/>
    </row>
    <row r="43" spans="4:12">
      <c r="D43" s="113"/>
      <c r="E43" s="113"/>
      <c r="F43" s="113"/>
      <c r="G43" s="113"/>
      <c r="H43" s="113"/>
      <c r="I43" s="113"/>
      <c r="J43" s="113"/>
      <c r="K43" s="113"/>
      <c r="L43" s="113"/>
    </row>
    <row r="44" spans="4:12">
      <c r="D44" s="113"/>
      <c r="E44" s="113"/>
      <c r="F44" s="113"/>
      <c r="G44" s="113"/>
      <c r="H44" s="113"/>
      <c r="I44" s="113"/>
      <c r="J44" s="113"/>
      <c r="K44" s="113"/>
      <c r="L44" s="113"/>
    </row>
    <row r="45" spans="4:12">
      <c r="D45" s="113"/>
      <c r="E45" s="113"/>
      <c r="F45" s="113"/>
      <c r="G45" s="113"/>
      <c r="H45" s="113"/>
      <c r="I45" s="113"/>
      <c r="J45" s="113"/>
      <c r="K45" s="113"/>
      <c r="L45" s="113"/>
    </row>
    <row r="46" spans="4:12">
      <c r="D46" s="113"/>
      <c r="E46" s="113"/>
      <c r="F46" s="113"/>
      <c r="G46" s="113"/>
      <c r="H46" s="113"/>
      <c r="I46" s="113"/>
      <c r="J46" s="113"/>
      <c r="K46" s="113"/>
      <c r="L46" s="113"/>
    </row>
    <row r="47" spans="4:12">
      <c r="D47" s="113"/>
      <c r="E47" s="113"/>
      <c r="F47" s="113"/>
      <c r="G47" s="113"/>
      <c r="H47" s="113"/>
      <c r="I47" s="113"/>
      <c r="J47" s="113"/>
      <c r="K47" s="113"/>
      <c r="L47" s="113"/>
    </row>
    <row r="48" spans="4:12">
      <c r="D48" s="113"/>
      <c r="E48" s="113"/>
      <c r="F48" s="113"/>
      <c r="G48" s="113"/>
      <c r="H48" s="113"/>
      <c r="I48" s="113"/>
      <c r="J48" s="113"/>
      <c r="K48" s="113"/>
      <c r="L48" s="113"/>
    </row>
    <row r="49" spans="4:12">
      <c r="D49" s="113"/>
      <c r="E49" s="113"/>
      <c r="F49" s="113"/>
      <c r="G49" s="113"/>
      <c r="H49" s="113"/>
      <c r="I49" s="113"/>
      <c r="J49" s="113"/>
      <c r="K49" s="113"/>
      <c r="L49" s="113"/>
    </row>
    <row r="50" spans="4:12">
      <c r="D50" s="113"/>
      <c r="E50" s="113"/>
      <c r="F50" s="113"/>
      <c r="G50" s="113"/>
      <c r="H50" s="113"/>
      <c r="I50" s="113"/>
      <c r="J50" s="113"/>
      <c r="K50" s="113"/>
      <c r="L50" s="1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64">
    <pageSetUpPr fitToPage="1"/>
  </sheetPr>
  <dimension ref="A1:N153"/>
  <sheetViews>
    <sheetView topLeftCell="A27" zoomScale="55" zoomScaleNormal="55" workbookViewId="0">
      <selection activeCell="H1" sqref="H1"/>
    </sheetView>
  </sheetViews>
  <sheetFormatPr baseColWidth="10" defaultRowHeight="12.75"/>
  <cols>
    <col min="1" max="1" width="15.5703125" customWidth="1"/>
    <col min="2" max="2" width="33" customWidth="1"/>
    <col min="3" max="3" width="20.7109375" customWidth="1"/>
    <col min="4" max="4" width="23.28515625" customWidth="1"/>
    <col min="5" max="5" width="15.5703125" customWidth="1"/>
    <col min="6" max="6" width="16.140625" customWidth="1"/>
    <col min="7" max="7" width="40.42578125" customWidth="1"/>
    <col min="8" max="8" width="24" customWidth="1"/>
    <col min="9" max="9" width="17.28515625" customWidth="1"/>
    <col min="10" max="10" width="15.85546875" customWidth="1"/>
    <col min="11" max="11" width="8.5703125" customWidth="1"/>
  </cols>
  <sheetData>
    <row r="1" spans="2:12" ht="26.25">
      <c r="C1" s="37" t="s">
        <v>30</v>
      </c>
      <c r="D1" s="35" t="e">
        <f>#REF!</f>
        <v>#REF!</v>
      </c>
      <c r="G1" s="37" t="s">
        <v>57</v>
      </c>
      <c r="H1" s="35" t="str">
        <f ca="1">MID(CELL("nomfichier",H1),FIND("]",CELL("nomfichier",H1))+1,LEN(CELL("nomfichier",H1))-FIND("]",CELL("nomfichier",H1)))</f>
        <v>01</v>
      </c>
      <c r="I1" s="42"/>
    </row>
    <row r="2" spans="2:12" ht="25.5">
      <c r="B2" s="36"/>
      <c r="C2" s="36"/>
      <c r="D2" s="36"/>
      <c r="E2" s="36"/>
      <c r="F2" s="36"/>
      <c r="G2" s="36"/>
      <c r="H2" s="36"/>
      <c r="I2" s="42"/>
    </row>
    <row r="3" spans="2:12" ht="26.25">
      <c r="B3" s="95" t="s">
        <v>35</v>
      </c>
      <c r="C3" s="36"/>
      <c r="D3" s="36"/>
      <c r="E3" s="36"/>
      <c r="F3" s="36"/>
      <c r="G3" s="38" t="s">
        <v>68</v>
      </c>
      <c r="H3" s="36"/>
      <c r="I3" s="42"/>
    </row>
    <row r="4" spans="2:12" ht="26.25">
      <c r="B4" s="94" t="e">
        <f>#REF!</f>
        <v>#REF!</v>
      </c>
      <c r="C4" s="39"/>
      <c r="D4" s="39"/>
      <c r="E4" s="36"/>
      <c r="F4" s="40"/>
      <c r="G4" s="41" t="e">
        <f>#REF!</f>
        <v>#REF!</v>
      </c>
      <c r="H4" s="39"/>
      <c r="I4" s="43"/>
    </row>
    <row r="5" spans="2:12">
      <c r="E5" s="32"/>
      <c r="I5" s="1"/>
    </row>
    <row r="6" spans="2:12" ht="15.75">
      <c r="D6" s="27"/>
      <c r="E6" s="26"/>
      <c r="I6" s="26"/>
    </row>
    <row r="7" spans="2:12">
      <c r="I7" s="1"/>
    </row>
    <row r="9" spans="2:12">
      <c r="L9" s="28"/>
    </row>
    <row r="10" spans="2:12">
      <c r="L10" s="28"/>
    </row>
    <row r="11" spans="2:12" ht="23.25">
      <c r="B11" s="44" t="s">
        <v>56</v>
      </c>
      <c r="C11" s="102" t="e">
        <f>#REF!</f>
        <v>#REF!</v>
      </c>
      <c r="D11" s="42"/>
      <c r="E11" s="46"/>
      <c r="F11" s="46"/>
      <c r="G11" s="44" t="s">
        <v>42</v>
      </c>
      <c r="H11" s="45"/>
    </row>
    <row r="12" spans="2:12" ht="23.25">
      <c r="B12" s="44" t="s">
        <v>31</v>
      </c>
      <c r="C12" s="47"/>
      <c r="D12" s="42"/>
      <c r="E12" s="48"/>
      <c r="F12" s="48"/>
      <c r="G12" s="44" t="s">
        <v>32</v>
      </c>
      <c r="H12" s="49"/>
    </row>
    <row r="13" spans="2:12" ht="23.25">
      <c r="B13" s="44"/>
      <c r="C13" s="48"/>
      <c r="D13" s="42"/>
      <c r="E13" s="48"/>
      <c r="F13" s="48"/>
      <c r="G13" s="44"/>
      <c r="H13" s="50"/>
    </row>
    <row r="14" spans="2:12" ht="23.25">
      <c r="B14" s="42"/>
      <c r="C14" s="42"/>
      <c r="D14" s="42"/>
      <c r="E14" s="42"/>
      <c r="F14" s="42"/>
      <c r="G14" s="42"/>
      <c r="H14" s="42"/>
    </row>
    <row r="15" spans="2:12" ht="23.25">
      <c r="B15" s="44" t="s">
        <v>62</v>
      </c>
      <c r="C15" s="51"/>
      <c r="D15" s="42"/>
      <c r="E15" s="51"/>
      <c r="F15" s="51"/>
      <c r="G15" s="44" t="s">
        <v>45</v>
      </c>
      <c r="H15" s="45"/>
    </row>
    <row r="16" spans="2:12" ht="23.25">
      <c r="B16" s="44" t="s">
        <v>3</v>
      </c>
      <c r="C16" s="52"/>
      <c r="D16" s="42"/>
      <c r="E16" s="53"/>
      <c r="F16" s="53"/>
      <c r="G16" s="44" t="s">
        <v>43</v>
      </c>
      <c r="H16" s="54"/>
    </row>
    <row r="17" spans="2:14" ht="23.25">
      <c r="B17" s="44" t="s">
        <v>46</v>
      </c>
      <c r="C17" s="52"/>
      <c r="D17" s="42"/>
      <c r="E17" s="53"/>
      <c r="F17" s="53"/>
      <c r="G17" s="55" t="s">
        <v>44</v>
      </c>
      <c r="H17" s="54"/>
    </row>
    <row r="18" spans="2:14" ht="23.25">
      <c r="B18" s="44" t="s">
        <v>39</v>
      </c>
      <c r="C18" s="52">
        <v>0</v>
      </c>
      <c r="D18" s="42"/>
      <c r="E18" s="53"/>
      <c r="F18" s="53"/>
      <c r="G18" s="42"/>
      <c r="H18" s="56"/>
    </row>
    <row r="19" spans="2:14" ht="23.25">
      <c r="B19" s="44"/>
      <c r="C19" s="53"/>
      <c r="D19" s="42"/>
      <c r="E19" s="53"/>
      <c r="F19" s="53"/>
      <c r="G19" s="42"/>
      <c r="H19" s="56"/>
      <c r="L19" s="21"/>
      <c r="M19" s="21"/>
      <c r="N19" s="21"/>
    </row>
    <row r="20" spans="2:14" ht="23.25">
      <c r="B20" s="42"/>
      <c r="C20" s="57"/>
      <c r="D20" s="42"/>
      <c r="E20" s="57"/>
      <c r="F20" s="57"/>
      <c r="G20" s="42"/>
      <c r="H20" s="56"/>
      <c r="L20" s="21"/>
      <c r="M20" s="21"/>
      <c r="N20" s="21"/>
    </row>
    <row r="21" spans="2:14" ht="23.25">
      <c r="B21" s="44" t="s">
        <v>34</v>
      </c>
      <c r="C21" s="45" t="s">
        <v>63</v>
      </c>
      <c r="D21" s="42"/>
      <c r="E21" s="46"/>
      <c r="F21" s="46"/>
      <c r="G21" s="44" t="s">
        <v>37</v>
      </c>
      <c r="H21" s="45" t="s">
        <v>66</v>
      </c>
      <c r="L21" s="21"/>
      <c r="M21" s="21"/>
    </row>
    <row r="22" spans="2:14" ht="23.25">
      <c r="B22" s="44" t="s">
        <v>40</v>
      </c>
      <c r="C22" s="54" t="s">
        <v>64</v>
      </c>
      <c r="D22" s="42"/>
      <c r="E22" s="46"/>
      <c r="F22" s="46"/>
      <c r="G22" s="44" t="s">
        <v>38</v>
      </c>
      <c r="H22" s="54" t="s">
        <v>67</v>
      </c>
      <c r="L22" s="21"/>
      <c r="M22" s="21"/>
      <c r="N22" s="23"/>
    </row>
    <row r="23" spans="2:14" ht="23.25">
      <c r="B23" s="44" t="s">
        <v>36</v>
      </c>
      <c r="C23" s="54" t="s">
        <v>65</v>
      </c>
      <c r="D23" s="42"/>
      <c r="E23" s="46"/>
      <c r="F23" s="46"/>
      <c r="G23" s="58" t="s">
        <v>74</v>
      </c>
      <c r="H23" s="59">
        <f>E153</f>
        <v>3.62</v>
      </c>
    </row>
    <row r="24" spans="2:14" ht="23.25">
      <c r="B24" s="44" t="s">
        <v>41</v>
      </c>
      <c r="C24" s="54" t="s">
        <v>64</v>
      </c>
      <c r="D24" s="42"/>
      <c r="E24" s="46"/>
      <c r="F24" s="46"/>
      <c r="G24" s="44" t="s">
        <v>75</v>
      </c>
      <c r="H24" s="59">
        <v>3.62</v>
      </c>
    </row>
    <row r="25" spans="2:14" ht="23.25">
      <c r="B25" s="42"/>
      <c r="C25" s="56"/>
      <c r="D25" s="42"/>
      <c r="E25" s="56"/>
      <c r="F25" s="56"/>
      <c r="G25" s="60"/>
      <c r="H25" s="61"/>
      <c r="I25" s="29"/>
    </row>
    <row r="26" spans="2:14" ht="23.25">
      <c r="D26" s="42"/>
      <c r="E26" s="63"/>
      <c r="F26" s="63"/>
      <c r="I26" s="29"/>
    </row>
    <row r="27" spans="2:14" ht="15.75">
      <c r="B27" s="21"/>
      <c r="C27" s="23"/>
      <c r="D27" s="29"/>
      <c r="E27" s="29"/>
      <c r="F27" s="29"/>
      <c r="G27" s="21"/>
      <c r="H27" s="26"/>
      <c r="I27" s="29"/>
    </row>
    <row r="28" spans="2:14" ht="15.75">
      <c r="B28" s="21"/>
      <c r="C28" s="23"/>
      <c r="D28" s="29"/>
      <c r="E28" s="29"/>
      <c r="F28" s="29"/>
      <c r="G28" s="21"/>
      <c r="H28" s="26"/>
      <c r="I28" s="29"/>
    </row>
    <row r="29" spans="2:14" ht="15.75">
      <c r="B29" s="21"/>
      <c r="C29" s="23"/>
      <c r="D29" s="29"/>
      <c r="E29" s="29"/>
      <c r="F29" s="29"/>
      <c r="G29" s="21"/>
      <c r="H29" s="26"/>
      <c r="I29" s="29"/>
    </row>
    <row r="30" spans="2:14" ht="15.75">
      <c r="B30" s="21"/>
      <c r="C30" s="23"/>
      <c r="D30" s="29"/>
      <c r="E30" s="29"/>
      <c r="F30" s="29"/>
      <c r="G30" s="21"/>
      <c r="H30" s="26"/>
      <c r="I30" s="29"/>
    </row>
    <row r="31" spans="2:14" ht="15.75">
      <c r="B31" s="21"/>
      <c r="C31" s="23"/>
      <c r="D31" s="29"/>
      <c r="E31" s="29"/>
      <c r="F31" s="29"/>
      <c r="G31" s="21"/>
      <c r="H31" s="26"/>
      <c r="I31" s="29"/>
    </row>
    <row r="32" spans="2:14" ht="15.75">
      <c r="B32" s="21"/>
      <c r="C32" s="23"/>
      <c r="G32" s="21"/>
      <c r="H32" s="26"/>
      <c r="I32" s="29"/>
    </row>
    <row r="33" spans="2:11" ht="15">
      <c r="F33" s="24"/>
      <c r="G33" s="24"/>
      <c r="H33" s="24"/>
    </row>
    <row r="34" spans="2:11" ht="15.75">
      <c r="B34" s="23"/>
      <c r="C34" s="21"/>
      <c r="D34" s="21"/>
      <c r="H34" s="23"/>
    </row>
    <row r="35" spans="2:11" ht="19.5" thickBot="1">
      <c r="B35" s="19"/>
      <c r="C35" s="19"/>
      <c r="D35" s="19"/>
      <c r="G35" s="19"/>
      <c r="H35" s="19"/>
      <c r="K35" s="1"/>
    </row>
    <row r="36" spans="2:11" ht="27" thickBot="1">
      <c r="B36" s="109" t="s">
        <v>58</v>
      </c>
      <c r="C36" s="65" t="s">
        <v>59</v>
      </c>
      <c r="D36" s="114" t="s">
        <v>60</v>
      </c>
      <c r="E36" s="115"/>
      <c r="F36" s="31"/>
      <c r="G36" s="96" t="s">
        <v>33</v>
      </c>
      <c r="H36" s="64">
        <v>456</v>
      </c>
      <c r="J36" s="31"/>
    </row>
    <row r="37" spans="2:11" ht="19.5" thickBot="1">
      <c r="B37" s="66"/>
      <c r="C37" s="67"/>
      <c r="D37" s="68" t="s">
        <v>4</v>
      </c>
      <c r="E37" s="69">
        <v>0.3</v>
      </c>
      <c r="F37" s="31"/>
      <c r="G37" s="97"/>
      <c r="J37" s="31"/>
    </row>
    <row r="38" spans="2:11" ht="19.5" thickBot="1">
      <c r="B38" s="70"/>
      <c r="C38" s="71"/>
      <c r="D38" s="72" t="s">
        <v>5</v>
      </c>
      <c r="E38" s="73">
        <v>0.5</v>
      </c>
      <c r="F38" s="31"/>
      <c r="J38" s="31"/>
    </row>
    <row r="39" spans="2:11" ht="24" thickBot="1">
      <c r="B39" s="70"/>
      <c r="C39" s="33"/>
      <c r="D39" s="74" t="s">
        <v>6</v>
      </c>
      <c r="E39" s="75">
        <v>0.6</v>
      </c>
      <c r="F39" s="31"/>
      <c r="G39" s="98" t="s">
        <v>72</v>
      </c>
      <c r="H39" s="62">
        <v>2</v>
      </c>
      <c r="J39" s="31"/>
    </row>
    <row r="40" spans="2:11" ht="24" thickBot="1">
      <c r="B40" s="70"/>
      <c r="C40" s="33"/>
      <c r="D40" s="34"/>
      <c r="E40" s="76"/>
      <c r="F40" s="31"/>
      <c r="G40" s="98" t="s">
        <v>73</v>
      </c>
      <c r="H40" s="101">
        <f>E39+E43+E47+E51+E55+E59+E63+E67+E74+E76+E78+E80</f>
        <v>1.8</v>
      </c>
      <c r="J40" s="31"/>
    </row>
    <row r="41" spans="2:11" ht="19.5" thickBot="1">
      <c r="B41" s="70"/>
      <c r="C41" s="33"/>
      <c r="D41" s="68" t="s">
        <v>4</v>
      </c>
      <c r="E41" s="69"/>
      <c r="F41" s="31"/>
      <c r="J41" s="31"/>
    </row>
    <row r="42" spans="2:11" ht="19.5" thickBot="1">
      <c r="B42" s="70"/>
      <c r="C42" s="71"/>
      <c r="D42" s="72" t="s">
        <v>5</v>
      </c>
      <c r="E42" s="73"/>
      <c r="F42" s="31"/>
      <c r="J42" s="31"/>
    </row>
    <row r="43" spans="2:11" ht="19.5" thickBot="1">
      <c r="B43" s="77"/>
      <c r="C43" s="78"/>
      <c r="D43" s="74" t="s">
        <v>6</v>
      </c>
      <c r="E43" s="75"/>
      <c r="F43" s="31"/>
    </row>
    <row r="44" spans="2:11" ht="19.5" thickBot="1">
      <c r="B44" s="31"/>
      <c r="C44" s="33"/>
      <c r="D44" s="33"/>
      <c r="E44" s="33"/>
      <c r="F44" s="34"/>
    </row>
    <row r="45" spans="2:11" ht="19.5" thickBot="1">
      <c r="B45" s="66"/>
      <c r="C45" s="67"/>
      <c r="D45" s="80"/>
      <c r="E45" s="81"/>
      <c r="F45" s="31"/>
    </row>
    <row r="46" spans="2:11" ht="24" thickBot="1">
      <c r="B46" s="70"/>
      <c r="C46" s="71" t="s">
        <v>61</v>
      </c>
      <c r="D46" s="82" t="s">
        <v>7</v>
      </c>
      <c r="E46" s="83">
        <v>1</v>
      </c>
      <c r="F46" s="31"/>
      <c r="G46" s="93" t="s">
        <v>69</v>
      </c>
      <c r="H46" s="116" t="str">
        <f>IF(AND(H24=""),"NON-EFFECTUE",IF(H24&lt;=H23,"CONFORME","NON-CONFORME"))</f>
        <v>CONFORME</v>
      </c>
      <c r="I46" s="117"/>
    </row>
    <row r="47" spans="2:11" ht="19.5" thickBot="1">
      <c r="B47" s="70"/>
      <c r="C47" s="33"/>
      <c r="D47" s="84" t="s">
        <v>6</v>
      </c>
      <c r="E47" s="85">
        <v>1</v>
      </c>
      <c r="F47" s="31"/>
    </row>
    <row r="48" spans="2:11" ht="18.75">
      <c r="B48" s="70"/>
      <c r="C48" s="33"/>
      <c r="D48" s="34"/>
      <c r="E48" s="76"/>
      <c r="F48" s="31"/>
    </row>
    <row r="49" spans="2:10" ht="19.5" thickBot="1">
      <c r="B49" s="70"/>
      <c r="C49" s="33"/>
      <c r="D49" s="34"/>
      <c r="E49" s="76"/>
      <c r="F49" s="31"/>
    </row>
    <row r="50" spans="2:10" ht="19.5" thickBot="1">
      <c r="B50" s="70"/>
      <c r="C50" s="71"/>
      <c r="D50" s="68" t="s">
        <v>7</v>
      </c>
      <c r="E50" s="69"/>
      <c r="F50" s="31"/>
    </row>
    <row r="51" spans="2:10" ht="19.5" thickBot="1">
      <c r="B51" s="70"/>
      <c r="C51" s="33"/>
      <c r="D51" s="74" t="s">
        <v>6</v>
      </c>
      <c r="E51" s="75"/>
      <c r="F51" s="31"/>
    </row>
    <row r="52" spans="2:10" ht="18.75">
      <c r="B52" s="70"/>
      <c r="C52" s="33"/>
      <c r="D52" s="34"/>
      <c r="E52" s="76"/>
      <c r="F52" s="31"/>
    </row>
    <row r="53" spans="2:10" ht="19.5" thickBot="1">
      <c r="B53" s="70"/>
      <c r="C53" s="33"/>
      <c r="D53" s="34"/>
      <c r="E53" s="76"/>
      <c r="F53" s="31"/>
    </row>
    <row r="54" spans="2:10" ht="19.5" thickBot="1">
      <c r="B54" s="70"/>
      <c r="C54" s="71"/>
      <c r="D54" s="68" t="s">
        <v>7</v>
      </c>
      <c r="E54" s="69"/>
      <c r="F54" s="31"/>
    </row>
    <row r="55" spans="2:10" ht="19.5" thickBot="1">
      <c r="B55" s="70"/>
      <c r="C55" s="33"/>
      <c r="D55" s="74" t="s">
        <v>6</v>
      </c>
      <c r="E55" s="75"/>
      <c r="F55" s="31"/>
      <c r="G55" s="118" t="s">
        <v>70</v>
      </c>
      <c r="H55" s="119"/>
      <c r="I55" s="120"/>
    </row>
    <row r="56" spans="2:10" ht="18.75">
      <c r="B56" s="70"/>
      <c r="C56" s="33"/>
      <c r="D56" s="34"/>
      <c r="E56" s="76"/>
      <c r="F56" s="31"/>
      <c r="G56" s="70"/>
      <c r="H56" s="33"/>
      <c r="I56" s="79"/>
    </row>
    <row r="57" spans="2:10" ht="18.75" customHeight="1" thickBot="1">
      <c r="B57" s="70"/>
      <c r="C57" s="33"/>
      <c r="D57" s="34"/>
      <c r="E57" s="76"/>
      <c r="F57" s="31"/>
      <c r="G57" s="70"/>
      <c r="H57" s="33"/>
      <c r="I57" s="79"/>
      <c r="J57" s="31"/>
    </row>
    <row r="58" spans="2:10" ht="19.5" thickBot="1">
      <c r="B58" s="70"/>
      <c r="C58" s="71"/>
      <c r="D58" s="68" t="s">
        <v>7</v>
      </c>
      <c r="E58" s="69"/>
      <c r="F58" s="31"/>
      <c r="G58" s="70"/>
      <c r="H58" s="33"/>
      <c r="I58" s="79"/>
    </row>
    <row r="59" spans="2:10" ht="19.5" thickBot="1">
      <c r="B59" s="70"/>
      <c r="C59" s="33"/>
      <c r="D59" s="74" t="s">
        <v>6</v>
      </c>
      <c r="E59" s="75"/>
      <c r="F59" s="31"/>
      <c r="G59" s="70"/>
      <c r="H59" s="33"/>
      <c r="I59" s="79"/>
      <c r="J59" s="31"/>
    </row>
    <row r="60" spans="2:10" ht="18.75">
      <c r="B60" s="70"/>
      <c r="C60" s="33"/>
      <c r="D60" s="34"/>
      <c r="E60" s="76"/>
      <c r="F60" s="31"/>
      <c r="G60" s="70"/>
      <c r="H60" s="33"/>
      <c r="I60" s="79"/>
    </row>
    <row r="61" spans="2:10" ht="19.5" thickBot="1">
      <c r="B61" s="70"/>
      <c r="C61" s="33"/>
      <c r="D61" s="34"/>
      <c r="E61" s="76"/>
      <c r="F61" s="31"/>
      <c r="G61" s="70"/>
      <c r="H61" s="33"/>
      <c r="I61" s="79"/>
      <c r="J61" s="31"/>
    </row>
    <row r="62" spans="2:10" ht="19.5" thickBot="1">
      <c r="B62" s="70"/>
      <c r="C62" s="71"/>
      <c r="D62" s="68" t="s">
        <v>7</v>
      </c>
      <c r="E62" s="69"/>
      <c r="F62" s="31"/>
      <c r="G62" s="70"/>
      <c r="H62" s="33"/>
      <c r="I62" s="79"/>
      <c r="J62" s="31"/>
    </row>
    <row r="63" spans="2:10" ht="19.5" thickBot="1">
      <c r="B63" s="70"/>
      <c r="C63" s="33"/>
      <c r="D63" s="74" t="s">
        <v>6</v>
      </c>
      <c r="E63" s="75"/>
      <c r="F63" s="31"/>
      <c r="G63" s="70"/>
      <c r="H63" s="33"/>
      <c r="I63" s="79"/>
      <c r="J63" s="31"/>
    </row>
    <row r="64" spans="2:10" ht="18.75">
      <c r="B64" s="70"/>
      <c r="C64" s="33"/>
      <c r="D64" s="34"/>
      <c r="E64" s="76"/>
      <c r="F64" s="31"/>
      <c r="G64" s="70"/>
      <c r="H64" s="33"/>
      <c r="I64" s="79"/>
      <c r="J64" s="31"/>
    </row>
    <row r="65" spans="1:10" ht="19.5" thickBot="1">
      <c r="B65" s="70"/>
      <c r="C65" s="33"/>
      <c r="D65" s="34"/>
      <c r="E65" s="76"/>
      <c r="F65" s="31"/>
      <c r="G65" s="70"/>
      <c r="H65" s="33"/>
      <c r="I65" s="79"/>
      <c r="J65" s="31"/>
    </row>
    <row r="66" spans="1:10" ht="19.5" thickBot="1">
      <c r="B66" s="70"/>
      <c r="C66" s="71"/>
      <c r="D66" s="68" t="s">
        <v>7</v>
      </c>
      <c r="E66" s="69"/>
      <c r="F66" s="31"/>
      <c r="G66" s="70"/>
      <c r="H66" s="33"/>
      <c r="I66" s="79"/>
      <c r="J66" s="31"/>
    </row>
    <row r="67" spans="1:10" ht="19.5" thickBot="1">
      <c r="B67" s="77"/>
      <c r="C67" s="78"/>
      <c r="D67" s="74" t="s">
        <v>6</v>
      </c>
      <c r="E67" s="75"/>
      <c r="F67" s="31"/>
      <c r="G67" s="70"/>
      <c r="H67" s="33"/>
      <c r="I67" s="79"/>
      <c r="J67" s="31"/>
    </row>
    <row r="68" spans="1:10" ht="19.5" thickBot="1">
      <c r="B68" s="33"/>
      <c r="C68" s="33"/>
      <c r="D68" s="33"/>
      <c r="E68" s="33"/>
      <c r="F68" s="34"/>
      <c r="G68" s="70"/>
      <c r="H68" s="33"/>
      <c r="I68" s="79"/>
      <c r="J68" s="31"/>
    </row>
    <row r="69" spans="1:10" ht="19.5" thickBot="1">
      <c r="B69" s="66"/>
      <c r="C69" s="67"/>
      <c r="D69" s="80"/>
      <c r="E69" s="81"/>
      <c r="F69" s="31"/>
      <c r="G69" s="25"/>
      <c r="H69" s="33"/>
      <c r="I69" s="79"/>
      <c r="J69" s="31"/>
    </row>
    <row r="70" spans="1:10" ht="19.5" thickBot="1">
      <c r="B70" s="70"/>
      <c r="C70" s="87"/>
      <c r="D70" s="88" t="s">
        <v>48</v>
      </c>
      <c r="E70" s="83">
        <v>0.5</v>
      </c>
      <c r="F70" s="31"/>
      <c r="G70" s="70"/>
      <c r="H70" s="33"/>
      <c r="I70" s="79"/>
      <c r="J70" s="31"/>
    </row>
    <row r="71" spans="1:10" ht="19.5" thickBot="1">
      <c r="B71" s="77"/>
      <c r="C71" s="89"/>
      <c r="D71" s="90"/>
      <c r="E71" s="91"/>
      <c r="F71" s="31"/>
      <c r="G71" s="70"/>
      <c r="H71" s="33"/>
      <c r="I71" s="79"/>
      <c r="J71" s="31"/>
    </row>
    <row r="72" spans="1:10" ht="19.5" thickBot="1">
      <c r="B72" s="33"/>
      <c r="C72" s="92"/>
      <c r="D72" s="34"/>
      <c r="E72" s="34"/>
      <c r="F72" s="31"/>
      <c r="G72" s="99" t="s">
        <v>71</v>
      </c>
      <c r="H72" s="78"/>
      <c r="I72" s="86"/>
      <c r="J72" s="31"/>
    </row>
    <row r="73" spans="1:10" ht="19.5" thickBot="1">
      <c r="A73" s="1"/>
      <c r="B73" s="66"/>
      <c r="C73" s="67"/>
      <c r="D73" s="80"/>
      <c r="E73" s="81"/>
      <c r="F73" s="31"/>
      <c r="G73" s="33"/>
      <c r="H73" s="33"/>
      <c r="I73" s="33"/>
      <c r="J73" s="31"/>
    </row>
    <row r="74" spans="1:10" ht="19.5" thickBot="1">
      <c r="B74" s="70"/>
      <c r="C74" s="87"/>
      <c r="D74" s="82" t="s">
        <v>47</v>
      </c>
      <c r="E74" s="83">
        <v>0.2</v>
      </c>
      <c r="F74" s="31"/>
      <c r="H74" s="31"/>
      <c r="I74" s="31"/>
      <c r="J74" s="31"/>
    </row>
    <row r="75" spans="1:10" ht="19.5" thickBot="1">
      <c r="B75" s="70"/>
      <c r="C75" s="33"/>
      <c r="D75" s="84" t="s">
        <v>49</v>
      </c>
      <c r="E75" s="85">
        <v>1</v>
      </c>
      <c r="F75" s="31"/>
      <c r="G75" s="31"/>
      <c r="H75" s="31"/>
      <c r="I75" s="31"/>
      <c r="J75" s="31"/>
    </row>
    <row r="76" spans="1:10" ht="19.5" thickBot="1">
      <c r="B76" s="70"/>
      <c r="C76" s="87"/>
      <c r="D76" s="68" t="s">
        <v>50</v>
      </c>
      <c r="E76" s="69"/>
      <c r="F76" s="31"/>
      <c r="G76" s="31"/>
      <c r="H76" s="31"/>
      <c r="I76" s="31"/>
      <c r="J76" s="31"/>
    </row>
    <row r="77" spans="1:10" ht="19.5" thickBot="1">
      <c r="B77" s="70"/>
      <c r="C77" s="33"/>
      <c r="D77" s="74" t="s">
        <v>51</v>
      </c>
      <c r="E77" s="75"/>
      <c r="F77" s="31"/>
      <c r="G77" s="31"/>
      <c r="H77" s="31"/>
      <c r="I77" s="31"/>
      <c r="J77" s="31"/>
    </row>
    <row r="78" spans="1:10" ht="19.5" thickBot="1">
      <c r="B78" s="70"/>
      <c r="C78" s="87"/>
      <c r="D78" s="68" t="s">
        <v>52</v>
      </c>
      <c r="E78" s="69"/>
      <c r="F78" s="31"/>
      <c r="J78" s="31"/>
    </row>
    <row r="79" spans="1:10" ht="19.5" thickBot="1">
      <c r="B79" s="70"/>
      <c r="C79" s="33"/>
      <c r="D79" s="74" t="s">
        <v>53</v>
      </c>
      <c r="E79" s="75"/>
      <c r="F79" s="31"/>
      <c r="G79" s="31"/>
      <c r="H79" s="31"/>
      <c r="I79" s="31"/>
      <c r="J79" s="31"/>
    </row>
    <row r="80" spans="1:10" ht="19.5" thickBot="1">
      <c r="B80" s="70"/>
      <c r="C80" s="87"/>
      <c r="D80" s="68" t="s">
        <v>54</v>
      </c>
      <c r="E80" s="69"/>
      <c r="F80" s="31"/>
      <c r="G80" s="31"/>
      <c r="H80" s="31"/>
      <c r="I80" s="31"/>
      <c r="J80" s="31"/>
    </row>
    <row r="81" spans="2:10" ht="19.5" thickBot="1">
      <c r="B81" s="70"/>
      <c r="C81" s="33"/>
      <c r="D81" s="74" t="s">
        <v>55</v>
      </c>
      <c r="E81" s="75"/>
      <c r="F81" s="31"/>
      <c r="G81" s="31"/>
      <c r="H81" s="31"/>
      <c r="I81" s="31"/>
      <c r="J81" s="31"/>
    </row>
    <row r="82" spans="2:10" ht="18.75" thickBot="1">
      <c r="B82" s="77"/>
      <c r="C82" s="78"/>
      <c r="D82" s="78"/>
      <c r="E82" s="86"/>
      <c r="F82" s="31"/>
      <c r="G82" s="31"/>
      <c r="H82" s="31"/>
      <c r="I82" s="31"/>
      <c r="J82" s="31"/>
    </row>
    <row r="83" spans="2:10">
      <c r="D83" s="22"/>
      <c r="E83" s="22"/>
      <c r="F83" s="22"/>
      <c r="G83" s="22"/>
    </row>
    <row r="84" spans="2:10">
      <c r="C84" s="22"/>
      <c r="D84" s="22"/>
      <c r="E84" s="22"/>
      <c r="F84" s="22"/>
      <c r="G84" s="22"/>
    </row>
    <row r="85" spans="2:10">
      <c r="C85" s="30"/>
    </row>
    <row r="87" spans="2:10" ht="18.75">
      <c r="B87" s="20"/>
      <c r="E87" s="20"/>
    </row>
    <row r="88" spans="2:10" ht="18.75">
      <c r="B88" s="20"/>
      <c r="E88" s="20"/>
    </row>
    <row r="89" spans="2:10" ht="18.75">
      <c r="B89" s="20"/>
      <c r="E89" s="20"/>
    </row>
    <row r="90" spans="2:10">
      <c r="E90" s="1"/>
      <c r="I90" s="1"/>
    </row>
    <row r="94" spans="2:10" ht="18.75">
      <c r="E94" s="20"/>
    </row>
    <row r="95" spans="2:10" ht="18.75">
      <c r="E95" s="20"/>
    </row>
    <row r="98" spans="2:8" ht="10.5" hidden="1" customHeight="1">
      <c r="B98" s="4" t="s">
        <v>8</v>
      </c>
      <c r="C98" s="2"/>
      <c r="D98" s="2"/>
      <c r="E98" s="2"/>
      <c r="F98" s="7"/>
      <c r="G98" s="7"/>
      <c r="H98" s="7"/>
    </row>
    <row r="99" spans="2:8" hidden="1">
      <c r="B99" s="2" t="s">
        <v>1</v>
      </c>
      <c r="C99" s="2" t="s">
        <v>2</v>
      </c>
      <c r="D99" s="2" t="s">
        <v>0</v>
      </c>
      <c r="E99" s="4" t="s">
        <v>9</v>
      </c>
      <c r="F99" s="7"/>
      <c r="G99" s="7"/>
      <c r="H99" s="7"/>
    </row>
    <row r="100" spans="2:8" hidden="1">
      <c r="B100" s="3">
        <f>IF(E38="","",E38)</f>
        <v>0.5</v>
      </c>
      <c r="C100" s="3">
        <f>IF(E37="","",E37)</f>
        <v>0.3</v>
      </c>
      <c r="D100" s="3">
        <f>IF(E39="","",E39)</f>
        <v>0.6</v>
      </c>
      <c r="E100" s="5">
        <f>IF(B100="","",(PI()*(B100+C100)*D100*SQRT(1+POWER(((C100-B100)*2)/(2*D100),2))))</f>
        <v>1.5895341225273762</v>
      </c>
      <c r="F100" s="7"/>
      <c r="G100" s="8" t="s">
        <v>10</v>
      </c>
      <c r="H100" s="9"/>
    </row>
    <row r="101" spans="2:8" hidden="1">
      <c r="B101" s="4" t="s">
        <v>11</v>
      </c>
      <c r="C101" s="2"/>
      <c r="D101" s="2"/>
      <c r="E101" s="2"/>
      <c r="F101" s="7"/>
      <c r="G101" s="10">
        <f>IF(AND(E100="",E103=""),0,(IF(E103="",E100,(E100+E103))))</f>
        <v>1.5895341225273762</v>
      </c>
      <c r="H101" s="9"/>
    </row>
    <row r="102" spans="2:8" hidden="1">
      <c r="B102" s="2" t="s">
        <v>1</v>
      </c>
      <c r="C102" s="2" t="s">
        <v>2</v>
      </c>
      <c r="D102" s="2" t="s">
        <v>0</v>
      </c>
      <c r="E102" s="4" t="s">
        <v>9</v>
      </c>
      <c r="F102" s="7"/>
      <c r="G102" s="7"/>
      <c r="H102" s="7"/>
    </row>
    <row r="103" spans="2:8" hidden="1">
      <c r="B103" s="3" t="str">
        <f>IF(E42="","",E42)</f>
        <v/>
      </c>
      <c r="C103" s="3" t="str">
        <f>IF(E41="","",E41)</f>
        <v/>
      </c>
      <c r="D103" s="3" t="str">
        <f>IF(E43="","",E43)</f>
        <v/>
      </c>
      <c r="E103" s="6" t="str">
        <f>IF(D103="","",(PI()*(B103+C103)*D103*SQRT(1+POWER(((C103-B103)*2)/(2*D103),2))))</f>
        <v/>
      </c>
      <c r="F103" s="7"/>
      <c r="G103" s="7"/>
      <c r="H103" s="7"/>
    </row>
    <row r="104" spans="2:8" hidden="1">
      <c r="B104" s="11"/>
      <c r="C104" s="11"/>
      <c r="D104" s="11"/>
      <c r="E104" s="12"/>
      <c r="F104" s="7"/>
      <c r="G104" s="7"/>
      <c r="H104" s="7"/>
    </row>
    <row r="105" spans="2:8" hidden="1">
      <c r="B105" s="4" t="s">
        <v>12</v>
      </c>
      <c r="C105" s="3"/>
      <c r="D105" s="5"/>
      <c r="E105" s="7"/>
      <c r="F105" s="7"/>
      <c r="G105" s="7"/>
      <c r="H105" s="7"/>
    </row>
    <row r="106" spans="2:8" hidden="1">
      <c r="B106" s="2" t="s">
        <v>1</v>
      </c>
      <c r="C106" s="2" t="s">
        <v>0</v>
      </c>
      <c r="D106" s="2"/>
      <c r="E106" s="7"/>
      <c r="F106" s="7"/>
      <c r="G106" s="7"/>
      <c r="H106" s="7"/>
    </row>
    <row r="107" spans="2:8" hidden="1">
      <c r="B107" s="3">
        <f>E46</f>
        <v>1</v>
      </c>
      <c r="C107" s="3">
        <f>E47</f>
        <v>1</v>
      </c>
      <c r="D107" s="5">
        <f>PI()*(B107*2)*C107</f>
        <v>6.2831853071795862</v>
      </c>
      <c r="E107" s="12"/>
      <c r="F107" s="13"/>
      <c r="G107" s="7"/>
      <c r="H107" s="7"/>
    </row>
    <row r="108" spans="2:8" hidden="1">
      <c r="B108" s="2"/>
      <c r="C108" s="2"/>
      <c r="D108" s="2"/>
      <c r="E108" s="7"/>
      <c r="F108" s="7"/>
      <c r="G108" s="7"/>
      <c r="H108" s="7"/>
    </row>
    <row r="109" spans="2:8" hidden="1">
      <c r="B109" s="4" t="s">
        <v>13</v>
      </c>
      <c r="C109" s="3"/>
      <c r="D109" s="5"/>
      <c r="E109" s="7"/>
      <c r="F109" s="7"/>
      <c r="G109" s="7"/>
      <c r="H109" s="7"/>
    </row>
    <row r="110" spans="2:8" hidden="1">
      <c r="B110" s="2" t="s">
        <v>1</v>
      </c>
      <c r="C110" s="2" t="s">
        <v>0</v>
      </c>
      <c r="D110" s="2"/>
      <c r="E110" s="7"/>
      <c r="F110" s="7"/>
      <c r="G110" s="7"/>
      <c r="H110" s="7"/>
    </row>
    <row r="111" spans="2:8" hidden="1">
      <c r="B111" s="3">
        <f>E50</f>
        <v>0</v>
      </c>
      <c r="C111" s="3">
        <f>E51</f>
        <v>0</v>
      </c>
      <c r="D111" s="5">
        <f>PI()*(B111*2)*C111</f>
        <v>0</v>
      </c>
      <c r="E111" s="12"/>
      <c r="F111" s="13"/>
      <c r="G111" s="7"/>
      <c r="H111" s="7"/>
    </row>
    <row r="112" spans="2:8" hidden="1">
      <c r="B112" s="2"/>
      <c r="C112" s="2"/>
      <c r="D112" s="2"/>
      <c r="F112" s="7"/>
      <c r="G112" s="7"/>
      <c r="H112" s="7"/>
    </row>
    <row r="113" spans="2:8" hidden="1">
      <c r="B113" s="4" t="s">
        <v>14</v>
      </c>
      <c r="C113" s="3"/>
      <c r="D113" s="5"/>
      <c r="F113" s="7"/>
      <c r="G113" s="8" t="s">
        <v>15</v>
      </c>
      <c r="H113" s="9"/>
    </row>
    <row r="114" spans="2:8" hidden="1">
      <c r="B114" s="2" t="s">
        <v>1</v>
      </c>
      <c r="C114" s="2" t="s">
        <v>0</v>
      </c>
      <c r="D114" s="2"/>
      <c r="G114" s="14">
        <f>D107+D111+D115+D119+D123+D127</f>
        <v>6.2831853071795862</v>
      </c>
      <c r="H114" s="15"/>
    </row>
    <row r="115" spans="2:8" hidden="1">
      <c r="B115" s="3">
        <f>E54</f>
        <v>0</v>
      </c>
      <c r="C115" s="3">
        <f>E55</f>
        <v>0</v>
      </c>
      <c r="D115" s="5">
        <f>PI()*(B115*2)*C115</f>
        <v>0</v>
      </c>
    </row>
    <row r="116" spans="2:8" hidden="1">
      <c r="B116" s="2"/>
      <c r="C116" s="2"/>
      <c r="D116" s="2"/>
    </row>
    <row r="117" spans="2:8" hidden="1">
      <c r="B117" s="4" t="s">
        <v>16</v>
      </c>
      <c r="C117" s="3"/>
      <c r="D117" s="5"/>
    </row>
    <row r="118" spans="2:8" hidden="1">
      <c r="B118" s="2" t="s">
        <v>1</v>
      </c>
      <c r="C118" s="2" t="s">
        <v>0</v>
      </c>
      <c r="D118" s="2"/>
    </row>
    <row r="119" spans="2:8" hidden="1">
      <c r="B119" s="3">
        <f>E58</f>
        <v>0</v>
      </c>
      <c r="C119" s="3">
        <f>E59</f>
        <v>0</v>
      </c>
      <c r="D119" s="5">
        <f>PI()*(B119*2)*C119</f>
        <v>0</v>
      </c>
    </row>
    <row r="120" spans="2:8" hidden="1">
      <c r="B120" s="3"/>
      <c r="C120" s="3"/>
      <c r="D120" s="3"/>
    </row>
    <row r="121" spans="2:8" hidden="1">
      <c r="B121" s="4" t="s">
        <v>17</v>
      </c>
      <c r="C121" s="3"/>
      <c r="D121" s="5"/>
    </row>
    <row r="122" spans="2:8" hidden="1">
      <c r="B122" s="2" t="s">
        <v>1</v>
      </c>
      <c r="C122" s="2" t="s">
        <v>0</v>
      </c>
      <c r="D122" s="2"/>
    </row>
    <row r="123" spans="2:8" hidden="1">
      <c r="B123" s="3">
        <f>E62</f>
        <v>0</v>
      </c>
      <c r="C123" s="3">
        <f>E63</f>
        <v>0</v>
      </c>
      <c r="D123" s="5">
        <f>PI()*(B123*2)*C123</f>
        <v>0</v>
      </c>
    </row>
    <row r="124" spans="2:8" hidden="1">
      <c r="B124" s="2"/>
      <c r="C124" s="2"/>
      <c r="D124" s="2"/>
    </row>
    <row r="125" spans="2:8" hidden="1">
      <c r="B125" s="4" t="s">
        <v>18</v>
      </c>
      <c r="C125" s="3"/>
      <c r="D125" s="5"/>
    </row>
    <row r="126" spans="2:8" hidden="1">
      <c r="B126" s="2" t="s">
        <v>1</v>
      </c>
      <c r="C126" s="2" t="s">
        <v>0</v>
      </c>
      <c r="D126" s="2"/>
    </row>
    <row r="127" spans="2:8" hidden="1">
      <c r="B127" s="3">
        <f>E66</f>
        <v>0</v>
      </c>
      <c r="C127" s="3">
        <f>E67</f>
        <v>0</v>
      </c>
      <c r="D127" s="5">
        <f>PI()*(B127*2)*C127</f>
        <v>0</v>
      </c>
    </row>
    <row r="128" spans="2:8" hidden="1">
      <c r="B128" s="11"/>
      <c r="C128" s="11"/>
      <c r="D128" s="16"/>
    </row>
    <row r="129" spans="2:8" hidden="1">
      <c r="B129" s="4" t="s">
        <v>19</v>
      </c>
      <c r="C129" s="5"/>
      <c r="G129" s="17" t="s">
        <v>20</v>
      </c>
      <c r="H129" s="15"/>
    </row>
    <row r="130" spans="2:8" hidden="1">
      <c r="B130" s="4" t="s">
        <v>1</v>
      </c>
      <c r="C130" s="5"/>
      <c r="G130" s="14">
        <f>C131</f>
        <v>0.78539816339744828</v>
      </c>
      <c r="H130" s="15"/>
    </row>
    <row r="131" spans="2:8" hidden="1">
      <c r="B131" s="3">
        <f>E70</f>
        <v>0.5</v>
      </c>
      <c r="C131" s="5">
        <f>PI()*(B131*B131)</f>
        <v>0.78539816339744828</v>
      </c>
    </row>
    <row r="132" spans="2:8" hidden="1"/>
    <row r="133" spans="2:8" hidden="1"/>
    <row r="134" spans="2:8" hidden="1">
      <c r="B134" s="4" t="s">
        <v>21</v>
      </c>
      <c r="C134" s="2"/>
      <c r="D134" s="4"/>
    </row>
    <row r="135" spans="2:8" hidden="1">
      <c r="B135" s="4" t="s">
        <v>22</v>
      </c>
      <c r="C135" s="4" t="s">
        <v>23</v>
      </c>
      <c r="D135" s="4" t="s">
        <v>9</v>
      </c>
    </row>
    <row r="136" spans="2:8" hidden="1">
      <c r="B136" s="3">
        <f>E74</f>
        <v>0.2</v>
      </c>
      <c r="C136" s="3">
        <f>E75</f>
        <v>1</v>
      </c>
      <c r="D136" s="5">
        <f>(C136*B136)*2</f>
        <v>0.4</v>
      </c>
    </row>
    <row r="137" spans="2:8" hidden="1">
      <c r="B137" s="2"/>
      <c r="C137" s="2"/>
      <c r="D137" s="2"/>
      <c r="G137" s="17" t="s">
        <v>24</v>
      </c>
      <c r="H137" s="15"/>
    </row>
    <row r="138" spans="2:8" hidden="1">
      <c r="B138" s="4" t="s">
        <v>25</v>
      </c>
      <c r="C138" s="2"/>
      <c r="D138" s="4" t="s">
        <v>9</v>
      </c>
      <c r="G138" s="14">
        <f>D136+D140+D144+D148</f>
        <v>0.4</v>
      </c>
      <c r="H138" s="15"/>
    </row>
    <row r="139" spans="2:8" hidden="1">
      <c r="B139" s="4" t="s">
        <v>22</v>
      </c>
      <c r="C139" s="4" t="s">
        <v>23</v>
      </c>
      <c r="D139" s="2"/>
    </row>
    <row r="140" spans="2:8" hidden="1">
      <c r="B140" s="3">
        <f>E76</f>
        <v>0</v>
      </c>
      <c r="C140" s="3">
        <f>E77</f>
        <v>0</v>
      </c>
      <c r="D140" s="5">
        <f>(C140*B140)*2</f>
        <v>0</v>
      </c>
    </row>
    <row r="141" spans="2:8" hidden="1"/>
    <row r="142" spans="2:8" hidden="1">
      <c r="B142" s="4" t="s">
        <v>26</v>
      </c>
      <c r="C142" s="2"/>
      <c r="D142" s="4" t="s">
        <v>9</v>
      </c>
    </row>
    <row r="143" spans="2:8" hidden="1">
      <c r="B143" s="4" t="s">
        <v>22</v>
      </c>
      <c r="C143" s="4" t="s">
        <v>23</v>
      </c>
      <c r="D143" s="2"/>
    </row>
    <row r="144" spans="2:8" hidden="1">
      <c r="B144" s="3">
        <f>E78</f>
        <v>0</v>
      </c>
      <c r="C144" s="3">
        <f>E79</f>
        <v>0</v>
      </c>
      <c r="D144" s="5">
        <f>(C144*B144)*2</f>
        <v>0</v>
      </c>
    </row>
    <row r="145" spans="2:5" hidden="1"/>
    <row r="146" spans="2:5" hidden="1">
      <c r="B146" s="4" t="s">
        <v>27</v>
      </c>
      <c r="C146" s="2"/>
      <c r="D146" s="4" t="s">
        <v>9</v>
      </c>
    </row>
    <row r="147" spans="2:5" hidden="1">
      <c r="B147" s="4" t="s">
        <v>22</v>
      </c>
      <c r="C147" s="4" t="s">
        <v>23</v>
      </c>
      <c r="D147" s="2"/>
    </row>
    <row r="148" spans="2:5" hidden="1">
      <c r="B148" s="3">
        <f>E80</f>
        <v>0</v>
      </c>
      <c r="C148" s="3">
        <f>E81</f>
        <v>0</v>
      </c>
      <c r="D148" s="5">
        <f>(C148*B148)*2</f>
        <v>0</v>
      </c>
    </row>
    <row r="149" spans="2:5" hidden="1"/>
    <row r="150" spans="2:5" hidden="1"/>
    <row r="151" spans="2:5" hidden="1">
      <c r="D151" s="17" t="s">
        <v>28</v>
      </c>
      <c r="E151" s="14">
        <f>G138+G114+G101+G130</f>
        <v>9.0581175931044129</v>
      </c>
    </row>
    <row r="152" spans="2:5" hidden="1">
      <c r="D152" t="s">
        <v>29</v>
      </c>
      <c r="E152" s="100">
        <f>(40*E151)%</f>
        <v>3.6232470372417653</v>
      </c>
    </row>
    <row r="153" spans="2:5" hidden="1">
      <c r="E153" s="18">
        <f>ROUND(E152,2)</f>
        <v>3.62</v>
      </c>
    </row>
  </sheetData>
  <mergeCells count="3">
    <mergeCell ref="D36:E36"/>
    <mergeCell ref="H46:I46"/>
    <mergeCell ref="G55:I55"/>
  </mergeCells>
  <conditionalFormatting sqref="H46">
    <cfRule type="containsText" dxfId="31" priority="2" operator="containsText" text="NON-CONFORME">
      <formula>NOT(ISERROR(SEARCH("NON-CONFORME",H46)))</formula>
    </cfRule>
    <cfRule type="containsText" dxfId="30" priority="3" operator="containsText" text="CONFORME">
      <formula>NOT(ISERROR(SEARCH("CONFORME",H46)))</formula>
    </cfRule>
    <cfRule type="containsText" dxfId="29" priority="4" operator="containsText" text="NON-EFFECTUE">
      <formula>NOT(ISERROR(SEARCH("NON-EFFECTUE",H46)))</formula>
    </cfRule>
  </conditionalFormatting>
  <conditionalFormatting sqref="N35">
    <cfRule type="containsText" dxfId="28" priority="1" operator="containsText" text="Résultat:">
      <formula>NOT(ISERROR(SEARCH("Résultat:",N35)))</formula>
    </cfRule>
  </conditionalFormatting>
  <dataValidations count="14">
    <dataValidation type="list" allowBlank="1" showInputMessage="1" showErrorMessage="1" sqref="C38 C42 C46 C76 C50 C54 C58 C62 C66 C70:C72 C78 C74 C80">
      <formula1>" BETON, BETON ARME, PVC, GRES, AMIENTE CIMENT, FONTE, PEHD"</formula1>
    </dataValidation>
    <dataValidation type="list" allowBlank="1" showInputMessage="1" showErrorMessage="1" sqref="C84">
      <formula1>"Rapport remis sous accréditation"</formula1>
    </dataValidation>
    <dataValidation type="list" allowBlank="1" showInputMessage="1" showErrorMessage="1" sqref="H11">
      <formula1>"Beau, Pluie, Neige"</formula1>
    </dataValidation>
    <dataValidation type="list" allowBlank="1" showInputMessage="1" showErrorMessage="1" sqref="H15">
      <formula1>"Route, Trottoir, Accotement, Piétonnier, Champs, Jardin, Voie ferré, Domaine privée"</formula1>
    </dataValidation>
    <dataValidation type="list" allowBlank="1" showInputMessage="1" showErrorMessage="1" sqref="H16">
      <formula1>"Terminé, Non terminé, Non compacté, Partiel"</formula1>
    </dataValidation>
    <dataValidation type="list" allowBlank="1" showInputMessage="1" showErrorMessage="1" sqref="H17">
      <formula1>"Terminée, Existante, En cours, Non réalisée"</formula1>
    </dataValidation>
    <dataValidation type="list" allowBlank="1" showInputMessage="1" showErrorMessage="1" sqref="H21">
      <formula1>"400 mb, 500 mb, 1 bar, 2 bars, 3 bars, 4 bars, 5 bars, 8 bars, 10 bars"</formula1>
    </dataValidation>
    <dataValidation type="list" allowBlank="1" showInputMessage="1" showErrorMessage="1" sqref="H22">
      <formula1>"Néant, Aspersion, ""geule bée"""</formula1>
    </dataValidation>
    <dataValidation type="list" allowBlank="1" showInputMessage="1" showErrorMessage="1" sqref="E16:F16 C16">
      <formula1>"Eau Usée, Eau Pluviale, Eau Usée et Eau Pluviale, Réseau Unitaire, Eau Industrielle, Eau Potable"</formula1>
    </dataValidation>
    <dataValidation type="list" allowBlank="1" showInputMessage="1" showErrorMessage="1" sqref="E17:F17 C17">
      <formula1>"Oui, Non, Indéterminé"</formula1>
    </dataValidation>
    <dataValidation type="list" allowBlank="1" showInputMessage="1" showErrorMessage="1" sqref="E15:F15 C15">
      <formula1>"Gravitaire, Refoulement, Dépression"</formula1>
    </dataValidation>
    <dataValidation type="list" allowBlank="1" showInputMessage="1" showErrorMessage="1" sqref="E21:F21 C21">
      <formula1>"W, 4 mètres CE, 5 mètres CE, Exfiltration, Non standard"</formula1>
    </dataValidation>
    <dataValidation type="list" allowBlank="1" showInputMessage="1" showErrorMessage="1" sqref="E24:F24 C22 E22:F22 C24">
      <formula1>"0 minutes, 30 minutes, 60 minutes"</formula1>
    </dataValidation>
    <dataValidation type="list" allowBlank="1" showInputMessage="1" showErrorMessage="1" sqref="E23:F23 C23">
      <formula1>"0   minutes, 30 minutes, 60 minutes"</formula1>
    </dataValidation>
  </dataValidations>
  <pageMargins left="0.25" right="0.25" top="0.75" bottom="0.75" header="0.3" footer="0.3"/>
  <pageSetup paperSize="9" scale="46" orientation="portrait" r:id="rId1"/>
  <headerFooter>
    <oddFooter>&amp;CSociété Méridionale d' Environnement - 17 rue Isabelle Eberhardt - 31200 Toulouse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63">
    <pageSetUpPr fitToPage="1"/>
  </sheetPr>
  <dimension ref="A1:N153"/>
  <sheetViews>
    <sheetView topLeftCell="A22" zoomScale="70" zoomScaleNormal="70" workbookViewId="0">
      <selection activeCell="H1" sqref="H1"/>
    </sheetView>
  </sheetViews>
  <sheetFormatPr baseColWidth="10" defaultRowHeight="12.75"/>
  <cols>
    <col min="1" max="1" width="15.5703125" customWidth="1"/>
    <col min="2" max="2" width="33" customWidth="1"/>
    <col min="3" max="3" width="20.7109375" customWidth="1"/>
    <col min="4" max="4" width="23.28515625" customWidth="1"/>
    <col min="5" max="5" width="15.5703125" customWidth="1"/>
    <col min="6" max="6" width="16.140625" customWidth="1"/>
    <col min="7" max="7" width="40.42578125" customWidth="1"/>
    <col min="8" max="8" width="24" customWidth="1"/>
    <col min="9" max="9" width="17.28515625" customWidth="1"/>
    <col min="10" max="10" width="15.85546875" customWidth="1"/>
    <col min="11" max="11" width="8.5703125" customWidth="1"/>
  </cols>
  <sheetData>
    <row r="1" spans="2:12" ht="26.25">
      <c r="C1" s="37" t="s">
        <v>30</v>
      </c>
      <c r="D1" s="35" t="e">
        <f>#REF!</f>
        <v>#REF!</v>
      </c>
      <c r="G1" s="37" t="s">
        <v>57</v>
      </c>
      <c r="H1" s="35" t="str">
        <f ca="1">MID(CELL("nomfichier",H1),FIND("]",CELL("nomfichier",H1))+1,LEN(CELL("nomfichier",H1))-FIND("]",CELL("nomfichier",H1)))</f>
        <v>02</v>
      </c>
      <c r="I1" s="42"/>
    </row>
    <row r="2" spans="2:12" ht="25.5">
      <c r="B2" s="36"/>
      <c r="C2" s="36"/>
      <c r="D2" s="36"/>
      <c r="E2" s="36"/>
      <c r="F2" s="36"/>
      <c r="G2" s="36"/>
      <c r="H2" s="36"/>
      <c r="I2" s="42"/>
    </row>
    <row r="3" spans="2:12" ht="26.25">
      <c r="B3" s="95" t="s">
        <v>35</v>
      </c>
      <c r="C3" s="36"/>
      <c r="D3" s="36"/>
      <c r="E3" s="36"/>
      <c r="F3" s="36"/>
      <c r="G3" s="38" t="s">
        <v>68</v>
      </c>
      <c r="H3" s="36"/>
      <c r="I3" s="42"/>
    </row>
    <row r="4" spans="2:12" ht="26.25">
      <c r="B4" s="94" t="e">
        <f>#REF!</f>
        <v>#REF!</v>
      </c>
      <c r="C4" s="39"/>
      <c r="D4" s="39"/>
      <c r="E4" s="36"/>
      <c r="F4" s="40"/>
      <c r="G4" s="41" t="e">
        <f>#REF!</f>
        <v>#REF!</v>
      </c>
      <c r="H4" s="39"/>
      <c r="I4" s="43"/>
    </row>
    <row r="5" spans="2:12">
      <c r="E5" s="32"/>
      <c r="I5" s="1"/>
    </row>
    <row r="6" spans="2:12" ht="15.75">
      <c r="D6" s="27"/>
      <c r="E6" s="26"/>
      <c r="I6" s="26"/>
    </row>
    <row r="7" spans="2:12">
      <c r="I7" s="1"/>
    </row>
    <row r="9" spans="2:12">
      <c r="L9" s="28"/>
    </row>
    <row r="10" spans="2:12">
      <c r="L10" s="28"/>
    </row>
    <row r="11" spans="2:12" ht="23.25">
      <c r="B11" s="44" t="s">
        <v>56</v>
      </c>
      <c r="C11" s="102" t="e">
        <f>#REF!</f>
        <v>#REF!</v>
      </c>
      <c r="D11" s="42"/>
      <c r="E11" s="46"/>
      <c r="F11" s="46"/>
      <c r="G11" s="44" t="s">
        <v>42</v>
      </c>
      <c r="H11" s="45"/>
    </row>
    <row r="12" spans="2:12" ht="23.25">
      <c r="B12" s="44" t="s">
        <v>31</v>
      </c>
      <c r="C12" s="47"/>
      <c r="D12" s="42"/>
      <c r="E12" s="48"/>
      <c r="F12" s="48"/>
      <c r="G12" s="44" t="s">
        <v>32</v>
      </c>
      <c r="H12" s="49"/>
    </row>
    <row r="13" spans="2:12" ht="23.25">
      <c r="B13" s="44"/>
      <c r="C13" s="48"/>
      <c r="D13" s="42"/>
      <c r="E13" s="48"/>
      <c r="F13" s="48"/>
      <c r="G13" s="44"/>
      <c r="H13" s="50"/>
    </row>
    <row r="14" spans="2:12" ht="23.25">
      <c r="B14" s="42"/>
      <c r="C14" s="42"/>
      <c r="D14" s="42"/>
      <c r="E14" s="42"/>
      <c r="F14" s="42"/>
      <c r="G14" s="42"/>
      <c r="H14" s="42"/>
    </row>
    <row r="15" spans="2:12" ht="23.25">
      <c r="B15" s="44" t="s">
        <v>62</v>
      </c>
      <c r="C15" s="51"/>
      <c r="D15" s="42"/>
      <c r="E15" s="51"/>
      <c r="F15" s="51"/>
      <c r="G15" s="44" t="s">
        <v>45</v>
      </c>
      <c r="H15" s="45"/>
    </row>
    <row r="16" spans="2:12" ht="23.25">
      <c r="B16" s="44" t="s">
        <v>3</v>
      </c>
      <c r="C16" s="52"/>
      <c r="D16" s="42"/>
      <c r="E16" s="53"/>
      <c r="F16" s="53"/>
      <c r="G16" s="44" t="s">
        <v>43</v>
      </c>
      <c r="H16" s="54"/>
    </row>
    <row r="17" spans="2:14" ht="23.25">
      <c r="B17" s="44" t="s">
        <v>46</v>
      </c>
      <c r="C17" s="52"/>
      <c r="D17" s="42"/>
      <c r="E17" s="53"/>
      <c r="F17" s="53"/>
      <c r="G17" s="55" t="s">
        <v>44</v>
      </c>
      <c r="H17" s="54"/>
    </row>
    <row r="18" spans="2:14" ht="23.25">
      <c r="B18" s="44" t="s">
        <v>39</v>
      </c>
      <c r="C18" s="52">
        <v>0</v>
      </c>
      <c r="D18" s="42"/>
      <c r="E18" s="53"/>
      <c r="F18" s="53"/>
      <c r="G18" s="42"/>
      <c r="H18" s="56"/>
    </row>
    <row r="19" spans="2:14" ht="23.25">
      <c r="B19" s="44"/>
      <c r="C19" s="53"/>
      <c r="D19" s="42"/>
      <c r="E19" s="53"/>
      <c r="F19" s="53"/>
      <c r="G19" s="42"/>
      <c r="H19" s="56"/>
      <c r="L19" s="21"/>
      <c r="M19" s="21"/>
      <c r="N19" s="21"/>
    </row>
    <row r="20" spans="2:14" ht="23.25">
      <c r="B20" s="42"/>
      <c r="C20" s="57"/>
      <c r="D20" s="42"/>
      <c r="E20" s="57"/>
      <c r="F20" s="57"/>
      <c r="G20" s="42"/>
      <c r="H20" s="56"/>
      <c r="L20" s="21"/>
      <c r="M20" s="21"/>
      <c r="N20" s="21"/>
    </row>
    <row r="21" spans="2:14" ht="23.25">
      <c r="B21" s="44" t="s">
        <v>34</v>
      </c>
      <c r="C21" s="45" t="s">
        <v>63</v>
      </c>
      <c r="D21" s="42"/>
      <c r="E21" s="46"/>
      <c r="F21" s="46"/>
      <c r="G21" s="44" t="s">
        <v>37</v>
      </c>
      <c r="H21" s="45" t="s">
        <v>66</v>
      </c>
      <c r="L21" s="21"/>
      <c r="M21" s="21"/>
    </row>
    <row r="22" spans="2:14" ht="23.25">
      <c r="B22" s="44" t="s">
        <v>40</v>
      </c>
      <c r="C22" s="54" t="s">
        <v>64</v>
      </c>
      <c r="D22" s="42"/>
      <c r="E22" s="46"/>
      <c r="F22" s="46"/>
      <c r="G22" s="44" t="s">
        <v>38</v>
      </c>
      <c r="H22" s="54" t="s">
        <v>67</v>
      </c>
      <c r="L22" s="21"/>
      <c r="M22" s="21"/>
      <c r="N22" s="23"/>
    </row>
    <row r="23" spans="2:14" ht="23.25">
      <c r="B23" s="44" t="s">
        <v>36</v>
      </c>
      <c r="C23" s="54" t="s">
        <v>65</v>
      </c>
      <c r="D23" s="42"/>
      <c r="E23" s="46"/>
      <c r="F23" s="46"/>
      <c r="G23" s="58" t="s">
        <v>74</v>
      </c>
      <c r="H23" s="59">
        <f>E153</f>
        <v>0</v>
      </c>
    </row>
    <row r="24" spans="2:14" ht="23.25">
      <c r="B24" s="44" t="s">
        <v>41</v>
      </c>
      <c r="C24" s="54" t="s">
        <v>64</v>
      </c>
      <c r="D24" s="42"/>
      <c r="E24" s="46"/>
      <c r="F24" s="46"/>
      <c r="G24" s="44" t="s">
        <v>75</v>
      </c>
      <c r="H24" s="59"/>
    </row>
    <row r="25" spans="2:14" ht="23.25">
      <c r="B25" s="42"/>
      <c r="C25" s="56"/>
      <c r="D25" s="42"/>
      <c r="E25" s="56"/>
      <c r="F25" s="56"/>
      <c r="G25" s="60"/>
      <c r="H25" s="61"/>
      <c r="I25" s="29"/>
    </row>
    <row r="26" spans="2:14" ht="23.25">
      <c r="D26" s="42"/>
      <c r="E26" s="63"/>
      <c r="F26" s="63"/>
      <c r="I26" s="29"/>
    </row>
    <row r="27" spans="2:14" ht="15.75">
      <c r="B27" s="21"/>
      <c r="C27" s="23"/>
      <c r="D27" s="29"/>
      <c r="E27" s="29"/>
      <c r="F27" s="29"/>
      <c r="G27" s="21"/>
      <c r="H27" s="26"/>
      <c r="I27" s="29"/>
    </row>
    <row r="28" spans="2:14" ht="15.75">
      <c r="B28" s="21"/>
      <c r="C28" s="23"/>
      <c r="D28" s="29"/>
      <c r="E28" s="29"/>
      <c r="F28" s="29"/>
      <c r="G28" s="21"/>
      <c r="H28" s="26"/>
      <c r="I28" s="29"/>
    </row>
    <row r="29" spans="2:14" ht="15.75">
      <c r="B29" s="21"/>
      <c r="C29" s="23"/>
      <c r="D29" s="29"/>
      <c r="E29" s="29"/>
      <c r="F29" s="29"/>
      <c r="G29" s="21"/>
      <c r="H29" s="26"/>
      <c r="I29" s="29"/>
    </row>
    <row r="30" spans="2:14" ht="15.75">
      <c r="B30" s="21"/>
      <c r="C30" s="23"/>
      <c r="D30" s="29"/>
      <c r="E30" s="29"/>
      <c r="F30" s="29"/>
      <c r="G30" s="21"/>
      <c r="H30" s="26"/>
      <c r="I30" s="29"/>
    </row>
    <row r="31" spans="2:14" ht="15.75">
      <c r="B31" s="21"/>
      <c r="C31" s="23"/>
      <c r="D31" s="29"/>
      <c r="E31" s="29"/>
      <c r="F31" s="29"/>
      <c r="G31" s="21"/>
      <c r="H31" s="26"/>
      <c r="I31" s="29"/>
    </row>
    <row r="32" spans="2:14" ht="15.75">
      <c r="B32" s="21"/>
      <c r="C32" s="23"/>
      <c r="G32" s="21"/>
      <c r="H32" s="26"/>
      <c r="I32" s="29"/>
    </row>
    <row r="33" spans="2:11" ht="15">
      <c r="F33" s="24"/>
      <c r="G33" s="24"/>
      <c r="H33" s="24"/>
    </row>
    <row r="34" spans="2:11" ht="15.75">
      <c r="B34" s="23"/>
      <c r="C34" s="21"/>
      <c r="D34" s="21"/>
      <c r="H34" s="23"/>
    </row>
    <row r="35" spans="2:11" ht="19.5" thickBot="1">
      <c r="B35" s="19"/>
      <c r="C35" s="19"/>
      <c r="D35" s="19"/>
      <c r="G35" s="19"/>
      <c r="H35" s="19"/>
      <c r="K35" s="1"/>
    </row>
    <row r="36" spans="2:11" ht="27" thickBot="1">
      <c r="B36" s="109" t="s">
        <v>58</v>
      </c>
      <c r="C36" s="65" t="s">
        <v>59</v>
      </c>
      <c r="D36" s="114" t="s">
        <v>60</v>
      </c>
      <c r="E36" s="115"/>
      <c r="F36" s="31"/>
      <c r="G36" s="96" t="s">
        <v>33</v>
      </c>
      <c r="H36" s="64"/>
      <c r="J36" s="31"/>
    </row>
    <row r="37" spans="2:11" ht="19.5" thickBot="1">
      <c r="B37" s="66"/>
      <c r="C37" s="67"/>
      <c r="D37" s="68" t="s">
        <v>4</v>
      </c>
      <c r="E37" s="69"/>
      <c r="F37" s="31"/>
      <c r="G37" s="97"/>
      <c r="J37" s="31"/>
    </row>
    <row r="38" spans="2:11" ht="19.5" thickBot="1">
      <c r="B38" s="70"/>
      <c r="C38" s="71"/>
      <c r="D38" s="72" t="s">
        <v>5</v>
      </c>
      <c r="E38" s="73"/>
      <c r="F38" s="31"/>
      <c r="J38" s="31"/>
    </row>
    <row r="39" spans="2:11" ht="24" thickBot="1">
      <c r="B39" s="70"/>
      <c r="C39" s="33"/>
      <c r="D39" s="74" t="s">
        <v>6</v>
      </c>
      <c r="E39" s="75"/>
      <c r="F39" s="31"/>
      <c r="G39" s="98" t="s">
        <v>72</v>
      </c>
      <c r="H39" s="62"/>
      <c r="J39" s="31"/>
    </row>
    <row r="40" spans="2:11" ht="24" thickBot="1">
      <c r="B40" s="70"/>
      <c r="C40" s="33"/>
      <c r="D40" s="34"/>
      <c r="E40" s="76"/>
      <c r="F40" s="31"/>
      <c r="G40" s="98" t="s">
        <v>73</v>
      </c>
      <c r="H40" s="101">
        <f>E39+E43+E47+E51+E55+E59+E63+E67+E74+E76+E78+E80</f>
        <v>0</v>
      </c>
      <c r="J40" s="31"/>
    </row>
    <row r="41" spans="2:11" ht="19.5" thickBot="1">
      <c r="B41" s="70"/>
      <c r="C41" s="33"/>
      <c r="D41" s="68" t="s">
        <v>4</v>
      </c>
      <c r="E41" s="69"/>
      <c r="F41" s="31"/>
      <c r="J41" s="31"/>
    </row>
    <row r="42" spans="2:11" ht="19.5" thickBot="1">
      <c r="B42" s="70"/>
      <c r="C42" s="71"/>
      <c r="D42" s="72" t="s">
        <v>5</v>
      </c>
      <c r="E42" s="73"/>
      <c r="F42" s="31"/>
      <c r="J42" s="31"/>
    </row>
    <row r="43" spans="2:11" ht="19.5" thickBot="1">
      <c r="B43" s="77"/>
      <c r="C43" s="78"/>
      <c r="D43" s="74" t="s">
        <v>6</v>
      </c>
      <c r="E43" s="75"/>
      <c r="F43" s="31"/>
    </row>
    <row r="44" spans="2:11" ht="19.5" thickBot="1">
      <c r="B44" s="31"/>
      <c r="C44" s="33"/>
      <c r="D44" s="33"/>
      <c r="E44" s="33"/>
      <c r="F44" s="34"/>
    </row>
    <row r="45" spans="2:11" ht="19.5" thickBot="1">
      <c r="B45" s="66"/>
      <c r="C45" s="67"/>
      <c r="D45" s="80"/>
      <c r="E45" s="81"/>
      <c r="F45" s="31"/>
    </row>
    <row r="46" spans="2:11" ht="24" thickBot="1">
      <c r="B46" s="70"/>
      <c r="C46" s="71" t="s">
        <v>61</v>
      </c>
      <c r="D46" s="82" t="s">
        <v>7</v>
      </c>
      <c r="E46" s="83">
        <v>0.5</v>
      </c>
      <c r="F46" s="31"/>
      <c r="G46" s="93" t="s">
        <v>69</v>
      </c>
      <c r="H46" s="116" t="str">
        <f>IF(AND(H24=""),"NON-EFFECTUE",IF(H24&lt;=H23,"CONFORME","NON-CONFORME"))</f>
        <v>NON-EFFECTUE</v>
      </c>
      <c r="I46" s="117"/>
    </row>
    <row r="47" spans="2:11" ht="19.5" thickBot="1">
      <c r="B47" s="70"/>
      <c r="C47" s="33"/>
      <c r="D47" s="84" t="s">
        <v>6</v>
      </c>
      <c r="E47" s="85"/>
      <c r="F47" s="31"/>
    </row>
    <row r="48" spans="2:11" ht="18.75">
      <c r="B48" s="70"/>
      <c r="C48" s="33"/>
      <c r="D48" s="34"/>
      <c r="E48" s="76"/>
      <c r="F48" s="31"/>
    </row>
    <row r="49" spans="2:10" ht="19.5" thickBot="1">
      <c r="B49" s="70"/>
      <c r="C49" s="33"/>
      <c r="D49" s="34"/>
      <c r="E49" s="76"/>
      <c r="F49" s="31"/>
    </row>
    <row r="50" spans="2:10" ht="19.5" thickBot="1">
      <c r="B50" s="70"/>
      <c r="C50" s="71"/>
      <c r="D50" s="68" t="s">
        <v>7</v>
      </c>
      <c r="E50" s="69"/>
      <c r="F50" s="31"/>
    </row>
    <row r="51" spans="2:10" ht="19.5" thickBot="1">
      <c r="B51" s="70"/>
      <c r="C51" s="33"/>
      <c r="D51" s="74" t="s">
        <v>6</v>
      </c>
      <c r="E51" s="75"/>
      <c r="F51" s="31"/>
    </row>
    <row r="52" spans="2:10" ht="18.75">
      <c r="B52" s="70"/>
      <c r="C52" s="33"/>
      <c r="D52" s="34"/>
      <c r="E52" s="76"/>
      <c r="F52" s="31"/>
    </row>
    <row r="53" spans="2:10" ht="19.5" thickBot="1">
      <c r="B53" s="70"/>
      <c r="C53" s="33"/>
      <c r="D53" s="34"/>
      <c r="E53" s="76"/>
      <c r="F53" s="31"/>
    </row>
    <row r="54" spans="2:10" ht="19.5" thickBot="1">
      <c r="B54" s="70"/>
      <c r="C54" s="71"/>
      <c r="D54" s="68" t="s">
        <v>7</v>
      </c>
      <c r="E54" s="69"/>
      <c r="F54" s="31"/>
    </row>
    <row r="55" spans="2:10" ht="19.5" thickBot="1">
      <c r="B55" s="70"/>
      <c r="C55" s="33"/>
      <c r="D55" s="74" t="s">
        <v>6</v>
      </c>
      <c r="E55" s="75"/>
      <c r="F55" s="31"/>
      <c r="G55" s="118" t="s">
        <v>70</v>
      </c>
      <c r="H55" s="119"/>
      <c r="I55" s="120"/>
    </row>
    <row r="56" spans="2:10" ht="18.75">
      <c r="B56" s="70"/>
      <c r="C56" s="33"/>
      <c r="D56" s="34"/>
      <c r="E56" s="76"/>
      <c r="F56" s="31"/>
      <c r="G56" s="70"/>
      <c r="H56" s="33"/>
      <c r="I56" s="79"/>
    </row>
    <row r="57" spans="2:10" ht="18.75" customHeight="1" thickBot="1">
      <c r="B57" s="70"/>
      <c r="C57" s="33"/>
      <c r="D57" s="34"/>
      <c r="E57" s="76"/>
      <c r="F57" s="31"/>
      <c r="G57" s="70"/>
      <c r="H57" s="33"/>
      <c r="I57" s="79"/>
      <c r="J57" s="31"/>
    </row>
    <row r="58" spans="2:10" ht="19.5" thickBot="1">
      <c r="B58" s="70"/>
      <c r="C58" s="71"/>
      <c r="D58" s="68" t="s">
        <v>7</v>
      </c>
      <c r="E58" s="69"/>
      <c r="F58" s="31"/>
      <c r="G58" s="70"/>
      <c r="H58" s="33"/>
      <c r="I58" s="79"/>
    </row>
    <row r="59" spans="2:10" ht="19.5" thickBot="1">
      <c r="B59" s="70"/>
      <c r="C59" s="33"/>
      <c r="D59" s="74" t="s">
        <v>6</v>
      </c>
      <c r="E59" s="75"/>
      <c r="F59" s="31"/>
      <c r="G59" s="70"/>
      <c r="H59" s="33"/>
      <c r="I59" s="79"/>
      <c r="J59" s="31"/>
    </row>
    <row r="60" spans="2:10" ht="18.75">
      <c r="B60" s="70"/>
      <c r="C60" s="33"/>
      <c r="D60" s="34"/>
      <c r="E60" s="76"/>
      <c r="F60" s="31"/>
      <c r="G60" s="70"/>
      <c r="H60" s="33"/>
      <c r="I60" s="79"/>
    </row>
    <row r="61" spans="2:10" ht="19.5" thickBot="1">
      <c r="B61" s="70"/>
      <c r="C61" s="33"/>
      <c r="D61" s="34"/>
      <c r="E61" s="76"/>
      <c r="F61" s="31"/>
      <c r="G61" s="70"/>
      <c r="H61" s="33"/>
      <c r="I61" s="79"/>
      <c r="J61" s="31"/>
    </row>
    <row r="62" spans="2:10" ht="19.5" thickBot="1">
      <c r="B62" s="70"/>
      <c r="C62" s="71"/>
      <c r="D62" s="68" t="s">
        <v>7</v>
      </c>
      <c r="E62" s="69"/>
      <c r="F62" s="31"/>
      <c r="G62" s="70"/>
      <c r="H62" s="33"/>
      <c r="I62" s="79"/>
      <c r="J62" s="31"/>
    </row>
    <row r="63" spans="2:10" ht="19.5" thickBot="1">
      <c r="B63" s="70"/>
      <c r="C63" s="33"/>
      <c r="D63" s="74" t="s">
        <v>6</v>
      </c>
      <c r="E63" s="75"/>
      <c r="F63" s="31"/>
      <c r="G63" s="70"/>
      <c r="H63" s="33"/>
      <c r="I63" s="79"/>
      <c r="J63" s="31"/>
    </row>
    <row r="64" spans="2:10" ht="18.75">
      <c r="B64" s="70"/>
      <c r="C64" s="33"/>
      <c r="D64" s="34"/>
      <c r="E64" s="76"/>
      <c r="F64" s="31"/>
      <c r="G64" s="70"/>
      <c r="H64" s="33"/>
      <c r="I64" s="79"/>
      <c r="J64" s="31"/>
    </row>
    <row r="65" spans="1:10" ht="19.5" thickBot="1">
      <c r="B65" s="70"/>
      <c r="C65" s="33"/>
      <c r="D65" s="34"/>
      <c r="E65" s="76"/>
      <c r="F65" s="31"/>
      <c r="G65" s="70"/>
      <c r="H65" s="33"/>
      <c r="I65" s="79"/>
      <c r="J65" s="31"/>
    </row>
    <row r="66" spans="1:10" ht="19.5" thickBot="1">
      <c r="B66" s="70"/>
      <c r="C66" s="71"/>
      <c r="D66" s="68" t="s">
        <v>7</v>
      </c>
      <c r="E66" s="69"/>
      <c r="F66" s="31"/>
      <c r="G66" s="70"/>
      <c r="H66" s="33"/>
      <c r="I66" s="79"/>
      <c r="J66" s="31"/>
    </row>
    <row r="67" spans="1:10" ht="19.5" thickBot="1">
      <c r="B67" s="77"/>
      <c r="C67" s="78"/>
      <c r="D67" s="74" t="s">
        <v>6</v>
      </c>
      <c r="E67" s="75"/>
      <c r="F67" s="31"/>
      <c r="G67" s="70"/>
      <c r="H67" s="33"/>
      <c r="I67" s="79"/>
      <c r="J67" s="31"/>
    </row>
    <row r="68" spans="1:10" ht="19.5" thickBot="1">
      <c r="B68" s="33"/>
      <c r="C68" s="33"/>
      <c r="D68" s="33"/>
      <c r="E68" s="33"/>
      <c r="F68" s="34"/>
      <c r="G68" s="70"/>
      <c r="H68" s="33"/>
      <c r="I68" s="79"/>
      <c r="J68" s="31"/>
    </row>
    <row r="69" spans="1:10" ht="19.5" thickBot="1">
      <c r="B69" s="66"/>
      <c r="C69" s="67"/>
      <c r="D69" s="80"/>
      <c r="E69" s="81"/>
      <c r="F69" s="31"/>
      <c r="G69" s="25"/>
      <c r="H69" s="33"/>
      <c r="I69" s="79"/>
      <c r="J69" s="31"/>
    </row>
    <row r="70" spans="1:10" ht="19.5" thickBot="1">
      <c r="B70" s="70"/>
      <c r="C70" s="87"/>
      <c r="D70" s="88" t="s">
        <v>48</v>
      </c>
      <c r="E70" s="83"/>
      <c r="F70" s="31"/>
      <c r="G70" s="70"/>
      <c r="H70" s="33"/>
      <c r="I70" s="79"/>
      <c r="J70" s="31"/>
    </row>
    <row r="71" spans="1:10" ht="19.5" thickBot="1">
      <c r="B71" s="77"/>
      <c r="C71" s="89"/>
      <c r="D71" s="90"/>
      <c r="E71" s="91"/>
      <c r="F71" s="31"/>
      <c r="G71" s="70"/>
      <c r="H71" s="33"/>
      <c r="I71" s="79"/>
      <c r="J71" s="31"/>
    </row>
    <row r="72" spans="1:10" ht="19.5" thickBot="1">
      <c r="B72" s="33"/>
      <c r="C72" s="92"/>
      <c r="D72" s="34"/>
      <c r="E72" s="34"/>
      <c r="F72" s="31"/>
      <c r="G72" s="99" t="s">
        <v>71</v>
      </c>
      <c r="H72" s="78"/>
      <c r="I72" s="86"/>
      <c r="J72" s="31"/>
    </row>
    <row r="73" spans="1:10" ht="19.5" thickBot="1">
      <c r="A73" s="1"/>
      <c r="B73" s="66"/>
      <c r="C73" s="67"/>
      <c r="D73" s="80"/>
      <c r="E73" s="81"/>
      <c r="F73" s="31"/>
      <c r="G73" s="33"/>
      <c r="H73" s="33"/>
      <c r="I73" s="33"/>
      <c r="J73" s="31"/>
    </row>
    <row r="74" spans="1:10" ht="19.5" thickBot="1">
      <c r="B74" s="70"/>
      <c r="C74" s="87"/>
      <c r="D74" s="82" t="s">
        <v>47</v>
      </c>
      <c r="E74" s="83"/>
      <c r="F74" s="31"/>
      <c r="H74" s="31"/>
      <c r="I74" s="31"/>
      <c r="J74" s="31"/>
    </row>
    <row r="75" spans="1:10" ht="19.5" thickBot="1">
      <c r="B75" s="70"/>
      <c r="C75" s="33"/>
      <c r="D75" s="84" t="s">
        <v>49</v>
      </c>
      <c r="E75" s="85"/>
      <c r="F75" s="31"/>
      <c r="G75" s="31"/>
      <c r="H75" s="31"/>
      <c r="I75" s="31"/>
      <c r="J75" s="31"/>
    </row>
    <row r="76" spans="1:10" ht="19.5" thickBot="1">
      <c r="B76" s="70"/>
      <c r="C76" s="87"/>
      <c r="D76" s="68" t="s">
        <v>50</v>
      </c>
      <c r="E76" s="69"/>
      <c r="F76" s="31"/>
      <c r="G76" s="31"/>
      <c r="H76" s="31"/>
      <c r="I76" s="31"/>
      <c r="J76" s="31"/>
    </row>
    <row r="77" spans="1:10" ht="19.5" thickBot="1">
      <c r="B77" s="70"/>
      <c r="C77" s="33"/>
      <c r="D77" s="74" t="s">
        <v>51</v>
      </c>
      <c r="E77" s="75"/>
      <c r="F77" s="31"/>
      <c r="G77" s="31"/>
      <c r="H77" s="31"/>
      <c r="I77" s="31"/>
      <c r="J77" s="31"/>
    </row>
    <row r="78" spans="1:10" ht="19.5" thickBot="1">
      <c r="B78" s="70"/>
      <c r="C78" s="87"/>
      <c r="D78" s="68" t="s">
        <v>52</v>
      </c>
      <c r="E78" s="69"/>
      <c r="F78" s="31"/>
      <c r="J78" s="31"/>
    </row>
    <row r="79" spans="1:10" ht="19.5" thickBot="1">
      <c r="B79" s="70"/>
      <c r="C79" s="33"/>
      <c r="D79" s="74" t="s">
        <v>53</v>
      </c>
      <c r="E79" s="75"/>
      <c r="F79" s="31"/>
      <c r="G79" s="31"/>
      <c r="H79" s="31"/>
      <c r="I79" s="31"/>
      <c r="J79" s="31"/>
    </row>
    <row r="80" spans="1:10" ht="19.5" thickBot="1">
      <c r="B80" s="70"/>
      <c r="C80" s="87"/>
      <c r="D80" s="68" t="s">
        <v>54</v>
      </c>
      <c r="E80" s="69"/>
      <c r="F80" s="31"/>
      <c r="G80" s="31"/>
      <c r="H80" s="31"/>
      <c r="I80" s="31"/>
      <c r="J80" s="31"/>
    </row>
    <row r="81" spans="2:10" ht="19.5" thickBot="1">
      <c r="B81" s="70"/>
      <c r="C81" s="33"/>
      <c r="D81" s="74" t="s">
        <v>55</v>
      </c>
      <c r="E81" s="75"/>
      <c r="F81" s="31"/>
      <c r="G81" s="31"/>
      <c r="H81" s="31"/>
      <c r="I81" s="31"/>
      <c r="J81" s="31"/>
    </row>
    <row r="82" spans="2:10" ht="18.75" thickBot="1">
      <c r="B82" s="77"/>
      <c r="C82" s="78"/>
      <c r="D82" s="78"/>
      <c r="E82" s="86"/>
      <c r="F82" s="31"/>
      <c r="G82" s="31"/>
      <c r="H82" s="31"/>
      <c r="I82" s="31"/>
      <c r="J82" s="31"/>
    </row>
    <row r="83" spans="2:10">
      <c r="D83" s="22"/>
      <c r="E83" s="22"/>
      <c r="F83" s="22"/>
      <c r="G83" s="22"/>
    </row>
    <row r="84" spans="2:10">
      <c r="C84" s="22"/>
      <c r="D84" s="22"/>
      <c r="E84" s="22"/>
      <c r="F84" s="22"/>
      <c r="G84" s="22"/>
    </row>
    <row r="85" spans="2:10">
      <c r="C85" s="30"/>
    </row>
    <row r="87" spans="2:10" ht="18.75">
      <c r="B87" s="20"/>
      <c r="E87" s="20"/>
    </row>
    <row r="88" spans="2:10" ht="18.75">
      <c r="B88" s="20"/>
      <c r="E88" s="20"/>
    </row>
    <row r="89" spans="2:10" ht="18.75">
      <c r="B89" s="20"/>
      <c r="E89" s="20"/>
    </row>
    <row r="90" spans="2:10">
      <c r="E90" s="1"/>
      <c r="I90" s="1"/>
    </row>
    <row r="94" spans="2:10" ht="18.75">
      <c r="E94" s="20"/>
    </row>
    <row r="95" spans="2:10" ht="18.75">
      <c r="E95" s="20"/>
    </row>
    <row r="98" spans="2:8" ht="10.5" hidden="1" customHeight="1">
      <c r="B98" s="4" t="s">
        <v>8</v>
      </c>
      <c r="C98" s="2"/>
      <c r="D98" s="2"/>
      <c r="E98" s="2"/>
      <c r="F98" s="7"/>
      <c r="G98" s="7"/>
      <c r="H98" s="7"/>
    </row>
    <row r="99" spans="2:8" hidden="1">
      <c r="B99" s="2" t="s">
        <v>1</v>
      </c>
      <c r="C99" s="2" t="s">
        <v>2</v>
      </c>
      <c r="D99" s="2" t="s">
        <v>0</v>
      </c>
      <c r="E99" s="4" t="s">
        <v>9</v>
      </c>
      <c r="F99" s="7"/>
      <c r="G99" s="7"/>
      <c r="H99" s="7"/>
    </row>
    <row r="100" spans="2:8" hidden="1">
      <c r="B100" s="3" t="str">
        <f>IF(E38="","",E38)</f>
        <v/>
      </c>
      <c r="C100" s="3" t="str">
        <f>IF(E37="","",E37)</f>
        <v/>
      </c>
      <c r="D100" s="3" t="str">
        <f>IF(E39="","",E39)</f>
        <v/>
      </c>
      <c r="E100" s="5" t="str">
        <f>IF(B100="","",(PI()*(B100+C100)*D100*SQRT(1+POWER(((C100-B100)*2)/(2*D100),2))))</f>
        <v/>
      </c>
      <c r="F100" s="7"/>
      <c r="G100" s="8" t="s">
        <v>10</v>
      </c>
      <c r="H100" s="9"/>
    </row>
    <row r="101" spans="2:8" hidden="1">
      <c r="B101" s="4" t="s">
        <v>11</v>
      </c>
      <c r="C101" s="2"/>
      <c r="D101" s="2"/>
      <c r="E101" s="2"/>
      <c r="F101" s="7"/>
      <c r="G101" s="10">
        <f>IF(AND(E100="",E103=""),0,(IF(E103="",E100,(E100+E103))))</f>
        <v>0</v>
      </c>
      <c r="H101" s="9"/>
    </row>
    <row r="102" spans="2:8" hidden="1">
      <c r="B102" s="2" t="s">
        <v>1</v>
      </c>
      <c r="C102" s="2" t="s">
        <v>2</v>
      </c>
      <c r="D102" s="2" t="s">
        <v>0</v>
      </c>
      <c r="E102" s="4" t="s">
        <v>9</v>
      </c>
      <c r="F102" s="7"/>
      <c r="G102" s="7"/>
      <c r="H102" s="7"/>
    </row>
    <row r="103" spans="2:8" hidden="1">
      <c r="B103" s="3" t="str">
        <f>IF(E42="","",E42)</f>
        <v/>
      </c>
      <c r="C103" s="3" t="str">
        <f>IF(E41="","",E41)</f>
        <v/>
      </c>
      <c r="D103" s="3" t="str">
        <f>IF(E43="","",E43)</f>
        <v/>
      </c>
      <c r="E103" s="6" t="str">
        <f>IF(D103="","",(PI()*(B103+C103)*D103*SQRT(1+POWER(((C103-B103)*2)/(2*D103),2))))</f>
        <v/>
      </c>
      <c r="F103" s="7"/>
      <c r="G103" s="7"/>
      <c r="H103" s="7"/>
    </row>
    <row r="104" spans="2:8" hidden="1">
      <c r="B104" s="11"/>
      <c r="C104" s="11"/>
      <c r="D104" s="11"/>
      <c r="E104" s="12"/>
      <c r="F104" s="7"/>
      <c r="G104" s="7"/>
      <c r="H104" s="7"/>
    </row>
    <row r="105" spans="2:8" hidden="1">
      <c r="B105" s="4" t="s">
        <v>12</v>
      </c>
      <c r="C105" s="3"/>
      <c r="D105" s="5"/>
      <c r="E105" s="7"/>
      <c r="F105" s="7"/>
      <c r="G105" s="7"/>
      <c r="H105" s="7"/>
    </row>
    <row r="106" spans="2:8" hidden="1">
      <c r="B106" s="2" t="s">
        <v>1</v>
      </c>
      <c r="C106" s="2" t="s">
        <v>0</v>
      </c>
      <c r="D106" s="2"/>
      <c r="E106" s="7"/>
      <c r="F106" s="7"/>
      <c r="G106" s="7"/>
      <c r="H106" s="7"/>
    </row>
    <row r="107" spans="2:8" hidden="1">
      <c r="B107" s="3">
        <f>E46</f>
        <v>0.5</v>
      </c>
      <c r="C107" s="3">
        <f>E47</f>
        <v>0</v>
      </c>
      <c r="D107" s="5">
        <f>PI()*(B107*2)*C107</f>
        <v>0</v>
      </c>
      <c r="E107" s="12"/>
      <c r="F107" s="13"/>
      <c r="G107" s="7"/>
      <c r="H107" s="7"/>
    </row>
    <row r="108" spans="2:8" hidden="1">
      <c r="B108" s="2"/>
      <c r="C108" s="2"/>
      <c r="D108" s="2"/>
      <c r="E108" s="7"/>
      <c r="F108" s="7"/>
      <c r="G108" s="7"/>
      <c r="H108" s="7"/>
    </row>
    <row r="109" spans="2:8" hidden="1">
      <c r="B109" s="4" t="s">
        <v>13</v>
      </c>
      <c r="C109" s="3"/>
      <c r="D109" s="5"/>
      <c r="E109" s="7"/>
      <c r="F109" s="7"/>
      <c r="G109" s="7"/>
      <c r="H109" s="7"/>
    </row>
    <row r="110" spans="2:8" hidden="1">
      <c r="B110" s="2" t="s">
        <v>1</v>
      </c>
      <c r="C110" s="2" t="s">
        <v>0</v>
      </c>
      <c r="D110" s="2"/>
      <c r="E110" s="7"/>
      <c r="F110" s="7"/>
      <c r="G110" s="7"/>
      <c r="H110" s="7"/>
    </row>
    <row r="111" spans="2:8" hidden="1">
      <c r="B111" s="3">
        <f>E50</f>
        <v>0</v>
      </c>
      <c r="C111" s="3">
        <f>E51</f>
        <v>0</v>
      </c>
      <c r="D111" s="5">
        <f>PI()*(B111*2)*C111</f>
        <v>0</v>
      </c>
      <c r="E111" s="12"/>
      <c r="F111" s="13"/>
      <c r="G111" s="7"/>
      <c r="H111" s="7"/>
    </row>
    <row r="112" spans="2:8" hidden="1">
      <c r="B112" s="2"/>
      <c r="C112" s="2"/>
      <c r="D112" s="2"/>
      <c r="F112" s="7"/>
      <c r="G112" s="7"/>
      <c r="H112" s="7"/>
    </row>
    <row r="113" spans="2:8" hidden="1">
      <c r="B113" s="4" t="s">
        <v>14</v>
      </c>
      <c r="C113" s="3"/>
      <c r="D113" s="5"/>
      <c r="F113" s="7"/>
      <c r="G113" s="8" t="s">
        <v>15</v>
      </c>
      <c r="H113" s="9"/>
    </row>
    <row r="114" spans="2:8" hidden="1">
      <c r="B114" s="2" t="s">
        <v>1</v>
      </c>
      <c r="C114" s="2" t="s">
        <v>0</v>
      </c>
      <c r="D114" s="2"/>
      <c r="G114" s="14">
        <f>D107+D111+D115+D119+D123+D127</f>
        <v>0</v>
      </c>
      <c r="H114" s="15"/>
    </row>
    <row r="115" spans="2:8" hidden="1">
      <c r="B115" s="3">
        <f>E54</f>
        <v>0</v>
      </c>
      <c r="C115" s="3">
        <f>E55</f>
        <v>0</v>
      </c>
      <c r="D115" s="5">
        <f>PI()*(B115*2)*C115</f>
        <v>0</v>
      </c>
    </row>
    <row r="116" spans="2:8" hidden="1">
      <c r="B116" s="2"/>
      <c r="C116" s="2"/>
      <c r="D116" s="2"/>
    </row>
    <row r="117" spans="2:8" hidden="1">
      <c r="B117" s="4" t="s">
        <v>16</v>
      </c>
      <c r="C117" s="3"/>
      <c r="D117" s="5"/>
    </row>
    <row r="118" spans="2:8" hidden="1">
      <c r="B118" s="2" t="s">
        <v>1</v>
      </c>
      <c r="C118" s="2" t="s">
        <v>0</v>
      </c>
      <c r="D118" s="2"/>
    </row>
    <row r="119" spans="2:8" hidden="1">
      <c r="B119" s="3">
        <f>E58</f>
        <v>0</v>
      </c>
      <c r="C119" s="3">
        <f>E59</f>
        <v>0</v>
      </c>
      <c r="D119" s="5">
        <f>PI()*(B119*2)*C119</f>
        <v>0</v>
      </c>
    </row>
    <row r="120" spans="2:8" hidden="1">
      <c r="B120" s="3"/>
      <c r="C120" s="3"/>
      <c r="D120" s="3"/>
    </row>
    <row r="121" spans="2:8" hidden="1">
      <c r="B121" s="4" t="s">
        <v>17</v>
      </c>
      <c r="C121" s="3"/>
      <c r="D121" s="5"/>
    </row>
    <row r="122" spans="2:8" hidden="1">
      <c r="B122" s="2" t="s">
        <v>1</v>
      </c>
      <c r="C122" s="2" t="s">
        <v>0</v>
      </c>
      <c r="D122" s="2"/>
    </row>
    <row r="123" spans="2:8" hidden="1">
      <c r="B123" s="3">
        <f>E62</f>
        <v>0</v>
      </c>
      <c r="C123" s="3">
        <f>E63</f>
        <v>0</v>
      </c>
      <c r="D123" s="5">
        <f>PI()*(B123*2)*C123</f>
        <v>0</v>
      </c>
    </row>
    <row r="124" spans="2:8" hidden="1">
      <c r="B124" s="2"/>
      <c r="C124" s="2"/>
      <c r="D124" s="2"/>
    </row>
    <row r="125" spans="2:8" hidden="1">
      <c r="B125" s="4" t="s">
        <v>18</v>
      </c>
      <c r="C125" s="3"/>
      <c r="D125" s="5"/>
    </row>
    <row r="126" spans="2:8" hidden="1">
      <c r="B126" s="2" t="s">
        <v>1</v>
      </c>
      <c r="C126" s="2" t="s">
        <v>0</v>
      </c>
      <c r="D126" s="2"/>
    </row>
    <row r="127" spans="2:8" hidden="1">
      <c r="B127" s="3">
        <f>E66</f>
        <v>0</v>
      </c>
      <c r="C127" s="3">
        <f>E67</f>
        <v>0</v>
      </c>
      <c r="D127" s="5">
        <f>PI()*(B127*2)*C127</f>
        <v>0</v>
      </c>
    </row>
    <row r="128" spans="2:8" hidden="1">
      <c r="B128" s="11"/>
      <c r="C128" s="11"/>
      <c r="D128" s="16"/>
    </row>
    <row r="129" spans="2:8" hidden="1">
      <c r="B129" s="4" t="s">
        <v>19</v>
      </c>
      <c r="C129" s="5"/>
      <c r="G129" s="17" t="s">
        <v>20</v>
      </c>
      <c r="H129" s="15"/>
    </row>
    <row r="130" spans="2:8" hidden="1">
      <c r="B130" s="4" t="s">
        <v>1</v>
      </c>
      <c r="C130" s="5"/>
      <c r="G130" s="14">
        <f>C131</f>
        <v>0</v>
      </c>
      <c r="H130" s="15"/>
    </row>
    <row r="131" spans="2:8" hidden="1">
      <c r="B131" s="3">
        <f>E70</f>
        <v>0</v>
      </c>
      <c r="C131" s="5">
        <f>PI()*(B131*B131)</f>
        <v>0</v>
      </c>
    </row>
    <row r="132" spans="2:8" hidden="1"/>
    <row r="133" spans="2:8" hidden="1"/>
    <row r="134" spans="2:8" hidden="1">
      <c r="B134" s="4" t="s">
        <v>21</v>
      </c>
      <c r="C134" s="2"/>
      <c r="D134" s="4"/>
    </row>
    <row r="135" spans="2:8" hidden="1">
      <c r="B135" s="4" t="s">
        <v>22</v>
      </c>
      <c r="C135" s="4" t="s">
        <v>23</v>
      </c>
      <c r="D135" s="4" t="s">
        <v>9</v>
      </c>
    </row>
    <row r="136" spans="2:8" hidden="1">
      <c r="B136" s="3">
        <f>E74</f>
        <v>0</v>
      </c>
      <c r="C136" s="3">
        <f>E75</f>
        <v>0</v>
      </c>
      <c r="D136" s="5">
        <f>(C136*B136)*2</f>
        <v>0</v>
      </c>
    </row>
    <row r="137" spans="2:8" hidden="1">
      <c r="B137" s="2"/>
      <c r="C137" s="2"/>
      <c r="D137" s="2"/>
      <c r="G137" s="17" t="s">
        <v>24</v>
      </c>
      <c r="H137" s="15"/>
    </row>
    <row r="138" spans="2:8" hidden="1">
      <c r="B138" s="4" t="s">
        <v>25</v>
      </c>
      <c r="C138" s="2"/>
      <c r="D138" s="4" t="s">
        <v>9</v>
      </c>
      <c r="G138" s="14">
        <f>D136+D140+D144+D148</f>
        <v>0</v>
      </c>
      <c r="H138" s="15"/>
    </row>
    <row r="139" spans="2:8" hidden="1">
      <c r="B139" s="4" t="s">
        <v>22</v>
      </c>
      <c r="C139" s="4" t="s">
        <v>23</v>
      </c>
      <c r="D139" s="2"/>
    </row>
    <row r="140" spans="2:8" hidden="1">
      <c r="B140" s="3">
        <f>E76</f>
        <v>0</v>
      </c>
      <c r="C140" s="3">
        <f>E77</f>
        <v>0</v>
      </c>
      <c r="D140" s="5">
        <f>(C140*B140)*2</f>
        <v>0</v>
      </c>
    </row>
    <row r="141" spans="2:8" hidden="1"/>
    <row r="142" spans="2:8" hidden="1">
      <c r="B142" s="4" t="s">
        <v>26</v>
      </c>
      <c r="C142" s="2"/>
      <c r="D142" s="4" t="s">
        <v>9</v>
      </c>
    </row>
    <row r="143" spans="2:8" hidden="1">
      <c r="B143" s="4" t="s">
        <v>22</v>
      </c>
      <c r="C143" s="4" t="s">
        <v>23</v>
      </c>
      <c r="D143" s="2"/>
    </row>
    <row r="144" spans="2:8" hidden="1">
      <c r="B144" s="3">
        <f>E78</f>
        <v>0</v>
      </c>
      <c r="C144" s="3">
        <f>E79</f>
        <v>0</v>
      </c>
      <c r="D144" s="5">
        <f>(C144*B144)*2</f>
        <v>0</v>
      </c>
    </row>
    <row r="145" spans="2:5" hidden="1"/>
    <row r="146" spans="2:5" hidden="1">
      <c r="B146" s="4" t="s">
        <v>27</v>
      </c>
      <c r="C146" s="2"/>
      <c r="D146" s="4" t="s">
        <v>9</v>
      </c>
    </row>
    <row r="147" spans="2:5" hidden="1">
      <c r="B147" s="4" t="s">
        <v>22</v>
      </c>
      <c r="C147" s="4" t="s">
        <v>23</v>
      </c>
      <c r="D147" s="2"/>
    </row>
    <row r="148" spans="2:5" hidden="1">
      <c r="B148" s="3">
        <f>E80</f>
        <v>0</v>
      </c>
      <c r="C148" s="3">
        <f>E81</f>
        <v>0</v>
      </c>
      <c r="D148" s="5">
        <f>(C148*B148)*2</f>
        <v>0</v>
      </c>
    </row>
    <row r="149" spans="2:5" hidden="1"/>
    <row r="150" spans="2:5" hidden="1"/>
    <row r="151" spans="2:5" hidden="1">
      <c r="D151" s="17" t="s">
        <v>28</v>
      </c>
      <c r="E151" s="14">
        <f>G138+G114+G101+G130</f>
        <v>0</v>
      </c>
    </row>
    <row r="152" spans="2:5" hidden="1">
      <c r="D152" t="s">
        <v>29</v>
      </c>
      <c r="E152" s="100">
        <f>(40*E151)%</f>
        <v>0</v>
      </c>
    </row>
    <row r="153" spans="2:5" hidden="1">
      <c r="E153" s="18">
        <f>ROUND(E152,2)</f>
        <v>0</v>
      </c>
    </row>
  </sheetData>
  <mergeCells count="3">
    <mergeCell ref="D36:E36"/>
    <mergeCell ref="H46:I46"/>
    <mergeCell ref="G55:I55"/>
  </mergeCells>
  <conditionalFormatting sqref="H46">
    <cfRule type="containsText" dxfId="27" priority="2" operator="containsText" text="NON-CONFORME">
      <formula>NOT(ISERROR(SEARCH("NON-CONFORME",H46)))</formula>
    </cfRule>
    <cfRule type="containsText" dxfId="26" priority="3" operator="containsText" text="CONFORME">
      <formula>NOT(ISERROR(SEARCH("CONFORME",H46)))</formula>
    </cfRule>
    <cfRule type="containsText" dxfId="25" priority="4" operator="containsText" text="NON-EFFECTUE">
      <formula>NOT(ISERROR(SEARCH("NON-EFFECTUE",H46)))</formula>
    </cfRule>
  </conditionalFormatting>
  <conditionalFormatting sqref="N35">
    <cfRule type="containsText" dxfId="24" priority="1" operator="containsText" text="Résultat:">
      <formula>NOT(ISERROR(SEARCH("Résultat:",N35)))</formula>
    </cfRule>
  </conditionalFormatting>
  <dataValidations count="14">
    <dataValidation type="list" allowBlank="1" showInputMessage="1" showErrorMessage="1" sqref="C38 C42 C46 C76 C50 C54 C58 C62 C66 C70:C72 C78 C74 C80">
      <formula1>" BETON, BETON ARME, PVC, GRES, AMIENTE CIMENT, FONTE, PEHD"</formula1>
    </dataValidation>
    <dataValidation type="list" allowBlank="1" showInputMessage="1" showErrorMessage="1" sqref="C84">
      <formula1>"Rapport remis sous accréditation"</formula1>
    </dataValidation>
    <dataValidation type="list" allowBlank="1" showInputMessage="1" showErrorMessage="1" sqref="H11">
      <formula1>"Beau, Pluie, Neige"</formula1>
    </dataValidation>
    <dataValidation type="list" allowBlank="1" showInputMessage="1" showErrorMessage="1" sqref="H15">
      <formula1>"Route, Trottoir, Accotement, Piétonnier, Champs, Jardin, Voie ferré, Domaine privée"</formula1>
    </dataValidation>
    <dataValidation type="list" allowBlank="1" showInputMessage="1" showErrorMessage="1" sqref="H16">
      <formula1>"Terminé, Non terminé, Non compacté, Partiel"</formula1>
    </dataValidation>
    <dataValidation type="list" allowBlank="1" showInputMessage="1" showErrorMessage="1" sqref="H17">
      <formula1>"Terminée, Existante, En cours, Non réalisée"</formula1>
    </dataValidation>
    <dataValidation type="list" allowBlank="1" showInputMessage="1" showErrorMessage="1" sqref="H21">
      <formula1>"400 mb, 500 mb, 1 bar, 2 bars, 3 bars, 4 bars, 5 bars, 8 bars, 10 bars"</formula1>
    </dataValidation>
    <dataValidation type="list" allowBlank="1" showInputMessage="1" showErrorMessage="1" sqref="H22">
      <formula1>"Néant, Aspersion, ""geule bée"""</formula1>
    </dataValidation>
    <dataValidation type="list" allowBlank="1" showInputMessage="1" showErrorMessage="1" sqref="E16:F16 C16">
      <formula1>"Eau Usée, Eau Pluviale, Eau Usée et Eau Pluviale, Réseau Unitaire, Eau Industrielle, Eau Potable"</formula1>
    </dataValidation>
    <dataValidation type="list" allowBlank="1" showInputMessage="1" showErrorMessage="1" sqref="E17:F17 C17">
      <formula1>"Oui, Non, Indéterminé"</formula1>
    </dataValidation>
    <dataValidation type="list" allowBlank="1" showInputMessage="1" showErrorMessage="1" sqref="E15:F15 C15">
      <formula1>"Gravitaire, Refoulement, Dépression"</formula1>
    </dataValidation>
    <dataValidation type="list" allowBlank="1" showInputMessage="1" showErrorMessage="1" sqref="E21:F21 C21">
      <formula1>"W, 4 mètres CE, 5 mètres CE, Exfiltration, Non standard"</formula1>
    </dataValidation>
    <dataValidation type="list" allowBlank="1" showInputMessage="1" showErrorMessage="1" sqref="E24:F24 C22 E22:F22 C24">
      <formula1>"0 minutes, 30 minutes, 60 minutes"</formula1>
    </dataValidation>
    <dataValidation type="list" allowBlank="1" showInputMessage="1" showErrorMessage="1" sqref="E23:F23 C23">
      <formula1>"0   minutes, 30 minutes, 60 minutes"</formula1>
    </dataValidation>
  </dataValidations>
  <pageMargins left="0.25" right="0.25" top="0.75" bottom="0.75" header="0.3" footer="0.3"/>
  <pageSetup paperSize="9" scale="46" orientation="portrait" r:id="rId1"/>
  <headerFooter>
    <oddFooter>&amp;CSociété Méridionale d' Environnement - 17 rue Isabelle Eberhardt - 31200 Toulouse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62">
    <pageSetUpPr fitToPage="1"/>
  </sheetPr>
  <dimension ref="A1:N153"/>
  <sheetViews>
    <sheetView zoomScale="70" zoomScaleNormal="70" workbookViewId="0">
      <selection activeCell="H1" sqref="H1"/>
    </sheetView>
  </sheetViews>
  <sheetFormatPr baseColWidth="10" defaultRowHeight="12.75"/>
  <cols>
    <col min="1" max="1" width="15.5703125" customWidth="1"/>
    <col min="2" max="2" width="33" customWidth="1"/>
    <col min="3" max="3" width="20.7109375" customWidth="1"/>
    <col min="4" max="4" width="23.28515625" customWidth="1"/>
    <col min="5" max="5" width="15.5703125" customWidth="1"/>
    <col min="6" max="6" width="16.140625" customWidth="1"/>
    <col min="7" max="7" width="40.42578125" customWidth="1"/>
    <col min="8" max="8" width="24" customWidth="1"/>
    <col min="9" max="9" width="17.28515625" customWidth="1"/>
    <col min="10" max="10" width="15.85546875" customWidth="1"/>
    <col min="11" max="11" width="8.5703125" customWidth="1"/>
  </cols>
  <sheetData>
    <row r="1" spans="2:12" ht="26.25">
      <c r="C1" s="37" t="s">
        <v>30</v>
      </c>
      <c r="D1" s="35" t="e">
        <f>#REF!</f>
        <v>#REF!</v>
      </c>
      <c r="G1" s="37" t="s">
        <v>57</v>
      </c>
      <c r="H1" s="35" t="str">
        <f ca="1">MID(CELL("nomfichier",H1),FIND("]",CELL("nomfichier",H1))+1,LEN(CELL("nomfichier",H1))-FIND("]",CELL("nomfichier",H1)))</f>
        <v>03</v>
      </c>
      <c r="I1" s="42"/>
    </row>
    <row r="2" spans="2:12" ht="25.5">
      <c r="B2" s="36"/>
      <c r="C2" s="36"/>
      <c r="D2" s="36"/>
      <c r="E2" s="36"/>
      <c r="F2" s="36"/>
      <c r="G2" s="36"/>
      <c r="H2" s="36"/>
      <c r="I2" s="42"/>
    </row>
    <row r="3" spans="2:12" ht="26.25">
      <c r="B3" s="95" t="s">
        <v>35</v>
      </c>
      <c r="C3" s="36"/>
      <c r="D3" s="36"/>
      <c r="E3" s="36"/>
      <c r="F3" s="36"/>
      <c r="G3" s="38" t="s">
        <v>68</v>
      </c>
      <c r="H3" s="36"/>
      <c r="I3" s="42"/>
    </row>
    <row r="4" spans="2:12" ht="26.25">
      <c r="B4" s="94" t="e">
        <f>#REF!</f>
        <v>#REF!</v>
      </c>
      <c r="C4" s="39"/>
      <c r="D4" s="39"/>
      <c r="E4" s="36"/>
      <c r="F4" s="40"/>
      <c r="G4" s="41" t="e">
        <f>#REF!</f>
        <v>#REF!</v>
      </c>
      <c r="H4" s="39"/>
      <c r="I4" s="43"/>
    </row>
    <row r="5" spans="2:12">
      <c r="E5" s="32"/>
      <c r="I5" s="1"/>
    </row>
    <row r="6" spans="2:12" ht="15.75">
      <c r="D6" s="27"/>
      <c r="E6" s="26"/>
      <c r="I6" s="26"/>
    </row>
    <row r="7" spans="2:12">
      <c r="I7" s="1"/>
    </row>
    <row r="9" spans="2:12">
      <c r="L9" s="28"/>
    </row>
    <row r="10" spans="2:12">
      <c r="L10" s="28"/>
    </row>
    <row r="11" spans="2:12" ht="23.25">
      <c r="B11" s="44" t="s">
        <v>56</v>
      </c>
      <c r="C11" s="102" t="e">
        <f>#REF!</f>
        <v>#REF!</v>
      </c>
      <c r="D11" s="42"/>
      <c r="E11" s="46"/>
      <c r="F11" s="46"/>
      <c r="G11" s="44" t="s">
        <v>42</v>
      </c>
      <c r="H11" s="45"/>
    </row>
    <row r="12" spans="2:12" ht="23.25">
      <c r="B12" s="44" t="s">
        <v>31</v>
      </c>
      <c r="C12" s="47"/>
      <c r="D12" s="42"/>
      <c r="E12" s="48"/>
      <c r="F12" s="48"/>
      <c r="G12" s="44" t="s">
        <v>32</v>
      </c>
      <c r="H12" s="49"/>
    </row>
    <row r="13" spans="2:12" ht="23.25">
      <c r="B13" s="44"/>
      <c r="C13" s="48"/>
      <c r="D13" s="42"/>
      <c r="E13" s="48"/>
      <c r="F13" s="48"/>
      <c r="G13" s="44"/>
      <c r="H13" s="50"/>
    </row>
    <row r="14" spans="2:12" ht="23.25">
      <c r="B14" s="42"/>
      <c r="C14" s="42"/>
      <c r="D14" s="42"/>
      <c r="E14" s="42"/>
      <c r="F14" s="42"/>
      <c r="G14" s="42"/>
      <c r="H14" s="42"/>
    </row>
    <row r="15" spans="2:12" ht="23.25">
      <c r="B15" s="44" t="s">
        <v>62</v>
      </c>
      <c r="C15" s="51"/>
      <c r="D15" s="42"/>
      <c r="E15" s="51"/>
      <c r="F15" s="51"/>
      <c r="G15" s="44" t="s">
        <v>45</v>
      </c>
      <c r="H15" s="45"/>
    </row>
    <row r="16" spans="2:12" ht="23.25">
      <c r="B16" s="44" t="s">
        <v>3</v>
      </c>
      <c r="C16" s="52"/>
      <c r="D16" s="42"/>
      <c r="E16" s="53"/>
      <c r="F16" s="53"/>
      <c r="G16" s="44" t="s">
        <v>43</v>
      </c>
      <c r="H16" s="54"/>
    </row>
    <row r="17" spans="2:14" ht="23.25">
      <c r="B17" s="44" t="s">
        <v>46</v>
      </c>
      <c r="C17" s="52"/>
      <c r="D17" s="42"/>
      <c r="E17" s="53"/>
      <c r="F17" s="53"/>
      <c r="G17" s="55" t="s">
        <v>44</v>
      </c>
      <c r="H17" s="54"/>
    </row>
    <row r="18" spans="2:14" ht="23.25">
      <c r="B18" s="44" t="s">
        <v>39</v>
      </c>
      <c r="C18" s="52">
        <v>0</v>
      </c>
      <c r="D18" s="42"/>
      <c r="E18" s="53"/>
      <c r="F18" s="53"/>
      <c r="G18" s="42"/>
      <c r="H18" s="56"/>
    </row>
    <row r="19" spans="2:14" ht="23.25">
      <c r="B19" s="44"/>
      <c r="C19" s="53"/>
      <c r="D19" s="42"/>
      <c r="E19" s="53"/>
      <c r="F19" s="53"/>
      <c r="G19" s="42"/>
      <c r="H19" s="56"/>
      <c r="L19" s="21"/>
      <c r="M19" s="21"/>
      <c r="N19" s="21"/>
    </row>
    <row r="20" spans="2:14" ht="23.25">
      <c r="B20" s="42"/>
      <c r="C20" s="57"/>
      <c r="D20" s="42"/>
      <c r="E20" s="57"/>
      <c r="F20" s="57"/>
      <c r="G20" s="42"/>
      <c r="H20" s="56"/>
      <c r="L20" s="21"/>
      <c r="M20" s="21"/>
      <c r="N20" s="21"/>
    </row>
    <row r="21" spans="2:14" ht="23.25">
      <c r="B21" s="44" t="s">
        <v>34</v>
      </c>
      <c r="C21" s="45" t="s">
        <v>63</v>
      </c>
      <c r="D21" s="42"/>
      <c r="E21" s="46"/>
      <c r="F21" s="46"/>
      <c r="G21" s="44" t="s">
        <v>37</v>
      </c>
      <c r="H21" s="45" t="s">
        <v>66</v>
      </c>
      <c r="L21" s="21"/>
      <c r="M21" s="21"/>
    </row>
    <row r="22" spans="2:14" ht="23.25">
      <c r="B22" s="44" t="s">
        <v>40</v>
      </c>
      <c r="C22" s="54" t="s">
        <v>64</v>
      </c>
      <c r="D22" s="42"/>
      <c r="E22" s="46"/>
      <c r="F22" s="46"/>
      <c r="G22" s="44" t="s">
        <v>38</v>
      </c>
      <c r="H22" s="54" t="s">
        <v>67</v>
      </c>
      <c r="L22" s="21"/>
      <c r="M22" s="21"/>
      <c r="N22" s="23"/>
    </row>
    <row r="23" spans="2:14" ht="23.25">
      <c r="B23" s="44" t="s">
        <v>36</v>
      </c>
      <c r="C23" s="54" t="s">
        <v>65</v>
      </c>
      <c r="D23" s="42"/>
      <c r="E23" s="46"/>
      <c r="F23" s="46"/>
      <c r="G23" s="58" t="s">
        <v>74</v>
      </c>
      <c r="H23" s="59">
        <f>E153</f>
        <v>0</v>
      </c>
    </row>
    <row r="24" spans="2:14" ht="23.25">
      <c r="B24" s="44" t="s">
        <v>41</v>
      </c>
      <c r="C24" s="54" t="s">
        <v>64</v>
      </c>
      <c r="D24" s="42"/>
      <c r="E24" s="46"/>
      <c r="F24" s="46"/>
      <c r="G24" s="44" t="s">
        <v>75</v>
      </c>
      <c r="H24" s="59"/>
    </row>
    <row r="25" spans="2:14" ht="23.25">
      <c r="B25" s="42"/>
      <c r="C25" s="56"/>
      <c r="D25" s="42"/>
      <c r="E25" s="56"/>
      <c r="F25" s="56"/>
      <c r="G25" s="60"/>
      <c r="H25" s="61"/>
      <c r="I25" s="29"/>
    </row>
    <row r="26" spans="2:14" ht="23.25">
      <c r="D26" s="42"/>
      <c r="E26" s="63"/>
      <c r="F26" s="63"/>
      <c r="I26" s="29"/>
    </row>
    <row r="27" spans="2:14" ht="15.75">
      <c r="B27" s="21"/>
      <c r="C27" s="23"/>
      <c r="D27" s="29"/>
      <c r="E27" s="29"/>
      <c r="F27" s="29"/>
      <c r="G27" s="21"/>
      <c r="H27" s="26"/>
      <c r="I27" s="29"/>
    </row>
    <row r="28" spans="2:14" ht="15.75">
      <c r="B28" s="21"/>
      <c r="C28" s="23"/>
      <c r="D28" s="29"/>
      <c r="E28" s="29"/>
      <c r="F28" s="29"/>
      <c r="G28" s="21"/>
      <c r="H28" s="26"/>
      <c r="I28" s="29"/>
    </row>
    <row r="29" spans="2:14" ht="15.75">
      <c r="B29" s="21"/>
      <c r="C29" s="23"/>
      <c r="D29" s="29"/>
      <c r="E29" s="29"/>
      <c r="F29" s="29"/>
      <c r="G29" s="21"/>
      <c r="H29" s="26"/>
      <c r="I29" s="29"/>
    </row>
    <row r="30" spans="2:14" ht="15.75">
      <c r="B30" s="21"/>
      <c r="C30" s="23"/>
      <c r="D30" s="29"/>
      <c r="E30" s="29"/>
      <c r="F30" s="29"/>
      <c r="G30" s="21"/>
      <c r="H30" s="26"/>
      <c r="I30" s="29"/>
    </row>
    <row r="31" spans="2:14" ht="15.75">
      <c r="B31" s="21"/>
      <c r="C31" s="23"/>
      <c r="D31" s="29"/>
      <c r="E31" s="29"/>
      <c r="F31" s="29"/>
      <c r="G31" s="21"/>
      <c r="H31" s="26"/>
      <c r="I31" s="29"/>
    </row>
    <row r="32" spans="2:14" ht="15.75">
      <c r="B32" s="21"/>
      <c r="C32" s="23"/>
      <c r="G32" s="21"/>
      <c r="H32" s="26"/>
      <c r="I32" s="29"/>
    </row>
    <row r="33" spans="2:11" ht="15">
      <c r="F33" s="24"/>
      <c r="G33" s="24"/>
      <c r="H33" s="24"/>
    </row>
    <row r="34" spans="2:11" ht="15.75">
      <c r="B34" s="23"/>
      <c r="C34" s="21"/>
      <c r="D34" s="21"/>
      <c r="H34" s="23"/>
    </row>
    <row r="35" spans="2:11" ht="19.5" thickBot="1">
      <c r="B35" s="19"/>
      <c r="C35" s="19"/>
      <c r="D35" s="19"/>
      <c r="G35" s="19"/>
      <c r="H35" s="19"/>
      <c r="K35" s="1"/>
    </row>
    <row r="36" spans="2:11" ht="27" thickBot="1">
      <c r="B36" s="109" t="s">
        <v>58</v>
      </c>
      <c r="C36" s="65" t="s">
        <v>59</v>
      </c>
      <c r="D36" s="114" t="s">
        <v>60</v>
      </c>
      <c r="E36" s="115"/>
      <c r="F36" s="31"/>
      <c r="G36" s="96" t="s">
        <v>33</v>
      </c>
      <c r="H36" s="64"/>
      <c r="J36" s="31"/>
    </row>
    <row r="37" spans="2:11" ht="19.5" thickBot="1">
      <c r="B37" s="66"/>
      <c r="C37" s="67"/>
      <c r="D37" s="68" t="s">
        <v>4</v>
      </c>
      <c r="E37" s="69"/>
      <c r="F37" s="31"/>
      <c r="G37" s="97"/>
      <c r="J37" s="31"/>
    </row>
    <row r="38" spans="2:11" ht="19.5" thickBot="1">
      <c r="B38" s="70"/>
      <c r="C38" s="71"/>
      <c r="D38" s="72" t="s">
        <v>5</v>
      </c>
      <c r="E38" s="73"/>
      <c r="F38" s="31"/>
      <c r="J38" s="31"/>
    </row>
    <row r="39" spans="2:11" ht="24" thickBot="1">
      <c r="B39" s="70"/>
      <c r="C39" s="33"/>
      <c r="D39" s="74" t="s">
        <v>6</v>
      </c>
      <c r="E39" s="75"/>
      <c r="F39" s="31"/>
      <c r="G39" s="98" t="s">
        <v>72</v>
      </c>
      <c r="H39" s="62"/>
      <c r="J39" s="31"/>
    </row>
    <row r="40" spans="2:11" ht="24" thickBot="1">
      <c r="B40" s="70"/>
      <c r="C40" s="33"/>
      <c r="D40" s="34"/>
      <c r="E40" s="76"/>
      <c r="F40" s="31"/>
      <c r="G40" s="98" t="s">
        <v>73</v>
      </c>
      <c r="H40" s="101">
        <f>E39+E43+E47+E51+E55+E59+E63+E67+E74+E76+E78+E80</f>
        <v>0</v>
      </c>
      <c r="J40" s="31"/>
    </row>
    <row r="41" spans="2:11" ht="19.5" thickBot="1">
      <c r="B41" s="70"/>
      <c r="C41" s="33"/>
      <c r="D41" s="68" t="s">
        <v>4</v>
      </c>
      <c r="E41" s="69"/>
      <c r="F41" s="31"/>
      <c r="J41" s="31"/>
    </row>
    <row r="42" spans="2:11" ht="19.5" thickBot="1">
      <c r="B42" s="70"/>
      <c r="C42" s="71"/>
      <c r="D42" s="72" t="s">
        <v>5</v>
      </c>
      <c r="E42" s="73"/>
      <c r="F42" s="31"/>
      <c r="J42" s="31"/>
    </row>
    <row r="43" spans="2:11" ht="19.5" thickBot="1">
      <c r="B43" s="77"/>
      <c r="C43" s="78"/>
      <c r="D43" s="74" t="s">
        <v>6</v>
      </c>
      <c r="E43" s="75"/>
      <c r="F43" s="31"/>
    </row>
    <row r="44" spans="2:11" ht="19.5" thickBot="1">
      <c r="B44" s="31"/>
      <c r="C44" s="33"/>
      <c r="D44" s="33"/>
      <c r="E44" s="33"/>
      <c r="F44" s="34"/>
    </row>
    <row r="45" spans="2:11" ht="19.5" thickBot="1">
      <c r="B45" s="66"/>
      <c r="C45" s="67"/>
      <c r="D45" s="80"/>
      <c r="E45" s="81"/>
      <c r="F45" s="31"/>
    </row>
    <row r="46" spans="2:11" ht="24" thickBot="1">
      <c r="B46" s="70"/>
      <c r="C46" s="71" t="s">
        <v>61</v>
      </c>
      <c r="D46" s="82" t="s">
        <v>7</v>
      </c>
      <c r="E46" s="83">
        <v>0.5</v>
      </c>
      <c r="F46" s="31"/>
      <c r="G46" s="93" t="s">
        <v>69</v>
      </c>
      <c r="H46" s="116" t="str">
        <f>IF(AND(H24=""),"NON-EFFECTUE",IF(H24&lt;=H23,"CONFORME","NON-CONFORME"))</f>
        <v>NON-EFFECTUE</v>
      </c>
      <c r="I46" s="117"/>
    </row>
    <row r="47" spans="2:11" ht="19.5" thickBot="1">
      <c r="B47" s="70"/>
      <c r="C47" s="33"/>
      <c r="D47" s="84" t="s">
        <v>6</v>
      </c>
      <c r="E47" s="85"/>
      <c r="F47" s="31"/>
    </row>
    <row r="48" spans="2:11" ht="18.75">
      <c r="B48" s="70"/>
      <c r="C48" s="33"/>
      <c r="D48" s="34"/>
      <c r="E48" s="76"/>
      <c r="F48" s="31"/>
    </row>
    <row r="49" spans="2:10" ht="19.5" thickBot="1">
      <c r="B49" s="70"/>
      <c r="C49" s="33"/>
      <c r="D49" s="34"/>
      <c r="E49" s="76"/>
      <c r="F49" s="31"/>
    </row>
    <row r="50" spans="2:10" ht="19.5" thickBot="1">
      <c r="B50" s="70"/>
      <c r="C50" s="71"/>
      <c r="D50" s="68" t="s">
        <v>7</v>
      </c>
      <c r="E50" s="69"/>
      <c r="F50" s="31"/>
    </row>
    <row r="51" spans="2:10" ht="19.5" thickBot="1">
      <c r="B51" s="70"/>
      <c r="C51" s="33"/>
      <c r="D51" s="74" t="s">
        <v>6</v>
      </c>
      <c r="E51" s="75"/>
      <c r="F51" s="31"/>
    </row>
    <row r="52" spans="2:10" ht="18.75">
      <c r="B52" s="70"/>
      <c r="C52" s="33"/>
      <c r="D52" s="34"/>
      <c r="E52" s="76"/>
      <c r="F52" s="31"/>
    </row>
    <row r="53" spans="2:10" ht="19.5" thickBot="1">
      <c r="B53" s="70"/>
      <c r="C53" s="33"/>
      <c r="D53" s="34"/>
      <c r="E53" s="76"/>
      <c r="F53" s="31"/>
    </row>
    <row r="54" spans="2:10" ht="19.5" thickBot="1">
      <c r="B54" s="70"/>
      <c r="C54" s="71"/>
      <c r="D54" s="68" t="s">
        <v>7</v>
      </c>
      <c r="E54" s="69"/>
      <c r="F54" s="31"/>
    </row>
    <row r="55" spans="2:10" ht="19.5" thickBot="1">
      <c r="B55" s="70"/>
      <c r="C55" s="33"/>
      <c r="D55" s="74" t="s">
        <v>6</v>
      </c>
      <c r="E55" s="75"/>
      <c r="F55" s="31"/>
      <c r="G55" s="118" t="s">
        <v>70</v>
      </c>
      <c r="H55" s="119"/>
      <c r="I55" s="120"/>
    </row>
    <row r="56" spans="2:10" ht="18.75">
      <c r="B56" s="70"/>
      <c r="C56" s="33"/>
      <c r="D56" s="34"/>
      <c r="E56" s="76"/>
      <c r="F56" s="31"/>
      <c r="G56" s="70"/>
      <c r="H56" s="33"/>
      <c r="I56" s="79"/>
    </row>
    <row r="57" spans="2:10" ht="18.75" customHeight="1" thickBot="1">
      <c r="B57" s="70"/>
      <c r="C57" s="33"/>
      <c r="D57" s="34"/>
      <c r="E57" s="76"/>
      <c r="F57" s="31"/>
      <c r="G57" s="70"/>
      <c r="H57" s="33"/>
      <c r="I57" s="79"/>
      <c r="J57" s="31"/>
    </row>
    <row r="58" spans="2:10" ht="19.5" thickBot="1">
      <c r="B58" s="70"/>
      <c r="C58" s="71"/>
      <c r="D58" s="68" t="s">
        <v>7</v>
      </c>
      <c r="E58" s="69"/>
      <c r="F58" s="31"/>
      <c r="G58" s="70"/>
      <c r="H58" s="33"/>
      <c r="I58" s="79"/>
    </row>
    <row r="59" spans="2:10" ht="19.5" thickBot="1">
      <c r="B59" s="70"/>
      <c r="C59" s="33"/>
      <c r="D59" s="74" t="s">
        <v>6</v>
      </c>
      <c r="E59" s="75"/>
      <c r="F59" s="31"/>
      <c r="G59" s="70"/>
      <c r="H59" s="33"/>
      <c r="I59" s="79"/>
      <c r="J59" s="31"/>
    </row>
    <row r="60" spans="2:10" ht="18.75">
      <c r="B60" s="70"/>
      <c r="C60" s="33"/>
      <c r="D60" s="34"/>
      <c r="E60" s="76"/>
      <c r="F60" s="31"/>
      <c r="G60" s="70"/>
      <c r="H60" s="33"/>
      <c r="I60" s="79"/>
    </row>
    <row r="61" spans="2:10" ht="19.5" thickBot="1">
      <c r="B61" s="70"/>
      <c r="C61" s="33"/>
      <c r="D61" s="34"/>
      <c r="E61" s="76"/>
      <c r="F61" s="31"/>
      <c r="G61" s="70"/>
      <c r="H61" s="33"/>
      <c r="I61" s="79"/>
      <c r="J61" s="31"/>
    </row>
    <row r="62" spans="2:10" ht="19.5" thickBot="1">
      <c r="B62" s="70"/>
      <c r="C62" s="71"/>
      <c r="D62" s="68" t="s">
        <v>7</v>
      </c>
      <c r="E62" s="69"/>
      <c r="F62" s="31"/>
      <c r="G62" s="70"/>
      <c r="H62" s="33"/>
      <c r="I62" s="79"/>
      <c r="J62" s="31"/>
    </row>
    <row r="63" spans="2:10" ht="19.5" thickBot="1">
      <c r="B63" s="70"/>
      <c r="C63" s="33"/>
      <c r="D63" s="74" t="s">
        <v>6</v>
      </c>
      <c r="E63" s="75"/>
      <c r="F63" s="31"/>
      <c r="G63" s="70"/>
      <c r="H63" s="33"/>
      <c r="I63" s="79"/>
      <c r="J63" s="31"/>
    </row>
    <row r="64" spans="2:10" ht="18.75">
      <c r="B64" s="70"/>
      <c r="C64" s="33"/>
      <c r="D64" s="34"/>
      <c r="E64" s="76"/>
      <c r="F64" s="31"/>
      <c r="G64" s="70"/>
      <c r="H64" s="33"/>
      <c r="I64" s="79"/>
      <c r="J64" s="31"/>
    </row>
    <row r="65" spans="1:10" ht="19.5" thickBot="1">
      <c r="B65" s="70"/>
      <c r="C65" s="33"/>
      <c r="D65" s="34"/>
      <c r="E65" s="76"/>
      <c r="F65" s="31"/>
      <c r="G65" s="70"/>
      <c r="H65" s="33"/>
      <c r="I65" s="79"/>
      <c r="J65" s="31"/>
    </row>
    <row r="66" spans="1:10" ht="19.5" thickBot="1">
      <c r="B66" s="70"/>
      <c r="C66" s="71"/>
      <c r="D66" s="68" t="s">
        <v>7</v>
      </c>
      <c r="E66" s="69"/>
      <c r="F66" s="31"/>
      <c r="G66" s="70"/>
      <c r="H66" s="33"/>
      <c r="I66" s="79"/>
      <c r="J66" s="31"/>
    </row>
    <row r="67" spans="1:10" ht="19.5" thickBot="1">
      <c r="B67" s="77"/>
      <c r="C67" s="78"/>
      <c r="D67" s="74" t="s">
        <v>6</v>
      </c>
      <c r="E67" s="75"/>
      <c r="F67" s="31"/>
      <c r="G67" s="70"/>
      <c r="H67" s="33"/>
      <c r="I67" s="79"/>
      <c r="J67" s="31"/>
    </row>
    <row r="68" spans="1:10" ht="19.5" thickBot="1">
      <c r="B68" s="33"/>
      <c r="C68" s="33"/>
      <c r="D68" s="33"/>
      <c r="E68" s="33"/>
      <c r="F68" s="34"/>
      <c r="G68" s="70"/>
      <c r="H68" s="33"/>
      <c r="I68" s="79"/>
      <c r="J68" s="31"/>
    </row>
    <row r="69" spans="1:10" ht="19.5" thickBot="1">
      <c r="B69" s="66"/>
      <c r="C69" s="67"/>
      <c r="D69" s="80"/>
      <c r="E69" s="81"/>
      <c r="F69" s="31"/>
      <c r="G69" s="25"/>
      <c r="H69" s="33"/>
      <c r="I69" s="79"/>
      <c r="J69" s="31"/>
    </row>
    <row r="70" spans="1:10" ht="19.5" thickBot="1">
      <c r="B70" s="70"/>
      <c r="C70" s="87"/>
      <c r="D70" s="88" t="s">
        <v>48</v>
      </c>
      <c r="E70" s="83"/>
      <c r="F70" s="31"/>
      <c r="G70" s="70"/>
      <c r="H70" s="33"/>
      <c r="I70" s="79"/>
      <c r="J70" s="31"/>
    </row>
    <row r="71" spans="1:10" ht="19.5" thickBot="1">
      <c r="B71" s="77"/>
      <c r="C71" s="89"/>
      <c r="D71" s="90"/>
      <c r="E71" s="91"/>
      <c r="F71" s="31"/>
      <c r="G71" s="70"/>
      <c r="H71" s="33"/>
      <c r="I71" s="79"/>
      <c r="J71" s="31"/>
    </row>
    <row r="72" spans="1:10" ht="19.5" thickBot="1">
      <c r="B72" s="33"/>
      <c r="C72" s="92"/>
      <c r="D72" s="34"/>
      <c r="E72" s="34"/>
      <c r="F72" s="31"/>
      <c r="G72" s="99" t="s">
        <v>71</v>
      </c>
      <c r="H72" s="78"/>
      <c r="I72" s="86"/>
      <c r="J72" s="31"/>
    </row>
    <row r="73" spans="1:10" ht="19.5" thickBot="1">
      <c r="A73" s="1"/>
      <c r="B73" s="66"/>
      <c r="C73" s="67"/>
      <c r="D73" s="80"/>
      <c r="E73" s="81"/>
      <c r="F73" s="31"/>
      <c r="G73" s="33"/>
      <c r="H73" s="33"/>
      <c r="I73" s="33"/>
      <c r="J73" s="31"/>
    </row>
    <row r="74" spans="1:10" ht="19.5" thickBot="1">
      <c r="B74" s="70"/>
      <c r="C74" s="87"/>
      <c r="D74" s="82" t="s">
        <v>47</v>
      </c>
      <c r="E74" s="83"/>
      <c r="F74" s="31"/>
      <c r="H74" s="31"/>
      <c r="I74" s="31"/>
      <c r="J74" s="31"/>
    </row>
    <row r="75" spans="1:10" ht="19.5" thickBot="1">
      <c r="B75" s="70"/>
      <c r="C75" s="33"/>
      <c r="D75" s="84" t="s">
        <v>49</v>
      </c>
      <c r="E75" s="85"/>
      <c r="F75" s="31"/>
      <c r="G75" s="31"/>
      <c r="H75" s="31"/>
      <c r="I75" s="31"/>
      <c r="J75" s="31"/>
    </row>
    <row r="76" spans="1:10" ht="19.5" thickBot="1">
      <c r="B76" s="70"/>
      <c r="C76" s="87"/>
      <c r="D76" s="68" t="s">
        <v>50</v>
      </c>
      <c r="E76" s="69"/>
      <c r="F76" s="31"/>
      <c r="G76" s="31"/>
      <c r="H76" s="31"/>
      <c r="I76" s="31"/>
      <c r="J76" s="31"/>
    </row>
    <row r="77" spans="1:10" ht="19.5" thickBot="1">
      <c r="B77" s="70"/>
      <c r="C77" s="33"/>
      <c r="D77" s="74" t="s">
        <v>51</v>
      </c>
      <c r="E77" s="75"/>
      <c r="F77" s="31"/>
      <c r="G77" s="31"/>
      <c r="H77" s="31"/>
      <c r="I77" s="31"/>
      <c r="J77" s="31"/>
    </row>
    <row r="78" spans="1:10" ht="19.5" thickBot="1">
      <c r="B78" s="70"/>
      <c r="C78" s="87"/>
      <c r="D78" s="68" t="s">
        <v>52</v>
      </c>
      <c r="E78" s="69"/>
      <c r="F78" s="31"/>
      <c r="J78" s="31"/>
    </row>
    <row r="79" spans="1:10" ht="19.5" thickBot="1">
      <c r="B79" s="70"/>
      <c r="C79" s="33"/>
      <c r="D79" s="74" t="s">
        <v>53</v>
      </c>
      <c r="E79" s="75"/>
      <c r="F79" s="31"/>
      <c r="G79" s="31"/>
      <c r="H79" s="31"/>
      <c r="I79" s="31"/>
      <c r="J79" s="31"/>
    </row>
    <row r="80" spans="1:10" ht="19.5" thickBot="1">
      <c r="B80" s="70"/>
      <c r="C80" s="87"/>
      <c r="D80" s="68" t="s">
        <v>54</v>
      </c>
      <c r="E80" s="69"/>
      <c r="F80" s="31"/>
      <c r="G80" s="31"/>
      <c r="H80" s="31"/>
      <c r="I80" s="31"/>
      <c r="J80" s="31"/>
    </row>
    <row r="81" spans="2:10" ht="19.5" thickBot="1">
      <c r="B81" s="70"/>
      <c r="C81" s="33"/>
      <c r="D81" s="74" t="s">
        <v>55</v>
      </c>
      <c r="E81" s="75"/>
      <c r="F81" s="31"/>
      <c r="G81" s="31"/>
      <c r="H81" s="31"/>
      <c r="I81" s="31"/>
      <c r="J81" s="31"/>
    </row>
    <row r="82" spans="2:10" ht="18.75" thickBot="1">
      <c r="B82" s="77"/>
      <c r="C82" s="78"/>
      <c r="D82" s="78"/>
      <c r="E82" s="86"/>
      <c r="F82" s="31"/>
      <c r="G82" s="31"/>
      <c r="H82" s="31"/>
      <c r="I82" s="31"/>
      <c r="J82" s="31"/>
    </row>
    <row r="83" spans="2:10">
      <c r="D83" s="22"/>
      <c r="E83" s="22"/>
      <c r="F83" s="22"/>
      <c r="G83" s="22"/>
    </row>
    <row r="84" spans="2:10">
      <c r="C84" s="22"/>
      <c r="D84" s="22"/>
      <c r="E84" s="22"/>
      <c r="F84" s="22"/>
      <c r="G84" s="22"/>
    </row>
    <row r="85" spans="2:10">
      <c r="C85" s="30"/>
    </row>
    <row r="87" spans="2:10" ht="18.75">
      <c r="B87" s="20"/>
      <c r="E87" s="20"/>
    </row>
    <row r="88" spans="2:10" ht="18.75">
      <c r="B88" s="20"/>
      <c r="E88" s="20"/>
    </row>
    <row r="89" spans="2:10" ht="18.75">
      <c r="B89" s="20"/>
      <c r="E89" s="20"/>
    </row>
    <row r="90" spans="2:10">
      <c r="E90" s="1"/>
      <c r="I90" s="1"/>
    </row>
    <row r="94" spans="2:10" ht="18.75">
      <c r="E94" s="20"/>
    </row>
    <row r="95" spans="2:10" ht="18.75">
      <c r="E95" s="20"/>
    </row>
    <row r="98" spans="2:8" ht="10.5" hidden="1" customHeight="1">
      <c r="B98" s="4" t="s">
        <v>8</v>
      </c>
      <c r="C98" s="2"/>
      <c r="D98" s="2"/>
      <c r="E98" s="2"/>
      <c r="F98" s="7"/>
      <c r="G98" s="7"/>
      <c r="H98" s="7"/>
    </row>
    <row r="99" spans="2:8" hidden="1">
      <c r="B99" s="2" t="s">
        <v>1</v>
      </c>
      <c r="C99" s="2" t="s">
        <v>2</v>
      </c>
      <c r="D99" s="2" t="s">
        <v>0</v>
      </c>
      <c r="E99" s="4" t="s">
        <v>9</v>
      </c>
      <c r="F99" s="7"/>
      <c r="G99" s="7"/>
      <c r="H99" s="7"/>
    </row>
    <row r="100" spans="2:8" hidden="1">
      <c r="B100" s="3" t="str">
        <f>IF(E38="","",E38)</f>
        <v/>
      </c>
      <c r="C100" s="3" t="str">
        <f>IF(E37="","",E37)</f>
        <v/>
      </c>
      <c r="D100" s="3" t="str">
        <f>IF(E39="","",E39)</f>
        <v/>
      </c>
      <c r="E100" s="5" t="str">
        <f>IF(B100="","",(PI()*(B100+C100)*D100*SQRT(1+POWER(((C100-B100)*2)/(2*D100),2))))</f>
        <v/>
      </c>
      <c r="F100" s="7"/>
      <c r="G100" s="8" t="s">
        <v>10</v>
      </c>
      <c r="H100" s="9"/>
    </row>
    <row r="101" spans="2:8" hidden="1">
      <c r="B101" s="4" t="s">
        <v>11</v>
      </c>
      <c r="C101" s="2"/>
      <c r="D101" s="2"/>
      <c r="E101" s="2"/>
      <c r="F101" s="7"/>
      <c r="G101" s="10">
        <f>IF(AND(E100="",E103=""),0,(IF(E103="",E100,(E100+E103))))</f>
        <v>0</v>
      </c>
      <c r="H101" s="9"/>
    </row>
    <row r="102" spans="2:8" hidden="1">
      <c r="B102" s="2" t="s">
        <v>1</v>
      </c>
      <c r="C102" s="2" t="s">
        <v>2</v>
      </c>
      <c r="D102" s="2" t="s">
        <v>0</v>
      </c>
      <c r="E102" s="4" t="s">
        <v>9</v>
      </c>
      <c r="F102" s="7"/>
      <c r="G102" s="7"/>
      <c r="H102" s="7"/>
    </row>
    <row r="103" spans="2:8" hidden="1">
      <c r="B103" s="3" t="str">
        <f>IF(E42="","",E42)</f>
        <v/>
      </c>
      <c r="C103" s="3" t="str">
        <f>IF(E41="","",E41)</f>
        <v/>
      </c>
      <c r="D103" s="3" t="str">
        <f>IF(E43="","",E43)</f>
        <v/>
      </c>
      <c r="E103" s="6" t="str">
        <f>IF(D103="","",(PI()*(B103+C103)*D103*SQRT(1+POWER(((C103-B103)*2)/(2*D103),2))))</f>
        <v/>
      </c>
      <c r="F103" s="7"/>
      <c r="G103" s="7"/>
      <c r="H103" s="7"/>
    </row>
    <row r="104" spans="2:8" hidden="1">
      <c r="B104" s="11"/>
      <c r="C104" s="11"/>
      <c r="D104" s="11"/>
      <c r="E104" s="12"/>
      <c r="F104" s="7"/>
      <c r="G104" s="7"/>
      <c r="H104" s="7"/>
    </row>
    <row r="105" spans="2:8" hidden="1">
      <c r="B105" s="4" t="s">
        <v>12</v>
      </c>
      <c r="C105" s="3"/>
      <c r="D105" s="5"/>
      <c r="E105" s="7"/>
      <c r="F105" s="7"/>
      <c r="G105" s="7"/>
      <c r="H105" s="7"/>
    </row>
    <row r="106" spans="2:8" hidden="1">
      <c r="B106" s="2" t="s">
        <v>1</v>
      </c>
      <c r="C106" s="2" t="s">
        <v>0</v>
      </c>
      <c r="D106" s="2"/>
      <c r="E106" s="7"/>
      <c r="F106" s="7"/>
      <c r="G106" s="7"/>
      <c r="H106" s="7"/>
    </row>
    <row r="107" spans="2:8" hidden="1">
      <c r="B107" s="3">
        <f>E46</f>
        <v>0.5</v>
      </c>
      <c r="C107" s="3">
        <f>E47</f>
        <v>0</v>
      </c>
      <c r="D107" s="5">
        <f>PI()*(B107*2)*C107</f>
        <v>0</v>
      </c>
      <c r="E107" s="12"/>
      <c r="F107" s="13"/>
      <c r="G107" s="7"/>
      <c r="H107" s="7"/>
    </row>
    <row r="108" spans="2:8" hidden="1">
      <c r="B108" s="2"/>
      <c r="C108" s="2"/>
      <c r="D108" s="2"/>
      <c r="E108" s="7"/>
      <c r="F108" s="7"/>
      <c r="G108" s="7"/>
      <c r="H108" s="7"/>
    </row>
    <row r="109" spans="2:8" hidden="1">
      <c r="B109" s="4" t="s">
        <v>13</v>
      </c>
      <c r="C109" s="3"/>
      <c r="D109" s="5"/>
      <c r="E109" s="7"/>
      <c r="F109" s="7"/>
      <c r="G109" s="7"/>
      <c r="H109" s="7"/>
    </row>
    <row r="110" spans="2:8" hidden="1">
      <c r="B110" s="2" t="s">
        <v>1</v>
      </c>
      <c r="C110" s="2" t="s">
        <v>0</v>
      </c>
      <c r="D110" s="2"/>
      <c r="E110" s="7"/>
      <c r="F110" s="7"/>
      <c r="G110" s="7"/>
      <c r="H110" s="7"/>
    </row>
    <row r="111" spans="2:8" hidden="1">
      <c r="B111" s="3">
        <f>E50</f>
        <v>0</v>
      </c>
      <c r="C111" s="3">
        <f>E51</f>
        <v>0</v>
      </c>
      <c r="D111" s="5">
        <f>PI()*(B111*2)*C111</f>
        <v>0</v>
      </c>
      <c r="E111" s="12"/>
      <c r="F111" s="13"/>
      <c r="G111" s="7"/>
      <c r="H111" s="7"/>
    </row>
    <row r="112" spans="2:8" hidden="1">
      <c r="B112" s="2"/>
      <c r="C112" s="2"/>
      <c r="D112" s="2"/>
      <c r="F112" s="7"/>
      <c r="G112" s="7"/>
      <c r="H112" s="7"/>
    </row>
    <row r="113" spans="2:8" hidden="1">
      <c r="B113" s="4" t="s">
        <v>14</v>
      </c>
      <c r="C113" s="3"/>
      <c r="D113" s="5"/>
      <c r="F113" s="7"/>
      <c r="G113" s="8" t="s">
        <v>15</v>
      </c>
      <c r="H113" s="9"/>
    </row>
    <row r="114" spans="2:8" hidden="1">
      <c r="B114" s="2" t="s">
        <v>1</v>
      </c>
      <c r="C114" s="2" t="s">
        <v>0</v>
      </c>
      <c r="D114" s="2"/>
      <c r="G114" s="14">
        <f>D107+D111+D115+D119+D123+D127</f>
        <v>0</v>
      </c>
      <c r="H114" s="15"/>
    </row>
    <row r="115" spans="2:8" hidden="1">
      <c r="B115" s="3">
        <f>E54</f>
        <v>0</v>
      </c>
      <c r="C115" s="3">
        <f>E55</f>
        <v>0</v>
      </c>
      <c r="D115" s="5">
        <f>PI()*(B115*2)*C115</f>
        <v>0</v>
      </c>
    </row>
    <row r="116" spans="2:8" hidden="1">
      <c r="B116" s="2"/>
      <c r="C116" s="2"/>
      <c r="D116" s="2"/>
    </row>
    <row r="117" spans="2:8" hidden="1">
      <c r="B117" s="4" t="s">
        <v>16</v>
      </c>
      <c r="C117" s="3"/>
      <c r="D117" s="5"/>
    </row>
    <row r="118" spans="2:8" hidden="1">
      <c r="B118" s="2" t="s">
        <v>1</v>
      </c>
      <c r="C118" s="2" t="s">
        <v>0</v>
      </c>
      <c r="D118" s="2"/>
    </row>
    <row r="119" spans="2:8" hidden="1">
      <c r="B119" s="3">
        <f>E58</f>
        <v>0</v>
      </c>
      <c r="C119" s="3">
        <f>E59</f>
        <v>0</v>
      </c>
      <c r="D119" s="5">
        <f>PI()*(B119*2)*C119</f>
        <v>0</v>
      </c>
    </row>
    <row r="120" spans="2:8" hidden="1">
      <c r="B120" s="3"/>
      <c r="C120" s="3"/>
      <c r="D120" s="3"/>
    </row>
    <row r="121" spans="2:8" hidden="1">
      <c r="B121" s="4" t="s">
        <v>17</v>
      </c>
      <c r="C121" s="3"/>
      <c r="D121" s="5"/>
    </row>
    <row r="122" spans="2:8" hidden="1">
      <c r="B122" s="2" t="s">
        <v>1</v>
      </c>
      <c r="C122" s="2" t="s">
        <v>0</v>
      </c>
      <c r="D122" s="2"/>
    </row>
    <row r="123" spans="2:8" hidden="1">
      <c r="B123" s="3">
        <f>E62</f>
        <v>0</v>
      </c>
      <c r="C123" s="3">
        <f>E63</f>
        <v>0</v>
      </c>
      <c r="D123" s="5">
        <f>PI()*(B123*2)*C123</f>
        <v>0</v>
      </c>
    </row>
    <row r="124" spans="2:8" hidden="1">
      <c r="B124" s="2"/>
      <c r="C124" s="2"/>
      <c r="D124" s="2"/>
    </row>
    <row r="125" spans="2:8" hidden="1">
      <c r="B125" s="4" t="s">
        <v>18</v>
      </c>
      <c r="C125" s="3"/>
      <c r="D125" s="5"/>
    </row>
    <row r="126" spans="2:8" hidden="1">
      <c r="B126" s="2" t="s">
        <v>1</v>
      </c>
      <c r="C126" s="2" t="s">
        <v>0</v>
      </c>
      <c r="D126" s="2"/>
    </row>
    <row r="127" spans="2:8" hidden="1">
      <c r="B127" s="3">
        <f>E66</f>
        <v>0</v>
      </c>
      <c r="C127" s="3">
        <f>E67</f>
        <v>0</v>
      </c>
      <c r="D127" s="5">
        <f>PI()*(B127*2)*C127</f>
        <v>0</v>
      </c>
    </row>
    <row r="128" spans="2:8" hidden="1">
      <c r="B128" s="11"/>
      <c r="C128" s="11"/>
      <c r="D128" s="16"/>
    </row>
    <row r="129" spans="2:8" hidden="1">
      <c r="B129" s="4" t="s">
        <v>19</v>
      </c>
      <c r="C129" s="5"/>
      <c r="G129" s="17" t="s">
        <v>20</v>
      </c>
      <c r="H129" s="15"/>
    </row>
    <row r="130" spans="2:8" hidden="1">
      <c r="B130" s="4" t="s">
        <v>1</v>
      </c>
      <c r="C130" s="5"/>
      <c r="G130" s="14">
        <f>C131</f>
        <v>0</v>
      </c>
      <c r="H130" s="15"/>
    </row>
    <row r="131" spans="2:8" hidden="1">
      <c r="B131" s="3">
        <f>E70</f>
        <v>0</v>
      </c>
      <c r="C131" s="5">
        <f>PI()*(B131*B131)</f>
        <v>0</v>
      </c>
    </row>
    <row r="132" spans="2:8" hidden="1"/>
    <row r="133" spans="2:8" hidden="1"/>
    <row r="134" spans="2:8" hidden="1">
      <c r="B134" s="4" t="s">
        <v>21</v>
      </c>
      <c r="C134" s="2"/>
      <c r="D134" s="4"/>
    </row>
    <row r="135" spans="2:8" hidden="1">
      <c r="B135" s="4" t="s">
        <v>22</v>
      </c>
      <c r="C135" s="4" t="s">
        <v>23</v>
      </c>
      <c r="D135" s="4" t="s">
        <v>9</v>
      </c>
    </row>
    <row r="136" spans="2:8" hidden="1">
      <c r="B136" s="3">
        <f>E74</f>
        <v>0</v>
      </c>
      <c r="C136" s="3">
        <f>E75</f>
        <v>0</v>
      </c>
      <c r="D136" s="5">
        <f>(C136*B136)*2</f>
        <v>0</v>
      </c>
    </row>
    <row r="137" spans="2:8" hidden="1">
      <c r="B137" s="2"/>
      <c r="C137" s="2"/>
      <c r="D137" s="2"/>
      <c r="G137" s="17" t="s">
        <v>24</v>
      </c>
      <c r="H137" s="15"/>
    </row>
    <row r="138" spans="2:8" hidden="1">
      <c r="B138" s="4" t="s">
        <v>25</v>
      </c>
      <c r="C138" s="2"/>
      <c r="D138" s="4" t="s">
        <v>9</v>
      </c>
      <c r="G138" s="14">
        <f>D136+D140+D144+D148</f>
        <v>0</v>
      </c>
      <c r="H138" s="15"/>
    </row>
    <row r="139" spans="2:8" hidden="1">
      <c r="B139" s="4" t="s">
        <v>22</v>
      </c>
      <c r="C139" s="4" t="s">
        <v>23</v>
      </c>
      <c r="D139" s="2"/>
    </row>
    <row r="140" spans="2:8" hidden="1">
      <c r="B140" s="3">
        <f>E76</f>
        <v>0</v>
      </c>
      <c r="C140" s="3">
        <f>E77</f>
        <v>0</v>
      </c>
      <c r="D140" s="5">
        <f>(C140*B140)*2</f>
        <v>0</v>
      </c>
    </row>
    <row r="141" spans="2:8" hidden="1"/>
    <row r="142" spans="2:8" hidden="1">
      <c r="B142" s="4" t="s">
        <v>26</v>
      </c>
      <c r="C142" s="2"/>
      <c r="D142" s="4" t="s">
        <v>9</v>
      </c>
    </row>
    <row r="143" spans="2:8" hidden="1">
      <c r="B143" s="4" t="s">
        <v>22</v>
      </c>
      <c r="C143" s="4" t="s">
        <v>23</v>
      </c>
      <c r="D143" s="2"/>
    </row>
    <row r="144" spans="2:8" hidden="1">
      <c r="B144" s="3">
        <f>E78</f>
        <v>0</v>
      </c>
      <c r="C144" s="3">
        <f>E79</f>
        <v>0</v>
      </c>
      <c r="D144" s="5">
        <f>(C144*B144)*2</f>
        <v>0</v>
      </c>
    </row>
    <row r="145" spans="2:5" hidden="1"/>
    <row r="146" spans="2:5" hidden="1">
      <c r="B146" s="4" t="s">
        <v>27</v>
      </c>
      <c r="C146" s="2"/>
      <c r="D146" s="4" t="s">
        <v>9</v>
      </c>
    </row>
    <row r="147" spans="2:5" hidden="1">
      <c r="B147" s="4" t="s">
        <v>22</v>
      </c>
      <c r="C147" s="4" t="s">
        <v>23</v>
      </c>
      <c r="D147" s="2"/>
    </row>
    <row r="148" spans="2:5" hidden="1">
      <c r="B148" s="3">
        <f>E80</f>
        <v>0</v>
      </c>
      <c r="C148" s="3">
        <f>E81</f>
        <v>0</v>
      </c>
      <c r="D148" s="5">
        <f>(C148*B148)*2</f>
        <v>0</v>
      </c>
    </row>
    <row r="149" spans="2:5" hidden="1"/>
    <row r="150" spans="2:5" hidden="1"/>
    <row r="151" spans="2:5" hidden="1">
      <c r="D151" s="17" t="s">
        <v>28</v>
      </c>
      <c r="E151" s="14">
        <f>G138+G114+G101+G130</f>
        <v>0</v>
      </c>
    </row>
    <row r="152" spans="2:5" hidden="1">
      <c r="D152" t="s">
        <v>29</v>
      </c>
      <c r="E152" s="100">
        <f>(40*E151)%</f>
        <v>0</v>
      </c>
    </row>
    <row r="153" spans="2:5" hidden="1">
      <c r="E153" s="18">
        <f>ROUND(E152,2)</f>
        <v>0</v>
      </c>
    </row>
  </sheetData>
  <mergeCells count="3">
    <mergeCell ref="D36:E36"/>
    <mergeCell ref="H46:I46"/>
    <mergeCell ref="G55:I55"/>
  </mergeCells>
  <conditionalFormatting sqref="H46">
    <cfRule type="containsText" dxfId="23" priority="2" operator="containsText" text="NON-CONFORME">
      <formula>NOT(ISERROR(SEARCH("NON-CONFORME",H46)))</formula>
    </cfRule>
    <cfRule type="containsText" dxfId="22" priority="3" operator="containsText" text="CONFORME">
      <formula>NOT(ISERROR(SEARCH("CONFORME",H46)))</formula>
    </cfRule>
    <cfRule type="containsText" dxfId="21" priority="4" operator="containsText" text="NON-EFFECTUE">
      <formula>NOT(ISERROR(SEARCH("NON-EFFECTUE",H46)))</formula>
    </cfRule>
  </conditionalFormatting>
  <conditionalFormatting sqref="N35">
    <cfRule type="containsText" dxfId="20" priority="1" operator="containsText" text="Résultat:">
      <formula>NOT(ISERROR(SEARCH("Résultat:",N35)))</formula>
    </cfRule>
  </conditionalFormatting>
  <dataValidations count="14">
    <dataValidation type="list" allowBlank="1" showInputMessage="1" showErrorMessage="1" sqref="C38 C42 C46 C76 C50 C54 C58 C62 C66 C70:C72 C78 C74 C80">
      <formula1>" BETON, BETON ARME, PVC, GRES, AMIENTE CIMENT, FONTE, PEHD"</formula1>
    </dataValidation>
    <dataValidation type="list" allowBlank="1" showInputMessage="1" showErrorMessage="1" sqref="C84">
      <formula1>"Rapport remis sous accréditation"</formula1>
    </dataValidation>
    <dataValidation type="list" allowBlank="1" showInputMessage="1" showErrorMessage="1" sqref="H11">
      <formula1>"Beau, Pluie, Neige"</formula1>
    </dataValidation>
    <dataValidation type="list" allowBlank="1" showInputMessage="1" showErrorMessage="1" sqref="H15">
      <formula1>"Route, Trottoir, Accotement, Piétonnier, Champs, Jardin, Voie ferré, Domaine privée"</formula1>
    </dataValidation>
    <dataValidation type="list" allowBlank="1" showInputMessage="1" showErrorMessage="1" sqref="H16">
      <formula1>"Terminé, Non terminé, Non compacté, Partiel"</formula1>
    </dataValidation>
    <dataValidation type="list" allowBlank="1" showInputMessage="1" showErrorMessage="1" sqref="H17">
      <formula1>"Terminée, Existante, En cours, Non réalisée"</formula1>
    </dataValidation>
    <dataValidation type="list" allowBlank="1" showInputMessage="1" showErrorMessage="1" sqref="H21">
      <formula1>"400 mb, 500 mb, 1 bar, 2 bars, 3 bars, 4 bars, 5 bars, 8 bars, 10 bars"</formula1>
    </dataValidation>
    <dataValidation type="list" allowBlank="1" showInputMessage="1" showErrorMessage="1" sqref="H22">
      <formula1>"Néant, Aspersion, ""geule bée"""</formula1>
    </dataValidation>
    <dataValidation type="list" allowBlank="1" showInputMessage="1" showErrorMessage="1" sqref="E16:F16 C16">
      <formula1>"Eau Usée, Eau Pluviale, Eau Usée et Eau Pluviale, Réseau Unitaire, Eau Industrielle, Eau Potable"</formula1>
    </dataValidation>
    <dataValidation type="list" allowBlank="1" showInputMessage="1" showErrorMessage="1" sqref="E17:F17 C17">
      <formula1>"Oui, Non, Indéterminé"</formula1>
    </dataValidation>
    <dataValidation type="list" allowBlank="1" showInputMessage="1" showErrorMessage="1" sqref="E15:F15 C15">
      <formula1>"Gravitaire, Refoulement, Dépression"</formula1>
    </dataValidation>
    <dataValidation type="list" allowBlank="1" showInputMessage="1" showErrorMessage="1" sqref="E21:F21 C21">
      <formula1>"W, 4 mètres CE, 5 mètres CE, Exfiltration, Non standard"</formula1>
    </dataValidation>
    <dataValidation type="list" allowBlank="1" showInputMessage="1" showErrorMessage="1" sqref="E24:F24 C22 E22:F22 C24">
      <formula1>"0 minutes, 30 minutes, 60 minutes"</formula1>
    </dataValidation>
    <dataValidation type="list" allowBlank="1" showInputMessage="1" showErrorMessage="1" sqref="E23:F23 C23">
      <formula1>"0   minutes, 30 minutes, 60 minutes"</formula1>
    </dataValidation>
  </dataValidations>
  <pageMargins left="0.25" right="0.25" top="0.75" bottom="0.75" header="0.3" footer="0.3"/>
  <pageSetup paperSize="9" scale="46" orientation="portrait" r:id="rId1"/>
  <headerFooter>
    <oddFooter>&amp;CSociété Méridionale d' Environnement - 17 rue Isabelle Eberhardt - 31200 Toulouse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61">
    <pageSetUpPr fitToPage="1"/>
  </sheetPr>
  <dimension ref="A1:N153"/>
  <sheetViews>
    <sheetView zoomScale="70" zoomScaleNormal="70" workbookViewId="0">
      <selection activeCell="H1" sqref="H1"/>
    </sheetView>
  </sheetViews>
  <sheetFormatPr baseColWidth="10" defaultRowHeight="12.75"/>
  <cols>
    <col min="1" max="1" width="15.5703125" customWidth="1"/>
    <col min="2" max="2" width="33" customWidth="1"/>
    <col min="3" max="3" width="20.7109375" customWidth="1"/>
    <col min="4" max="4" width="23.28515625" customWidth="1"/>
    <col min="5" max="5" width="15.5703125" customWidth="1"/>
    <col min="6" max="6" width="16.140625" customWidth="1"/>
    <col min="7" max="7" width="40.42578125" customWidth="1"/>
    <col min="8" max="8" width="24" customWidth="1"/>
    <col min="9" max="9" width="17.28515625" customWidth="1"/>
    <col min="10" max="10" width="15.85546875" customWidth="1"/>
    <col min="11" max="11" width="8.5703125" customWidth="1"/>
  </cols>
  <sheetData>
    <row r="1" spans="2:12" ht="26.25">
      <c r="C1" s="37" t="s">
        <v>30</v>
      </c>
      <c r="D1" s="35" t="e">
        <f>#REF!</f>
        <v>#REF!</v>
      </c>
      <c r="G1" s="37" t="s">
        <v>57</v>
      </c>
      <c r="H1" s="35" t="str">
        <f ca="1">MID(CELL("nomfichier",H1),FIND("]",CELL("nomfichier",H1))+1,LEN(CELL("nomfichier",H1))-FIND("]",CELL("nomfichier",H1)))</f>
        <v>04</v>
      </c>
      <c r="I1" s="42"/>
    </row>
    <row r="2" spans="2:12" ht="25.5">
      <c r="B2" s="36"/>
      <c r="C2" s="36"/>
      <c r="D2" s="36"/>
      <c r="E2" s="36"/>
      <c r="F2" s="36"/>
      <c r="G2" s="36"/>
      <c r="H2" s="36"/>
      <c r="I2" s="42"/>
    </row>
    <row r="3" spans="2:12" ht="26.25">
      <c r="B3" s="95" t="s">
        <v>35</v>
      </c>
      <c r="C3" s="36"/>
      <c r="D3" s="36"/>
      <c r="E3" s="36"/>
      <c r="F3" s="36"/>
      <c r="G3" s="38" t="s">
        <v>68</v>
      </c>
      <c r="H3" s="36"/>
      <c r="I3" s="42"/>
    </row>
    <row r="4" spans="2:12" ht="26.25">
      <c r="B4" s="94" t="e">
        <f>#REF!</f>
        <v>#REF!</v>
      </c>
      <c r="C4" s="39"/>
      <c r="D4" s="39"/>
      <c r="E4" s="36"/>
      <c r="F4" s="40"/>
      <c r="G4" s="41" t="e">
        <f>#REF!</f>
        <v>#REF!</v>
      </c>
      <c r="H4" s="39"/>
      <c r="I4" s="43"/>
    </row>
    <row r="5" spans="2:12">
      <c r="E5" s="32"/>
      <c r="I5" s="1"/>
    </row>
    <row r="6" spans="2:12" ht="15.75">
      <c r="D6" s="27"/>
      <c r="E6" s="26"/>
      <c r="I6" s="26"/>
    </row>
    <row r="7" spans="2:12">
      <c r="I7" s="1"/>
    </row>
    <row r="9" spans="2:12">
      <c r="L9" s="28"/>
    </row>
    <row r="10" spans="2:12">
      <c r="L10" s="28"/>
    </row>
    <row r="11" spans="2:12" ht="23.25">
      <c r="B11" s="44" t="s">
        <v>56</v>
      </c>
      <c r="C11" s="102" t="e">
        <f>#REF!</f>
        <v>#REF!</v>
      </c>
      <c r="D11" s="42"/>
      <c r="E11" s="46"/>
      <c r="F11" s="46"/>
      <c r="G11" s="44" t="s">
        <v>42</v>
      </c>
      <c r="H11" s="45"/>
    </row>
    <row r="12" spans="2:12" ht="23.25">
      <c r="B12" s="44" t="s">
        <v>31</v>
      </c>
      <c r="C12" s="47"/>
      <c r="D12" s="42"/>
      <c r="E12" s="48"/>
      <c r="F12" s="48"/>
      <c r="G12" s="44" t="s">
        <v>32</v>
      </c>
      <c r="H12" s="49"/>
    </row>
    <row r="13" spans="2:12" ht="23.25">
      <c r="B13" s="44"/>
      <c r="C13" s="48"/>
      <c r="D13" s="42"/>
      <c r="E13" s="48"/>
      <c r="F13" s="48"/>
      <c r="G13" s="44"/>
      <c r="H13" s="50"/>
    </row>
    <row r="14" spans="2:12" ht="23.25">
      <c r="B14" s="42"/>
      <c r="C14" s="42"/>
      <c r="D14" s="42"/>
      <c r="E14" s="42"/>
      <c r="F14" s="42"/>
      <c r="G14" s="42"/>
      <c r="H14" s="42"/>
    </row>
    <row r="15" spans="2:12" ht="23.25">
      <c r="B15" s="44" t="s">
        <v>62</v>
      </c>
      <c r="C15" s="51"/>
      <c r="D15" s="42"/>
      <c r="E15" s="51"/>
      <c r="F15" s="51"/>
      <c r="G15" s="44" t="s">
        <v>45</v>
      </c>
      <c r="H15" s="45"/>
    </row>
    <row r="16" spans="2:12" ht="23.25">
      <c r="B16" s="44" t="s">
        <v>3</v>
      </c>
      <c r="C16" s="52"/>
      <c r="D16" s="42"/>
      <c r="E16" s="53"/>
      <c r="F16" s="53"/>
      <c r="G16" s="44" t="s">
        <v>43</v>
      </c>
      <c r="H16" s="54"/>
    </row>
    <row r="17" spans="2:14" ht="23.25">
      <c r="B17" s="44" t="s">
        <v>46</v>
      </c>
      <c r="C17" s="52"/>
      <c r="D17" s="42"/>
      <c r="E17" s="53"/>
      <c r="F17" s="53"/>
      <c r="G17" s="55" t="s">
        <v>44</v>
      </c>
      <c r="H17" s="54"/>
    </row>
    <row r="18" spans="2:14" ht="23.25">
      <c r="B18" s="44" t="s">
        <v>39</v>
      </c>
      <c r="C18" s="52">
        <v>0</v>
      </c>
      <c r="D18" s="42"/>
      <c r="E18" s="53"/>
      <c r="F18" s="53"/>
      <c r="G18" s="42"/>
      <c r="H18" s="56"/>
    </row>
    <row r="19" spans="2:14" ht="23.25">
      <c r="B19" s="44"/>
      <c r="C19" s="53"/>
      <c r="D19" s="42"/>
      <c r="E19" s="53"/>
      <c r="F19" s="53"/>
      <c r="G19" s="42"/>
      <c r="H19" s="56"/>
      <c r="L19" s="21"/>
      <c r="M19" s="21"/>
      <c r="N19" s="21"/>
    </row>
    <row r="20" spans="2:14" ht="23.25">
      <c r="B20" s="42"/>
      <c r="C20" s="57"/>
      <c r="D20" s="42"/>
      <c r="E20" s="57"/>
      <c r="F20" s="57"/>
      <c r="G20" s="42"/>
      <c r="H20" s="56"/>
      <c r="L20" s="21"/>
      <c r="M20" s="21"/>
      <c r="N20" s="21"/>
    </row>
    <row r="21" spans="2:14" ht="23.25">
      <c r="B21" s="44" t="s">
        <v>34</v>
      </c>
      <c r="C21" s="45" t="s">
        <v>63</v>
      </c>
      <c r="D21" s="42"/>
      <c r="E21" s="46"/>
      <c r="F21" s="46"/>
      <c r="G21" s="44" t="s">
        <v>37</v>
      </c>
      <c r="H21" s="45" t="s">
        <v>66</v>
      </c>
      <c r="L21" s="21"/>
      <c r="M21" s="21"/>
    </row>
    <row r="22" spans="2:14" ht="23.25">
      <c r="B22" s="44" t="s">
        <v>40</v>
      </c>
      <c r="C22" s="54" t="s">
        <v>64</v>
      </c>
      <c r="D22" s="42"/>
      <c r="E22" s="46"/>
      <c r="F22" s="46"/>
      <c r="G22" s="44" t="s">
        <v>38</v>
      </c>
      <c r="H22" s="54" t="s">
        <v>67</v>
      </c>
      <c r="L22" s="21"/>
      <c r="M22" s="21"/>
      <c r="N22" s="23"/>
    </row>
    <row r="23" spans="2:14" ht="23.25">
      <c r="B23" s="44" t="s">
        <v>36</v>
      </c>
      <c r="C23" s="54" t="s">
        <v>65</v>
      </c>
      <c r="D23" s="42"/>
      <c r="E23" s="46"/>
      <c r="F23" s="46"/>
      <c r="G23" s="58" t="s">
        <v>74</v>
      </c>
      <c r="H23" s="59">
        <f>E153</f>
        <v>0</v>
      </c>
    </row>
    <row r="24" spans="2:14" ht="23.25">
      <c r="B24" s="44" t="s">
        <v>41</v>
      </c>
      <c r="C24" s="54" t="s">
        <v>64</v>
      </c>
      <c r="D24" s="42"/>
      <c r="E24" s="46"/>
      <c r="F24" s="46"/>
      <c r="G24" s="44" t="s">
        <v>75</v>
      </c>
      <c r="H24" s="59"/>
    </row>
    <row r="25" spans="2:14" ht="23.25">
      <c r="B25" s="42"/>
      <c r="C25" s="56"/>
      <c r="D25" s="42"/>
      <c r="E25" s="56"/>
      <c r="F25" s="56"/>
      <c r="G25" s="60"/>
      <c r="H25" s="61"/>
      <c r="I25" s="29"/>
    </row>
    <row r="26" spans="2:14" ht="23.25">
      <c r="D26" s="42"/>
      <c r="E26" s="63"/>
      <c r="F26" s="63"/>
      <c r="I26" s="29"/>
    </row>
    <row r="27" spans="2:14" ht="15.75">
      <c r="B27" s="21"/>
      <c r="C27" s="23"/>
      <c r="D27" s="29"/>
      <c r="E27" s="29"/>
      <c r="F27" s="29"/>
      <c r="G27" s="21"/>
      <c r="H27" s="26"/>
      <c r="I27" s="29"/>
    </row>
    <row r="28" spans="2:14" ht="15.75">
      <c r="B28" s="21"/>
      <c r="C28" s="23"/>
      <c r="D28" s="29"/>
      <c r="E28" s="29"/>
      <c r="F28" s="29"/>
      <c r="G28" s="21"/>
      <c r="H28" s="26"/>
      <c r="I28" s="29"/>
    </row>
    <row r="29" spans="2:14" ht="15.75">
      <c r="B29" s="21"/>
      <c r="C29" s="23"/>
      <c r="D29" s="29"/>
      <c r="E29" s="29"/>
      <c r="F29" s="29"/>
      <c r="G29" s="21"/>
      <c r="H29" s="26"/>
      <c r="I29" s="29"/>
    </row>
    <row r="30" spans="2:14" ht="15.75">
      <c r="B30" s="21"/>
      <c r="C30" s="23"/>
      <c r="D30" s="29"/>
      <c r="E30" s="29"/>
      <c r="F30" s="29"/>
      <c r="G30" s="21"/>
      <c r="H30" s="26"/>
      <c r="I30" s="29"/>
    </row>
    <row r="31" spans="2:14" ht="15.75">
      <c r="B31" s="21"/>
      <c r="C31" s="23"/>
      <c r="D31" s="29"/>
      <c r="E31" s="29"/>
      <c r="F31" s="29"/>
      <c r="G31" s="21"/>
      <c r="H31" s="26"/>
      <c r="I31" s="29"/>
    </row>
    <row r="32" spans="2:14" ht="15.75">
      <c r="B32" s="21"/>
      <c r="C32" s="23"/>
      <c r="G32" s="21"/>
      <c r="H32" s="26"/>
      <c r="I32" s="29"/>
    </row>
    <row r="33" spans="2:11" ht="15">
      <c r="F33" s="24"/>
      <c r="G33" s="24"/>
      <c r="H33" s="24"/>
    </row>
    <row r="34" spans="2:11" ht="15.75">
      <c r="B34" s="23"/>
      <c r="C34" s="21"/>
      <c r="D34" s="21"/>
      <c r="H34" s="23"/>
    </row>
    <row r="35" spans="2:11" ht="19.5" thickBot="1">
      <c r="B35" s="19"/>
      <c r="C35" s="19"/>
      <c r="D35" s="19"/>
      <c r="G35" s="19"/>
      <c r="H35" s="19"/>
      <c r="K35" s="1"/>
    </row>
    <row r="36" spans="2:11" ht="27" thickBot="1">
      <c r="B36" s="109" t="s">
        <v>58</v>
      </c>
      <c r="C36" s="65" t="s">
        <v>59</v>
      </c>
      <c r="D36" s="114" t="s">
        <v>60</v>
      </c>
      <c r="E36" s="115"/>
      <c r="F36" s="31"/>
      <c r="G36" s="96" t="s">
        <v>33</v>
      </c>
      <c r="H36" s="64"/>
      <c r="J36" s="31"/>
    </row>
    <row r="37" spans="2:11" ht="19.5" thickBot="1">
      <c r="B37" s="66"/>
      <c r="C37" s="67"/>
      <c r="D37" s="68" t="s">
        <v>4</v>
      </c>
      <c r="E37" s="69"/>
      <c r="F37" s="31"/>
      <c r="G37" s="97"/>
      <c r="J37" s="31"/>
    </row>
    <row r="38" spans="2:11" ht="19.5" thickBot="1">
      <c r="B38" s="70"/>
      <c r="C38" s="71"/>
      <c r="D38" s="72" t="s">
        <v>5</v>
      </c>
      <c r="E38" s="73"/>
      <c r="F38" s="31"/>
      <c r="J38" s="31"/>
    </row>
    <row r="39" spans="2:11" ht="24" thickBot="1">
      <c r="B39" s="70"/>
      <c r="C39" s="33"/>
      <c r="D39" s="74" t="s">
        <v>6</v>
      </c>
      <c r="E39" s="75"/>
      <c r="F39" s="31"/>
      <c r="G39" s="98" t="s">
        <v>72</v>
      </c>
      <c r="H39" s="62"/>
      <c r="J39" s="31"/>
    </row>
    <row r="40" spans="2:11" ht="24" thickBot="1">
      <c r="B40" s="70"/>
      <c r="C40" s="33"/>
      <c r="D40" s="34"/>
      <c r="E40" s="76"/>
      <c r="F40" s="31"/>
      <c r="G40" s="98" t="s">
        <v>73</v>
      </c>
      <c r="H40" s="101">
        <f>E39+E43+E47+E51+E55+E59+E63+E67+E74+E76+E78+E80</f>
        <v>0</v>
      </c>
      <c r="J40" s="31"/>
    </row>
    <row r="41" spans="2:11" ht="19.5" thickBot="1">
      <c r="B41" s="70"/>
      <c r="C41" s="33"/>
      <c r="D41" s="68" t="s">
        <v>4</v>
      </c>
      <c r="E41" s="69"/>
      <c r="F41" s="31"/>
      <c r="J41" s="31"/>
    </row>
    <row r="42" spans="2:11" ht="19.5" thickBot="1">
      <c r="B42" s="70"/>
      <c r="C42" s="71"/>
      <c r="D42" s="72" t="s">
        <v>5</v>
      </c>
      <c r="E42" s="73"/>
      <c r="F42" s="31"/>
      <c r="J42" s="31"/>
    </row>
    <row r="43" spans="2:11" ht="19.5" thickBot="1">
      <c r="B43" s="77"/>
      <c r="C43" s="78"/>
      <c r="D43" s="74" t="s">
        <v>6</v>
      </c>
      <c r="E43" s="75"/>
      <c r="F43" s="31"/>
    </row>
    <row r="44" spans="2:11" ht="19.5" thickBot="1">
      <c r="B44" s="31"/>
      <c r="C44" s="33"/>
      <c r="D44" s="33"/>
      <c r="E44" s="33"/>
      <c r="F44" s="34"/>
    </row>
    <row r="45" spans="2:11" ht="19.5" thickBot="1">
      <c r="B45" s="66"/>
      <c r="C45" s="67"/>
      <c r="D45" s="80"/>
      <c r="E45" s="81"/>
      <c r="F45" s="31"/>
    </row>
    <row r="46" spans="2:11" ht="24" thickBot="1">
      <c r="B46" s="70"/>
      <c r="C46" s="71" t="s">
        <v>61</v>
      </c>
      <c r="D46" s="82" t="s">
        <v>7</v>
      </c>
      <c r="E46" s="83">
        <v>0.5</v>
      </c>
      <c r="F46" s="31"/>
      <c r="G46" s="93" t="s">
        <v>69</v>
      </c>
      <c r="H46" s="116" t="str">
        <f>IF(AND(H24=""),"NON-EFFECTUE",IF(H24&lt;=H23,"CONFORME","NON-CONFORME"))</f>
        <v>NON-EFFECTUE</v>
      </c>
      <c r="I46" s="117"/>
    </row>
    <row r="47" spans="2:11" ht="19.5" thickBot="1">
      <c r="B47" s="70"/>
      <c r="C47" s="33"/>
      <c r="D47" s="84" t="s">
        <v>6</v>
      </c>
      <c r="E47" s="85"/>
      <c r="F47" s="31"/>
    </row>
    <row r="48" spans="2:11" ht="18.75">
      <c r="B48" s="70"/>
      <c r="C48" s="33"/>
      <c r="D48" s="34"/>
      <c r="E48" s="76"/>
      <c r="F48" s="31"/>
    </row>
    <row r="49" spans="2:10" ht="19.5" thickBot="1">
      <c r="B49" s="70"/>
      <c r="C49" s="33"/>
      <c r="D49" s="34"/>
      <c r="E49" s="76"/>
      <c r="F49" s="31"/>
    </row>
    <row r="50" spans="2:10" ht="19.5" thickBot="1">
      <c r="B50" s="70"/>
      <c r="C50" s="71"/>
      <c r="D50" s="68" t="s">
        <v>7</v>
      </c>
      <c r="E50" s="69"/>
      <c r="F50" s="31"/>
    </row>
    <row r="51" spans="2:10" ht="19.5" thickBot="1">
      <c r="B51" s="70"/>
      <c r="C51" s="33"/>
      <c r="D51" s="74" t="s">
        <v>6</v>
      </c>
      <c r="E51" s="75"/>
      <c r="F51" s="31"/>
    </row>
    <row r="52" spans="2:10" ht="18.75">
      <c r="B52" s="70"/>
      <c r="C52" s="33"/>
      <c r="D52" s="34"/>
      <c r="E52" s="76"/>
      <c r="F52" s="31"/>
    </row>
    <row r="53" spans="2:10" ht="19.5" thickBot="1">
      <c r="B53" s="70"/>
      <c r="C53" s="33"/>
      <c r="D53" s="34"/>
      <c r="E53" s="76"/>
      <c r="F53" s="31"/>
    </row>
    <row r="54" spans="2:10" ht="19.5" thickBot="1">
      <c r="B54" s="70"/>
      <c r="C54" s="71"/>
      <c r="D54" s="68" t="s">
        <v>7</v>
      </c>
      <c r="E54" s="69"/>
      <c r="F54" s="31"/>
    </row>
    <row r="55" spans="2:10" ht="19.5" thickBot="1">
      <c r="B55" s="70"/>
      <c r="C55" s="33"/>
      <c r="D55" s="74" t="s">
        <v>6</v>
      </c>
      <c r="E55" s="75"/>
      <c r="F55" s="31"/>
      <c r="G55" s="118" t="s">
        <v>70</v>
      </c>
      <c r="H55" s="119"/>
      <c r="I55" s="120"/>
    </row>
    <row r="56" spans="2:10" ht="18.75">
      <c r="B56" s="70"/>
      <c r="C56" s="33"/>
      <c r="D56" s="34"/>
      <c r="E56" s="76"/>
      <c r="F56" s="31"/>
      <c r="G56" s="70"/>
      <c r="H56" s="33"/>
      <c r="I56" s="79"/>
    </row>
    <row r="57" spans="2:10" ht="18.75" customHeight="1" thickBot="1">
      <c r="B57" s="70"/>
      <c r="C57" s="33"/>
      <c r="D57" s="34"/>
      <c r="E57" s="76"/>
      <c r="F57" s="31"/>
      <c r="G57" s="70"/>
      <c r="H57" s="33"/>
      <c r="I57" s="79"/>
      <c r="J57" s="31"/>
    </row>
    <row r="58" spans="2:10" ht="19.5" thickBot="1">
      <c r="B58" s="70"/>
      <c r="C58" s="71"/>
      <c r="D58" s="68" t="s">
        <v>7</v>
      </c>
      <c r="E58" s="69"/>
      <c r="F58" s="31"/>
      <c r="G58" s="70"/>
      <c r="H58" s="33"/>
      <c r="I58" s="79"/>
    </row>
    <row r="59" spans="2:10" ht="19.5" thickBot="1">
      <c r="B59" s="70"/>
      <c r="C59" s="33"/>
      <c r="D59" s="74" t="s">
        <v>6</v>
      </c>
      <c r="E59" s="75"/>
      <c r="F59" s="31"/>
      <c r="G59" s="70"/>
      <c r="H59" s="33"/>
      <c r="I59" s="79"/>
      <c r="J59" s="31"/>
    </row>
    <row r="60" spans="2:10" ht="18.75">
      <c r="B60" s="70"/>
      <c r="C60" s="33"/>
      <c r="D60" s="34"/>
      <c r="E60" s="76"/>
      <c r="F60" s="31"/>
      <c r="G60" s="70"/>
      <c r="H60" s="33"/>
      <c r="I60" s="79"/>
    </row>
    <row r="61" spans="2:10" ht="19.5" thickBot="1">
      <c r="B61" s="70"/>
      <c r="C61" s="33"/>
      <c r="D61" s="34"/>
      <c r="E61" s="76"/>
      <c r="F61" s="31"/>
      <c r="G61" s="70"/>
      <c r="H61" s="33"/>
      <c r="I61" s="79"/>
      <c r="J61" s="31"/>
    </row>
    <row r="62" spans="2:10" ht="19.5" thickBot="1">
      <c r="B62" s="70"/>
      <c r="C62" s="71"/>
      <c r="D62" s="68" t="s">
        <v>7</v>
      </c>
      <c r="E62" s="69"/>
      <c r="F62" s="31"/>
      <c r="G62" s="70"/>
      <c r="H62" s="33"/>
      <c r="I62" s="79"/>
      <c r="J62" s="31"/>
    </row>
    <row r="63" spans="2:10" ht="19.5" thickBot="1">
      <c r="B63" s="70"/>
      <c r="C63" s="33"/>
      <c r="D63" s="74" t="s">
        <v>6</v>
      </c>
      <c r="E63" s="75"/>
      <c r="F63" s="31"/>
      <c r="G63" s="70"/>
      <c r="H63" s="33"/>
      <c r="I63" s="79"/>
      <c r="J63" s="31"/>
    </row>
    <row r="64" spans="2:10" ht="18.75">
      <c r="B64" s="70"/>
      <c r="C64" s="33"/>
      <c r="D64" s="34"/>
      <c r="E64" s="76"/>
      <c r="F64" s="31"/>
      <c r="G64" s="70"/>
      <c r="H64" s="33"/>
      <c r="I64" s="79"/>
      <c r="J64" s="31"/>
    </row>
    <row r="65" spans="1:10" ht="19.5" thickBot="1">
      <c r="B65" s="70"/>
      <c r="C65" s="33"/>
      <c r="D65" s="34"/>
      <c r="E65" s="76"/>
      <c r="F65" s="31"/>
      <c r="G65" s="70"/>
      <c r="H65" s="33"/>
      <c r="I65" s="79"/>
      <c r="J65" s="31"/>
    </row>
    <row r="66" spans="1:10" ht="19.5" thickBot="1">
      <c r="B66" s="70"/>
      <c r="C66" s="71"/>
      <c r="D66" s="68" t="s">
        <v>7</v>
      </c>
      <c r="E66" s="69"/>
      <c r="F66" s="31"/>
      <c r="G66" s="70"/>
      <c r="H66" s="33"/>
      <c r="I66" s="79"/>
      <c r="J66" s="31"/>
    </row>
    <row r="67" spans="1:10" ht="19.5" thickBot="1">
      <c r="B67" s="77"/>
      <c r="C67" s="78"/>
      <c r="D67" s="74" t="s">
        <v>6</v>
      </c>
      <c r="E67" s="75"/>
      <c r="F67" s="31"/>
      <c r="G67" s="70"/>
      <c r="H67" s="33"/>
      <c r="I67" s="79"/>
      <c r="J67" s="31"/>
    </row>
    <row r="68" spans="1:10" ht="19.5" thickBot="1">
      <c r="B68" s="33"/>
      <c r="C68" s="33"/>
      <c r="D68" s="33"/>
      <c r="E68" s="33"/>
      <c r="F68" s="34"/>
      <c r="G68" s="70"/>
      <c r="H68" s="33"/>
      <c r="I68" s="79"/>
      <c r="J68" s="31"/>
    </row>
    <row r="69" spans="1:10" ht="19.5" thickBot="1">
      <c r="B69" s="66"/>
      <c r="C69" s="67"/>
      <c r="D69" s="80"/>
      <c r="E69" s="81"/>
      <c r="F69" s="31"/>
      <c r="G69" s="25"/>
      <c r="H69" s="33"/>
      <c r="I69" s="79"/>
      <c r="J69" s="31"/>
    </row>
    <row r="70" spans="1:10" ht="19.5" thickBot="1">
      <c r="B70" s="70"/>
      <c r="C70" s="87"/>
      <c r="D70" s="88" t="s">
        <v>48</v>
      </c>
      <c r="E70" s="83"/>
      <c r="F70" s="31"/>
      <c r="G70" s="70"/>
      <c r="H70" s="33"/>
      <c r="I70" s="79"/>
      <c r="J70" s="31"/>
    </row>
    <row r="71" spans="1:10" ht="19.5" thickBot="1">
      <c r="B71" s="77"/>
      <c r="C71" s="89"/>
      <c r="D71" s="90"/>
      <c r="E71" s="91"/>
      <c r="F71" s="31"/>
      <c r="G71" s="70"/>
      <c r="H71" s="33"/>
      <c r="I71" s="79"/>
      <c r="J71" s="31"/>
    </row>
    <row r="72" spans="1:10" ht="19.5" thickBot="1">
      <c r="B72" s="33"/>
      <c r="C72" s="92"/>
      <c r="D72" s="34"/>
      <c r="E72" s="34"/>
      <c r="F72" s="31"/>
      <c r="G72" s="99" t="s">
        <v>71</v>
      </c>
      <c r="H72" s="78"/>
      <c r="I72" s="86"/>
      <c r="J72" s="31"/>
    </row>
    <row r="73" spans="1:10" ht="19.5" thickBot="1">
      <c r="A73" s="1"/>
      <c r="B73" s="66"/>
      <c r="C73" s="67"/>
      <c r="D73" s="80"/>
      <c r="E73" s="81"/>
      <c r="F73" s="31"/>
      <c r="G73" s="33"/>
      <c r="H73" s="33"/>
      <c r="I73" s="33"/>
      <c r="J73" s="31"/>
    </row>
    <row r="74" spans="1:10" ht="19.5" thickBot="1">
      <c r="B74" s="70"/>
      <c r="C74" s="87"/>
      <c r="D74" s="82" t="s">
        <v>47</v>
      </c>
      <c r="E74" s="83"/>
      <c r="F74" s="31"/>
      <c r="H74" s="31"/>
      <c r="I74" s="31"/>
      <c r="J74" s="31"/>
    </row>
    <row r="75" spans="1:10" ht="19.5" thickBot="1">
      <c r="B75" s="70"/>
      <c r="C75" s="33"/>
      <c r="D75" s="84" t="s">
        <v>49</v>
      </c>
      <c r="E75" s="85"/>
      <c r="F75" s="31"/>
      <c r="G75" s="31"/>
      <c r="H75" s="31"/>
      <c r="I75" s="31"/>
      <c r="J75" s="31"/>
    </row>
    <row r="76" spans="1:10" ht="19.5" thickBot="1">
      <c r="B76" s="70"/>
      <c r="C76" s="87"/>
      <c r="D76" s="68" t="s">
        <v>50</v>
      </c>
      <c r="E76" s="69"/>
      <c r="F76" s="31"/>
      <c r="G76" s="31"/>
      <c r="H76" s="31"/>
      <c r="I76" s="31"/>
      <c r="J76" s="31"/>
    </row>
    <row r="77" spans="1:10" ht="19.5" thickBot="1">
      <c r="B77" s="70"/>
      <c r="C77" s="33"/>
      <c r="D77" s="74" t="s">
        <v>51</v>
      </c>
      <c r="E77" s="75"/>
      <c r="F77" s="31"/>
      <c r="G77" s="31"/>
      <c r="H77" s="31"/>
      <c r="I77" s="31"/>
      <c r="J77" s="31"/>
    </row>
    <row r="78" spans="1:10" ht="19.5" thickBot="1">
      <c r="B78" s="70"/>
      <c r="C78" s="87"/>
      <c r="D78" s="68" t="s">
        <v>52</v>
      </c>
      <c r="E78" s="69"/>
      <c r="F78" s="31"/>
      <c r="J78" s="31"/>
    </row>
    <row r="79" spans="1:10" ht="19.5" thickBot="1">
      <c r="B79" s="70"/>
      <c r="C79" s="33"/>
      <c r="D79" s="74" t="s">
        <v>53</v>
      </c>
      <c r="E79" s="75"/>
      <c r="F79" s="31"/>
      <c r="G79" s="31"/>
      <c r="H79" s="31"/>
      <c r="I79" s="31"/>
      <c r="J79" s="31"/>
    </row>
    <row r="80" spans="1:10" ht="19.5" thickBot="1">
      <c r="B80" s="70"/>
      <c r="C80" s="87"/>
      <c r="D80" s="68" t="s">
        <v>54</v>
      </c>
      <c r="E80" s="69"/>
      <c r="F80" s="31"/>
      <c r="G80" s="31"/>
      <c r="H80" s="31"/>
      <c r="I80" s="31"/>
      <c r="J80" s="31"/>
    </row>
    <row r="81" spans="2:10" ht="19.5" thickBot="1">
      <c r="B81" s="70"/>
      <c r="C81" s="33"/>
      <c r="D81" s="74" t="s">
        <v>55</v>
      </c>
      <c r="E81" s="75"/>
      <c r="F81" s="31"/>
      <c r="G81" s="31"/>
      <c r="H81" s="31"/>
      <c r="I81" s="31"/>
      <c r="J81" s="31"/>
    </row>
    <row r="82" spans="2:10" ht="18.75" thickBot="1">
      <c r="B82" s="77"/>
      <c r="C82" s="78"/>
      <c r="D82" s="78"/>
      <c r="E82" s="86"/>
      <c r="F82" s="31"/>
      <c r="G82" s="31"/>
      <c r="H82" s="31"/>
      <c r="I82" s="31"/>
      <c r="J82" s="31"/>
    </row>
    <row r="83" spans="2:10">
      <c r="D83" s="22"/>
      <c r="E83" s="22"/>
      <c r="F83" s="22"/>
      <c r="G83" s="22"/>
    </row>
    <row r="84" spans="2:10">
      <c r="C84" s="22"/>
      <c r="D84" s="22"/>
      <c r="E84" s="22"/>
      <c r="F84" s="22"/>
      <c r="G84" s="22"/>
    </row>
    <row r="85" spans="2:10">
      <c r="C85" s="30"/>
    </row>
    <row r="87" spans="2:10" ht="18.75">
      <c r="B87" s="20"/>
      <c r="E87" s="20"/>
    </row>
    <row r="88" spans="2:10" ht="18.75">
      <c r="B88" s="20"/>
      <c r="E88" s="20"/>
    </row>
    <row r="89" spans="2:10" ht="18.75">
      <c r="B89" s="20"/>
      <c r="E89" s="20"/>
    </row>
    <row r="90" spans="2:10">
      <c r="E90" s="1"/>
      <c r="I90" s="1"/>
    </row>
    <row r="94" spans="2:10" ht="18.75">
      <c r="E94" s="20"/>
    </row>
    <row r="95" spans="2:10" ht="18.75">
      <c r="E95" s="20"/>
    </row>
    <row r="98" spans="2:8" ht="10.5" hidden="1" customHeight="1">
      <c r="B98" s="4" t="s">
        <v>8</v>
      </c>
      <c r="C98" s="2"/>
      <c r="D98" s="2"/>
      <c r="E98" s="2"/>
      <c r="F98" s="7"/>
      <c r="G98" s="7"/>
      <c r="H98" s="7"/>
    </row>
    <row r="99" spans="2:8" hidden="1">
      <c r="B99" s="2" t="s">
        <v>1</v>
      </c>
      <c r="C99" s="2" t="s">
        <v>2</v>
      </c>
      <c r="D99" s="2" t="s">
        <v>0</v>
      </c>
      <c r="E99" s="4" t="s">
        <v>9</v>
      </c>
      <c r="F99" s="7"/>
      <c r="G99" s="7"/>
      <c r="H99" s="7"/>
    </row>
    <row r="100" spans="2:8" hidden="1">
      <c r="B100" s="3" t="str">
        <f>IF(E38="","",E38)</f>
        <v/>
      </c>
      <c r="C100" s="3" t="str">
        <f>IF(E37="","",E37)</f>
        <v/>
      </c>
      <c r="D100" s="3" t="str">
        <f>IF(E39="","",E39)</f>
        <v/>
      </c>
      <c r="E100" s="5" t="str">
        <f>IF(B100="","",(PI()*(B100+C100)*D100*SQRT(1+POWER(((C100-B100)*2)/(2*D100),2))))</f>
        <v/>
      </c>
      <c r="F100" s="7"/>
      <c r="G100" s="8" t="s">
        <v>10</v>
      </c>
      <c r="H100" s="9"/>
    </row>
    <row r="101" spans="2:8" hidden="1">
      <c r="B101" s="4" t="s">
        <v>11</v>
      </c>
      <c r="C101" s="2"/>
      <c r="D101" s="2"/>
      <c r="E101" s="2"/>
      <c r="F101" s="7"/>
      <c r="G101" s="10">
        <f>IF(AND(E100="",E103=""),0,(IF(E103="",E100,(E100+E103))))</f>
        <v>0</v>
      </c>
      <c r="H101" s="9"/>
    </row>
    <row r="102" spans="2:8" hidden="1">
      <c r="B102" s="2" t="s">
        <v>1</v>
      </c>
      <c r="C102" s="2" t="s">
        <v>2</v>
      </c>
      <c r="D102" s="2" t="s">
        <v>0</v>
      </c>
      <c r="E102" s="4" t="s">
        <v>9</v>
      </c>
      <c r="F102" s="7"/>
      <c r="G102" s="7"/>
      <c r="H102" s="7"/>
    </row>
    <row r="103" spans="2:8" hidden="1">
      <c r="B103" s="3" t="str">
        <f>IF(E42="","",E42)</f>
        <v/>
      </c>
      <c r="C103" s="3" t="str">
        <f>IF(E41="","",E41)</f>
        <v/>
      </c>
      <c r="D103" s="3" t="str">
        <f>IF(E43="","",E43)</f>
        <v/>
      </c>
      <c r="E103" s="6" t="str">
        <f>IF(D103="","",(PI()*(B103+C103)*D103*SQRT(1+POWER(((C103-B103)*2)/(2*D103),2))))</f>
        <v/>
      </c>
      <c r="F103" s="7"/>
      <c r="G103" s="7"/>
      <c r="H103" s="7"/>
    </row>
    <row r="104" spans="2:8" hidden="1">
      <c r="B104" s="11"/>
      <c r="C104" s="11"/>
      <c r="D104" s="11"/>
      <c r="E104" s="12"/>
      <c r="F104" s="7"/>
      <c r="G104" s="7"/>
      <c r="H104" s="7"/>
    </row>
    <row r="105" spans="2:8" hidden="1">
      <c r="B105" s="4" t="s">
        <v>12</v>
      </c>
      <c r="C105" s="3"/>
      <c r="D105" s="5"/>
      <c r="E105" s="7"/>
      <c r="F105" s="7"/>
      <c r="G105" s="7"/>
      <c r="H105" s="7"/>
    </row>
    <row r="106" spans="2:8" hidden="1">
      <c r="B106" s="2" t="s">
        <v>1</v>
      </c>
      <c r="C106" s="2" t="s">
        <v>0</v>
      </c>
      <c r="D106" s="2"/>
      <c r="E106" s="7"/>
      <c r="F106" s="7"/>
      <c r="G106" s="7"/>
      <c r="H106" s="7"/>
    </row>
    <row r="107" spans="2:8" hidden="1">
      <c r="B107" s="3">
        <f>E46</f>
        <v>0.5</v>
      </c>
      <c r="C107" s="3">
        <f>E47</f>
        <v>0</v>
      </c>
      <c r="D107" s="5">
        <f>PI()*(B107*2)*C107</f>
        <v>0</v>
      </c>
      <c r="E107" s="12"/>
      <c r="F107" s="13"/>
      <c r="G107" s="7"/>
      <c r="H107" s="7"/>
    </row>
    <row r="108" spans="2:8" hidden="1">
      <c r="B108" s="2"/>
      <c r="C108" s="2"/>
      <c r="D108" s="2"/>
      <c r="E108" s="7"/>
      <c r="F108" s="7"/>
      <c r="G108" s="7"/>
      <c r="H108" s="7"/>
    </row>
    <row r="109" spans="2:8" hidden="1">
      <c r="B109" s="4" t="s">
        <v>13</v>
      </c>
      <c r="C109" s="3"/>
      <c r="D109" s="5"/>
      <c r="E109" s="7"/>
      <c r="F109" s="7"/>
      <c r="G109" s="7"/>
      <c r="H109" s="7"/>
    </row>
    <row r="110" spans="2:8" hidden="1">
      <c r="B110" s="2" t="s">
        <v>1</v>
      </c>
      <c r="C110" s="2" t="s">
        <v>0</v>
      </c>
      <c r="D110" s="2"/>
      <c r="E110" s="7"/>
      <c r="F110" s="7"/>
      <c r="G110" s="7"/>
      <c r="H110" s="7"/>
    </row>
    <row r="111" spans="2:8" hidden="1">
      <c r="B111" s="3">
        <f>E50</f>
        <v>0</v>
      </c>
      <c r="C111" s="3">
        <f>E51</f>
        <v>0</v>
      </c>
      <c r="D111" s="5">
        <f>PI()*(B111*2)*C111</f>
        <v>0</v>
      </c>
      <c r="E111" s="12"/>
      <c r="F111" s="13"/>
      <c r="G111" s="7"/>
      <c r="H111" s="7"/>
    </row>
    <row r="112" spans="2:8" hidden="1">
      <c r="B112" s="2"/>
      <c r="C112" s="2"/>
      <c r="D112" s="2"/>
      <c r="F112" s="7"/>
      <c r="G112" s="7"/>
      <c r="H112" s="7"/>
    </row>
    <row r="113" spans="2:8" hidden="1">
      <c r="B113" s="4" t="s">
        <v>14</v>
      </c>
      <c r="C113" s="3"/>
      <c r="D113" s="5"/>
      <c r="F113" s="7"/>
      <c r="G113" s="8" t="s">
        <v>15</v>
      </c>
      <c r="H113" s="9"/>
    </row>
    <row r="114" spans="2:8" hidden="1">
      <c r="B114" s="2" t="s">
        <v>1</v>
      </c>
      <c r="C114" s="2" t="s">
        <v>0</v>
      </c>
      <c r="D114" s="2"/>
      <c r="G114" s="14">
        <f>D107+D111+D115+D119+D123+D127</f>
        <v>0</v>
      </c>
      <c r="H114" s="15"/>
    </row>
    <row r="115" spans="2:8" hidden="1">
      <c r="B115" s="3">
        <f>E54</f>
        <v>0</v>
      </c>
      <c r="C115" s="3">
        <f>E55</f>
        <v>0</v>
      </c>
      <c r="D115" s="5">
        <f>PI()*(B115*2)*C115</f>
        <v>0</v>
      </c>
    </row>
    <row r="116" spans="2:8" hidden="1">
      <c r="B116" s="2"/>
      <c r="C116" s="2"/>
      <c r="D116" s="2"/>
    </row>
    <row r="117" spans="2:8" hidden="1">
      <c r="B117" s="4" t="s">
        <v>16</v>
      </c>
      <c r="C117" s="3"/>
      <c r="D117" s="5"/>
    </row>
    <row r="118" spans="2:8" hidden="1">
      <c r="B118" s="2" t="s">
        <v>1</v>
      </c>
      <c r="C118" s="2" t="s">
        <v>0</v>
      </c>
      <c r="D118" s="2"/>
    </row>
    <row r="119" spans="2:8" hidden="1">
      <c r="B119" s="3">
        <f>E58</f>
        <v>0</v>
      </c>
      <c r="C119" s="3">
        <f>E59</f>
        <v>0</v>
      </c>
      <c r="D119" s="5">
        <f>PI()*(B119*2)*C119</f>
        <v>0</v>
      </c>
    </row>
    <row r="120" spans="2:8" hidden="1">
      <c r="B120" s="3"/>
      <c r="C120" s="3"/>
      <c r="D120" s="3"/>
    </row>
    <row r="121" spans="2:8" hidden="1">
      <c r="B121" s="4" t="s">
        <v>17</v>
      </c>
      <c r="C121" s="3"/>
      <c r="D121" s="5"/>
    </row>
    <row r="122" spans="2:8" hidden="1">
      <c r="B122" s="2" t="s">
        <v>1</v>
      </c>
      <c r="C122" s="2" t="s">
        <v>0</v>
      </c>
      <c r="D122" s="2"/>
    </row>
    <row r="123" spans="2:8" hidden="1">
      <c r="B123" s="3">
        <f>E62</f>
        <v>0</v>
      </c>
      <c r="C123" s="3">
        <f>E63</f>
        <v>0</v>
      </c>
      <c r="D123" s="5">
        <f>PI()*(B123*2)*C123</f>
        <v>0</v>
      </c>
    </row>
    <row r="124" spans="2:8" hidden="1">
      <c r="B124" s="2"/>
      <c r="C124" s="2"/>
      <c r="D124" s="2"/>
    </row>
    <row r="125" spans="2:8" hidden="1">
      <c r="B125" s="4" t="s">
        <v>18</v>
      </c>
      <c r="C125" s="3"/>
      <c r="D125" s="5"/>
    </row>
    <row r="126" spans="2:8" hidden="1">
      <c r="B126" s="2" t="s">
        <v>1</v>
      </c>
      <c r="C126" s="2" t="s">
        <v>0</v>
      </c>
      <c r="D126" s="2"/>
    </row>
    <row r="127" spans="2:8" hidden="1">
      <c r="B127" s="3">
        <f>E66</f>
        <v>0</v>
      </c>
      <c r="C127" s="3">
        <f>E67</f>
        <v>0</v>
      </c>
      <c r="D127" s="5">
        <f>PI()*(B127*2)*C127</f>
        <v>0</v>
      </c>
    </row>
    <row r="128" spans="2:8" hidden="1">
      <c r="B128" s="11"/>
      <c r="C128" s="11"/>
      <c r="D128" s="16"/>
    </row>
    <row r="129" spans="2:8" hidden="1">
      <c r="B129" s="4" t="s">
        <v>19</v>
      </c>
      <c r="C129" s="5"/>
      <c r="G129" s="17" t="s">
        <v>20</v>
      </c>
      <c r="H129" s="15"/>
    </row>
    <row r="130" spans="2:8" hidden="1">
      <c r="B130" s="4" t="s">
        <v>1</v>
      </c>
      <c r="C130" s="5"/>
      <c r="G130" s="14">
        <f>C131</f>
        <v>0</v>
      </c>
      <c r="H130" s="15"/>
    </row>
    <row r="131" spans="2:8" hidden="1">
      <c r="B131" s="3">
        <f>E70</f>
        <v>0</v>
      </c>
      <c r="C131" s="5">
        <f>PI()*(B131*B131)</f>
        <v>0</v>
      </c>
    </row>
    <row r="132" spans="2:8" hidden="1"/>
    <row r="133" spans="2:8" hidden="1"/>
    <row r="134" spans="2:8" hidden="1">
      <c r="B134" s="4" t="s">
        <v>21</v>
      </c>
      <c r="C134" s="2"/>
      <c r="D134" s="4"/>
    </row>
    <row r="135" spans="2:8" hidden="1">
      <c r="B135" s="4" t="s">
        <v>22</v>
      </c>
      <c r="C135" s="4" t="s">
        <v>23</v>
      </c>
      <c r="D135" s="4" t="s">
        <v>9</v>
      </c>
    </row>
    <row r="136" spans="2:8" hidden="1">
      <c r="B136" s="3">
        <f>E74</f>
        <v>0</v>
      </c>
      <c r="C136" s="3">
        <f>E75</f>
        <v>0</v>
      </c>
      <c r="D136" s="5">
        <f>(C136*B136)*2</f>
        <v>0</v>
      </c>
    </row>
    <row r="137" spans="2:8" hidden="1">
      <c r="B137" s="2"/>
      <c r="C137" s="2"/>
      <c r="D137" s="2"/>
      <c r="G137" s="17" t="s">
        <v>24</v>
      </c>
      <c r="H137" s="15"/>
    </row>
    <row r="138" spans="2:8" hidden="1">
      <c r="B138" s="4" t="s">
        <v>25</v>
      </c>
      <c r="C138" s="2"/>
      <c r="D138" s="4" t="s">
        <v>9</v>
      </c>
      <c r="G138" s="14">
        <f>D136+D140+D144+D148</f>
        <v>0</v>
      </c>
      <c r="H138" s="15"/>
    </row>
    <row r="139" spans="2:8" hidden="1">
      <c r="B139" s="4" t="s">
        <v>22</v>
      </c>
      <c r="C139" s="4" t="s">
        <v>23</v>
      </c>
      <c r="D139" s="2"/>
    </row>
    <row r="140" spans="2:8" hidden="1">
      <c r="B140" s="3">
        <f>E76</f>
        <v>0</v>
      </c>
      <c r="C140" s="3">
        <f>E77</f>
        <v>0</v>
      </c>
      <c r="D140" s="5">
        <f>(C140*B140)*2</f>
        <v>0</v>
      </c>
    </row>
    <row r="141" spans="2:8" hidden="1"/>
    <row r="142" spans="2:8" hidden="1">
      <c r="B142" s="4" t="s">
        <v>26</v>
      </c>
      <c r="C142" s="2"/>
      <c r="D142" s="4" t="s">
        <v>9</v>
      </c>
    </row>
    <row r="143" spans="2:8" hidden="1">
      <c r="B143" s="4" t="s">
        <v>22</v>
      </c>
      <c r="C143" s="4" t="s">
        <v>23</v>
      </c>
      <c r="D143" s="2"/>
    </row>
    <row r="144" spans="2:8" hidden="1">
      <c r="B144" s="3">
        <f>E78</f>
        <v>0</v>
      </c>
      <c r="C144" s="3">
        <f>E79</f>
        <v>0</v>
      </c>
      <c r="D144" s="5">
        <f>(C144*B144)*2</f>
        <v>0</v>
      </c>
    </row>
    <row r="145" spans="2:5" hidden="1"/>
    <row r="146" spans="2:5" hidden="1">
      <c r="B146" s="4" t="s">
        <v>27</v>
      </c>
      <c r="C146" s="2"/>
      <c r="D146" s="4" t="s">
        <v>9</v>
      </c>
    </row>
    <row r="147" spans="2:5" hidden="1">
      <c r="B147" s="4" t="s">
        <v>22</v>
      </c>
      <c r="C147" s="4" t="s">
        <v>23</v>
      </c>
      <c r="D147" s="2"/>
    </row>
    <row r="148" spans="2:5" hidden="1">
      <c r="B148" s="3">
        <f>E80</f>
        <v>0</v>
      </c>
      <c r="C148" s="3">
        <f>E81</f>
        <v>0</v>
      </c>
      <c r="D148" s="5">
        <f>(C148*B148)*2</f>
        <v>0</v>
      </c>
    </row>
    <row r="149" spans="2:5" hidden="1"/>
    <row r="150" spans="2:5" hidden="1"/>
    <row r="151" spans="2:5" hidden="1">
      <c r="D151" s="17" t="s">
        <v>28</v>
      </c>
      <c r="E151" s="14">
        <f>G138+G114+G101+G130</f>
        <v>0</v>
      </c>
    </row>
    <row r="152" spans="2:5" hidden="1">
      <c r="D152" t="s">
        <v>29</v>
      </c>
      <c r="E152" s="100">
        <f>(40*E151)%</f>
        <v>0</v>
      </c>
    </row>
    <row r="153" spans="2:5" hidden="1">
      <c r="E153" s="18">
        <f>ROUND(E152,2)</f>
        <v>0</v>
      </c>
    </row>
  </sheetData>
  <mergeCells count="3">
    <mergeCell ref="D36:E36"/>
    <mergeCell ref="H46:I46"/>
    <mergeCell ref="G55:I55"/>
  </mergeCells>
  <conditionalFormatting sqref="H46">
    <cfRule type="containsText" dxfId="19" priority="2" operator="containsText" text="NON-CONFORME">
      <formula>NOT(ISERROR(SEARCH("NON-CONFORME",H46)))</formula>
    </cfRule>
    <cfRule type="containsText" dxfId="18" priority="3" operator="containsText" text="CONFORME">
      <formula>NOT(ISERROR(SEARCH("CONFORME",H46)))</formula>
    </cfRule>
    <cfRule type="containsText" dxfId="17" priority="4" operator="containsText" text="NON-EFFECTUE">
      <formula>NOT(ISERROR(SEARCH("NON-EFFECTUE",H46)))</formula>
    </cfRule>
  </conditionalFormatting>
  <conditionalFormatting sqref="N35">
    <cfRule type="containsText" dxfId="16" priority="1" operator="containsText" text="Résultat:">
      <formula>NOT(ISERROR(SEARCH("Résultat:",N35)))</formula>
    </cfRule>
  </conditionalFormatting>
  <dataValidations count="14">
    <dataValidation type="list" allowBlank="1" showInputMessage="1" showErrorMessage="1" sqref="C38 C42 C46 C76 C50 C54 C58 C62 C66 C70:C72 C78 C74 C80">
      <formula1>" BETON, BETON ARME, PVC, GRES, AMIENTE CIMENT, FONTE, PEHD"</formula1>
    </dataValidation>
    <dataValidation type="list" allowBlank="1" showInputMessage="1" showErrorMessage="1" sqref="C84">
      <formula1>"Rapport remis sous accréditation"</formula1>
    </dataValidation>
    <dataValidation type="list" allowBlank="1" showInputMessage="1" showErrorMessage="1" sqref="H11">
      <formula1>"Beau, Pluie, Neige"</formula1>
    </dataValidation>
    <dataValidation type="list" allowBlank="1" showInputMessage="1" showErrorMessage="1" sqref="H15">
      <formula1>"Route, Trottoir, Accotement, Piétonnier, Champs, Jardin, Voie ferré, Domaine privée"</formula1>
    </dataValidation>
    <dataValidation type="list" allowBlank="1" showInputMessage="1" showErrorMessage="1" sqref="H16">
      <formula1>"Terminé, Non terminé, Non compacté, Partiel"</formula1>
    </dataValidation>
    <dataValidation type="list" allowBlank="1" showInputMessage="1" showErrorMessage="1" sqref="H17">
      <formula1>"Terminée, Existante, En cours, Non réalisée"</formula1>
    </dataValidation>
    <dataValidation type="list" allowBlank="1" showInputMessage="1" showErrorMessage="1" sqref="H21">
      <formula1>"400 mb, 500 mb, 1 bar, 2 bars, 3 bars, 4 bars, 5 bars, 8 bars, 10 bars"</formula1>
    </dataValidation>
    <dataValidation type="list" allowBlank="1" showInputMessage="1" showErrorMessage="1" sqref="H22">
      <formula1>"Néant, Aspersion, ""geule bée"""</formula1>
    </dataValidation>
    <dataValidation type="list" allowBlank="1" showInputMessage="1" showErrorMessage="1" sqref="E16:F16 C16">
      <formula1>"Eau Usée, Eau Pluviale, Eau Usée et Eau Pluviale, Réseau Unitaire, Eau Industrielle, Eau Potable"</formula1>
    </dataValidation>
    <dataValidation type="list" allowBlank="1" showInputMessage="1" showErrorMessage="1" sqref="E17:F17 C17">
      <formula1>"Oui, Non, Indéterminé"</formula1>
    </dataValidation>
    <dataValidation type="list" allowBlank="1" showInputMessage="1" showErrorMessage="1" sqref="E15:F15 C15">
      <formula1>"Gravitaire, Refoulement, Dépression"</formula1>
    </dataValidation>
    <dataValidation type="list" allowBlank="1" showInputMessage="1" showErrorMessage="1" sqref="E21:F21 C21">
      <formula1>"W, 4 mètres CE, 5 mètres CE, Exfiltration, Non standard"</formula1>
    </dataValidation>
    <dataValidation type="list" allowBlank="1" showInputMessage="1" showErrorMessage="1" sqref="E24:F24 C22 E22:F22 C24">
      <formula1>"0 minutes, 30 minutes, 60 minutes"</formula1>
    </dataValidation>
    <dataValidation type="list" allowBlank="1" showInputMessage="1" showErrorMessage="1" sqref="E23:F23 C23">
      <formula1>"0   minutes, 30 minutes, 60 minutes"</formula1>
    </dataValidation>
  </dataValidations>
  <pageMargins left="0.25" right="0.25" top="0.75" bottom="0.75" header="0.3" footer="0.3"/>
  <pageSetup paperSize="9" scale="46" orientation="portrait" r:id="rId1"/>
  <headerFooter>
    <oddFooter>&amp;CSociété Méridionale d' Environnement - 17 rue Isabelle Eberhardt - 31200 Toulouse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60">
    <pageSetUpPr fitToPage="1"/>
  </sheetPr>
  <dimension ref="A1:N153"/>
  <sheetViews>
    <sheetView zoomScale="70" zoomScaleNormal="70" workbookViewId="0">
      <selection activeCell="H1" sqref="H1"/>
    </sheetView>
  </sheetViews>
  <sheetFormatPr baseColWidth="10" defaultRowHeight="12.75"/>
  <cols>
    <col min="1" max="1" width="15.5703125" customWidth="1"/>
    <col min="2" max="2" width="33" customWidth="1"/>
    <col min="3" max="3" width="20.7109375" customWidth="1"/>
    <col min="4" max="4" width="23.28515625" customWidth="1"/>
    <col min="5" max="5" width="15.5703125" customWidth="1"/>
    <col min="6" max="6" width="16.140625" customWidth="1"/>
    <col min="7" max="7" width="40.42578125" customWidth="1"/>
    <col min="8" max="8" width="24" customWidth="1"/>
    <col min="9" max="9" width="17.28515625" customWidth="1"/>
    <col min="10" max="10" width="15.85546875" customWidth="1"/>
    <col min="11" max="11" width="8.5703125" customWidth="1"/>
  </cols>
  <sheetData>
    <row r="1" spans="2:12" ht="26.25">
      <c r="C1" s="37" t="s">
        <v>30</v>
      </c>
      <c r="D1" s="35" t="e">
        <f>#REF!</f>
        <v>#REF!</v>
      </c>
      <c r="G1" s="37" t="s">
        <v>57</v>
      </c>
      <c r="H1" s="35" t="str">
        <f ca="1">MID(CELL("nomfichier",H1),FIND("]",CELL("nomfichier",H1))+1,LEN(CELL("nomfichier",H1))-FIND("]",CELL("nomfichier",H1)))</f>
        <v>05</v>
      </c>
      <c r="I1" s="42"/>
    </row>
    <row r="2" spans="2:12" ht="25.5">
      <c r="B2" s="36"/>
      <c r="C2" s="36"/>
      <c r="D2" s="36"/>
      <c r="E2" s="36"/>
      <c r="F2" s="36"/>
      <c r="G2" s="36"/>
      <c r="H2" s="36"/>
      <c r="I2" s="42"/>
    </row>
    <row r="3" spans="2:12" ht="26.25">
      <c r="B3" s="95" t="s">
        <v>35</v>
      </c>
      <c r="C3" s="36"/>
      <c r="D3" s="36"/>
      <c r="E3" s="36"/>
      <c r="F3" s="36"/>
      <c r="G3" s="38" t="s">
        <v>68</v>
      </c>
      <c r="H3" s="36"/>
      <c r="I3" s="42"/>
    </row>
    <row r="4" spans="2:12" ht="26.25">
      <c r="B4" s="94" t="e">
        <f>#REF!</f>
        <v>#REF!</v>
      </c>
      <c r="C4" s="39"/>
      <c r="D4" s="39"/>
      <c r="E4" s="36"/>
      <c r="F4" s="40"/>
      <c r="G4" s="41" t="e">
        <f>#REF!</f>
        <v>#REF!</v>
      </c>
      <c r="H4" s="39"/>
      <c r="I4" s="43"/>
    </row>
    <row r="5" spans="2:12">
      <c r="E5" s="32"/>
      <c r="I5" s="1"/>
    </row>
    <row r="6" spans="2:12" ht="15.75">
      <c r="D6" s="27"/>
      <c r="E6" s="26"/>
      <c r="I6" s="26"/>
    </row>
    <row r="7" spans="2:12">
      <c r="I7" s="1"/>
    </row>
    <row r="9" spans="2:12">
      <c r="L9" s="28"/>
    </row>
    <row r="10" spans="2:12">
      <c r="L10" s="28"/>
    </row>
    <row r="11" spans="2:12" ht="23.25">
      <c r="B11" s="44" t="s">
        <v>56</v>
      </c>
      <c r="C11" s="102" t="e">
        <f>#REF!</f>
        <v>#REF!</v>
      </c>
      <c r="D11" s="42"/>
      <c r="E11" s="46"/>
      <c r="F11" s="46"/>
      <c r="G11" s="44" t="s">
        <v>42</v>
      </c>
      <c r="H11" s="45"/>
    </row>
    <row r="12" spans="2:12" ht="23.25">
      <c r="B12" s="44" t="s">
        <v>31</v>
      </c>
      <c r="C12" s="47"/>
      <c r="D12" s="42"/>
      <c r="E12" s="48"/>
      <c r="F12" s="48"/>
      <c r="G12" s="44" t="s">
        <v>32</v>
      </c>
      <c r="H12" s="49"/>
    </row>
    <row r="13" spans="2:12" ht="23.25">
      <c r="B13" s="44"/>
      <c r="C13" s="48"/>
      <c r="D13" s="42"/>
      <c r="E13" s="48"/>
      <c r="F13" s="48"/>
      <c r="G13" s="44"/>
      <c r="H13" s="50"/>
    </row>
    <row r="14" spans="2:12" ht="23.25">
      <c r="B14" s="42"/>
      <c r="C14" s="42"/>
      <c r="D14" s="42"/>
      <c r="E14" s="42"/>
      <c r="F14" s="42"/>
      <c r="G14" s="42"/>
      <c r="H14" s="42"/>
    </row>
    <row r="15" spans="2:12" ht="23.25">
      <c r="B15" s="44" t="s">
        <v>62</v>
      </c>
      <c r="C15" s="51"/>
      <c r="D15" s="42"/>
      <c r="E15" s="51"/>
      <c r="F15" s="51"/>
      <c r="G15" s="44" t="s">
        <v>45</v>
      </c>
      <c r="H15" s="45"/>
    </row>
    <row r="16" spans="2:12" ht="23.25">
      <c r="B16" s="44" t="s">
        <v>3</v>
      </c>
      <c r="C16" s="52"/>
      <c r="D16" s="42"/>
      <c r="E16" s="53"/>
      <c r="F16" s="53"/>
      <c r="G16" s="44" t="s">
        <v>43</v>
      </c>
      <c r="H16" s="54"/>
    </row>
    <row r="17" spans="2:14" ht="23.25">
      <c r="B17" s="44" t="s">
        <v>46</v>
      </c>
      <c r="C17" s="52"/>
      <c r="D17" s="42"/>
      <c r="E17" s="53"/>
      <c r="F17" s="53"/>
      <c r="G17" s="55" t="s">
        <v>44</v>
      </c>
      <c r="H17" s="54"/>
    </row>
    <row r="18" spans="2:14" ht="23.25">
      <c r="B18" s="44" t="s">
        <v>39</v>
      </c>
      <c r="C18" s="52">
        <v>0</v>
      </c>
      <c r="D18" s="42"/>
      <c r="E18" s="53"/>
      <c r="F18" s="53"/>
      <c r="G18" s="42"/>
      <c r="H18" s="56"/>
    </row>
    <row r="19" spans="2:14" ht="23.25">
      <c r="B19" s="44"/>
      <c r="C19" s="53"/>
      <c r="D19" s="42"/>
      <c r="E19" s="53"/>
      <c r="F19" s="53"/>
      <c r="G19" s="42"/>
      <c r="H19" s="56"/>
      <c r="L19" s="21"/>
      <c r="M19" s="21"/>
      <c r="N19" s="21"/>
    </row>
    <row r="20" spans="2:14" ht="23.25">
      <c r="B20" s="42"/>
      <c r="C20" s="57"/>
      <c r="D20" s="42"/>
      <c r="E20" s="57"/>
      <c r="F20" s="57"/>
      <c r="G20" s="42"/>
      <c r="H20" s="56"/>
      <c r="L20" s="21"/>
      <c r="M20" s="21"/>
      <c r="N20" s="21"/>
    </row>
    <row r="21" spans="2:14" ht="23.25">
      <c r="B21" s="44" t="s">
        <v>34</v>
      </c>
      <c r="C21" s="45" t="s">
        <v>63</v>
      </c>
      <c r="D21" s="42"/>
      <c r="E21" s="46"/>
      <c r="F21" s="46"/>
      <c r="G21" s="44" t="s">
        <v>37</v>
      </c>
      <c r="H21" s="45" t="s">
        <v>66</v>
      </c>
      <c r="L21" s="21"/>
      <c r="M21" s="21"/>
    </row>
    <row r="22" spans="2:14" ht="23.25">
      <c r="B22" s="44" t="s">
        <v>40</v>
      </c>
      <c r="C22" s="54" t="s">
        <v>64</v>
      </c>
      <c r="D22" s="42"/>
      <c r="E22" s="46"/>
      <c r="F22" s="46"/>
      <c r="G22" s="44" t="s">
        <v>38</v>
      </c>
      <c r="H22" s="54" t="s">
        <v>67</v>
      </c>
      <c r="L22" s="21"/>
      <c r="M22" s="21"/>
      <c r="N22" s="23"/>
    </row>
    <row r="23" spans="2:14" ht="23.25">
      <c r="B23" s="44" t="s">
        <v>36</v>
      </c>
      <c r="C23" s="54" t="s">
        <v>65</v>
      </c>
      <c r="D23" s="42"/>
      <c r="E23" s="46"/>
      <c r="F23" s="46"/>
      <c r="G23" s="58" t="s">
        <v>74</v>
      </c>
      <c r="H23" s="59">
        <f>E153</f>
        <v>0</v>
      </c>
    </row>
    <row r="24" spans="2:14" ht="23.25">
      <c r="B24" s="44" t="s">
        <v>41</v>
      </c>
      <c r="C24" s="54" t="s">
        <v>64</v>
      </c>
      <c r="D24" s="42"/>
      <c r="E24" s="46"/>
      <c r="F24" s="46"/>
      <c r="G24" s="44" t="s">
        <v>75</v>
      </c>
      <c r="H24" s="59"/>
    </row>
    <row r="25" spans="2:14" ht="23.25">
      <c r="B25" s="42"/>
      <c r="C25" s="56"/>
      <c r="D25" s="42"/>
      <c r="E25" s="56"/>
      <c r="F25" s="56"/>
      <c r="G25" s="60"/>
      <c r="H25" s="61"/>
      <c r="I25" s="29"/>
    </row>
    <row r="26" spans="2:14" ht="23.25">
      <c r="D26" s="42"/>
      <c r="E26" s="63"/>
      <c r="F26" s="63"/>
      <c r="I26" s="29"/>
    </row>
    <row r="27" spans="2:14" ht="15.75">
      <c r="B27" s="21"/>
      <c r="C27" s="23"/>
      <c r="D27" s="29"/>
      <c r="E27" s="29"/>
      <c r="F27" s="29"/>
      <c r="G27" s="21"/>
      <c r="H27" s="26"/>
      <c r="I27" s="29"/>
    </row>
    <row r="28" spans="2:14" ht="15.75">
      <c r="B28" s="21"/>
      <c r="C28" s="23"/>
      <c r="D28" s="29"/>
      <c r="E28" s="29"/>
      <c r="F28" s="29"/>
      <c r="G28" s="21"/>
      <c r="H28" s="26"/>
      <c r="I28" s="29"/>
    </row>
    <row r="29" spans="2:14" ht="15.75">
      <c r="B29" s="21"/>
      <c r="C29" s="23"/>
      <c r="D29" s="29"/>
      <c r="E29" s="29"/>
      <c r="F29" s="29"/>
      <c r="G29" s="21"/>
      <c r="H29" s="26"/>
      <c r="I29" s="29"/>
    </row>
    <row r="30" spans="2:14" ht="15.75">
      <c r="B30" s="21"/>
      <c r="C30" s="23"/>
      <c r="D30" s="29"/>
      <c r="E30" s="29"/>
      <c r="F30" s="29"/>
      <c r="G30" s="21"/>
      <c r="H30" s="26"/>
      <c r="I30" s="29"/>
    </row>
    <row r="31" spans="2:14" ht="15.75">
      <c r="B31" s="21"/>
      <c r="C31" s="23"/>
      <c r="D31" s="29"/>
      <c r="E31" s="29"/>
      <c r="F31" s="29"/>
      <c r="G31" s="21"/>
      <c r="H31" s="26"/>
      <c r="I31" s="29"/>
    </row>
    <row r="32" spans="2:14" ht="15.75">
      <c r="B32" s="21"/>
      <c r="C32" s="23"/>
      <c r="G32" s="21"/>
      <c r="H32" s="26"/>
      <c r="I32" s="29"/>
    </row>
    <row r="33" spans="2:11" ht="15">
      <c r="F33" s="24"/>
      <c r="G33" s="24"/>
      <c r="H33" s="24"/>
    </row>
    <row r="34" spans="2:11" ht="15.75">
      <c r="B34" s="23"/>
      <c r="C34" s="21"/>
      <c r="D34" s="21"/>
      <c r="H34" s="23"/>
    </row>
    <row r="35" spans="2:11" ht="19.5" thickBot="1">
      <c r="B35" s="19"/>
      <c r="C35" s="19"/>
      <c r="D35" s="19"/>
      <c r="G35" s="19"/>
      <c r="H35" s="19"/>
      <c r="K35" s="1"/>
    </row>
    <row r="36" spans="2:11" ht="27" thickBot="1">
      <c r="B36" s="109" t="s">
        <v>58</v>
      </c>
      <c r="C36" s="65" t="s">
        <v>59</v>
      </c>
      <c r="D36" s="114" t="s">
        <v>60</v>
      </c>
      <c r="E36" s="115"/>
      <c r="F36" s="31"/>
      <c r="G36" s="96" t="s">
        <v>33</v>
      </c>
      <c r="H36" s="64"/>
      <c r="J36" s="31"/>
    </row>
    <row r="37" spans="2:11" ht="19.5" thickBot="1">
      <c r="B37" s="66"/>
      <c r="C37" s="67"/>
      <c r="D37" s="68" t="s">
        <v>4</v>
      </c>
      <c r="E37" s="69"/>
      <c r="F37" s="31"/>
      <c r="G37" s="97"/>
      <c r="J37" s="31"/>
    </row>
    <row r="38" spans="2:11" ht="19.5" thickBot="1">
      <c r="B38" s="70"/>
      <c r="C38" s="71"/>
      <c r="D38" s="72" t="s">
        <v>5</v>
      </c>
      <c r="E38" s="73"/>
      <c r="F38" s="31"/>
      <c r="J38" s="31"/>
    </row>
    <row r="39" spans="2:11" ht="24" thickBot="1">
      <c r="B39" s="70"/>
      <c r="C39" s="33"/>
      <c r="D39" s="74" t="s">
        <v>6</v>
      </c>
      <c r="E39" s="75"/>
      <c r="F39" s="31"/>
      <c r="G39" s="98" t="s">
        <v>72</v>
      </c>
      <c r="H39" s="62"/>
      <c r="J39" s="31"/>
    </row>
    <row r="40" spans="2:11" ht="24" thickBot="1">
      <c r="B40" s="70"/>
      <c r="C40" s="33"/>
      <c r="D40" s="34"/>
      <c r="E40" s="76"/>
      <c r="F40" s="31"/>
      <c r="G40" s="98" t="s">
        <v>73</v>
      </c>
      <c r="H40" s="101">
        <f>E39+E43+E47+E51+E55+E59+E63+E67+E74+E76+E78+E80</f>
        <v>0</v>
      </c>
      <c r="J40" s="31"/>
    </row>
    <row r="41" spans="2:11" ht="19.5" thickBot="1">
      <c r="B41" s="70"/>
      <c r="C41" s="33"/>
      <c r="D41" s="68" t="s">
        <v>4</v>
      </c>
      <c r="E41" s="69"/>
      <c r="F41" s="31"/>
      <c r="J41" s="31"/>
    </row>
    <row r="42" spans="2:11" ht="19.5" thickBot="1">
      <c r="B42" s="70"/>
      <c r="C42" s="71"/>
      <c r="D42" s="72" t="s">
        <v>5</v>
      </c>
      <c r="E42" s="73"/>
      <c r="F42" s="31"/>
      <c r="J42" s="31"/>
    </row>
    <row r="43" spans="2:11" ht="19.5" thickBot="1">
      <c r="B43" s="77"/>
      <c r="C43" s="78"/>
      <c r="D43" s="74" t="s">
        <v>6</v>
      </c>
      <c r="E43" s="75"/>
      <c r="F43" s="31"/>
    </row>
    <row r="44" spans="2:11" ht="19.5" thickBot="1">
      <c r="B44" s="31"/>
      <c r="C44" s="33"/>
      <c r="D44" s="33"/>
      <c r="E44" s="33"/>
      <c r="F44" s="34"/>
    </row>
    <row r="45" spans="2:11" ht="19.5" thickBot="1">
      <c r="B45" s="66"/>
      <c r="C45" s="67"/>
      <c r="D45" s="80"/>
      <c r="E45" s="81"/>
      <c r="F45" s="31"/>
    </row>
    <row r="46" spans="2:11" ht="24" thickBot="1">
      <c r="B46" s="70"/>
      <c r="C46" s="71" t="s">
        <v>61</v>
      </c>
      <c r="D46" s="82" t="s">
        <v>7</v>
      </c>
      <c r="E46" s="83">
        <v>0.5</v>
      </c>
      <c r="F46" s="31"/>
      <c r="G46" s="93" t="s">
        <v>69</v>
      </c>
      <c r="H46" s="116" t="str">
        <f>IF(AND(H24=""),"NON-EFFECTUE",IF(H24&lt;=H23,"CONFORME","NON-CONFORME"))</f>
        <v>NON-EFFECTUE</v>
      </c>
      <c r="I46" s="117"/>
    </row>
    <row r="47" spans="2:11" ht="19.5" thickBot="1">
      <c r="B47" s="70"/>
      <c r="C47" s="33"/>
      <c r="D47" s="84" t="s">
        <v>6</v>
      </c>
      <c r="E47" s="85"/>
      <c r="F47" s="31"/>
    </row>
    <row r="48" spans="2:11" ht="18.75">
      <c r="B48" s="70"/>
      <c r="C48" s="33"/>
      <c r="D48" s="34"/>
      <c r="E48" s="76"/>
      <c r="F48" s="31"/>
    </row>
    <row r="49" spans="2:10" ht="19.5" thickBot="1">
      <c r="B49" s="70"/>
      <c r="C49" s="33"/>
      <c r="D49" s="34"/>
      <c r="E49" s="76"/>
      <c r="F49" s="31"/>
    </row>
    <row r="50" spans="2:10" ht="19.5" thickBot="1">
      <c r="B50" s="70"/>
      <c r="C50" s="71"/>
      <c r="D50" s="68" t="s">
        <v>7</v>
      </c>
      <c r="E50" s="69"/>
      <c r="F50" s="31"/>
    </row>
    <row r="51" spans="2:10" ht="19.5" thickBot="1">
      <c r="B51" s="70"/>
      <c r="C51" s="33"/>
      <c r="D51" s="74" t="s">
        <v>6</v>
      </c>
      <c r="E51" s="75"/>
      <c r="F51" s="31"/>
    </row>
    <row r="52" spans="2:10" ht="18.75">
      <c r="B52" s="70"/>
      <c r="C52" s="33"/>
      <c r="D52" s="34"/>
      <c r="E52" s="76"/>
      <c r="F52" s="31"/>
    </row>
    <row r="53" spans="2:10" ht="19.5" thickBot="1">
      <c r="B53" s="70"/>
      <c r="C53" s="33"/>
      <c r="D53" s="34"/>
      <c r="E53" s="76"/>
      <c r="F53" s="31"/>
    </row>
    <row r="54" spans="2:10" ht="19.5" thickBot="1">
      <c r="B54" s="70"/>
      <c r="C54" s="71"/>
      <c r="D54" s="68" t="s">
        <v>7</v>
      </c>
      <c r="E54" s="69"/>
      <c r="F54" s="31"/>
    </row>
    <row r="55" spans="2:10" ht="19.5" thickBot="1">
      <c r="B55" s="70"/>
      <c r="C55" s="33"/>
      <c r="D55" s="74" t="s">
        <v>6</v>
      </c>
      <c r="E55" s="75"/>
      <c r="F55" s="31"/>
      <c r="G55" s="118" t="s">
        <v>70</v>
      </c>
      <c r="H55" s="119"/>
      <c r="I55" s="120"/>
    </row>
    <row r="56" spans="2:10" ht="18.75">
      <c r="B56" s="70"/>
      <c r="C56" s="33"/>
      <c r="D56" s="34"/>
      <c r="E56" s="76"/>
      <c r="F56" s="31"/>
      <c r="G56" s="70"/>
      <c r="H56" s="33"/>
      <c r="I56" s="79"/>
    </row>
    <row r="57" spans="2:10" ht="18.75" customHeight="1" thickBot="1">
      <c r="B57" s="70"/>
      <c r="C57" s="33"/>
      <c r="D57" s="34"/>
      <c r="E57" s="76"/>
      <c r="F57" s="31"/>
      <c r="G57" s="70"/>
      <c r="H57" s="33"/>
      <c r="I57" s="79"/>
      <c r="J57" s="31"/>
    </row>
    <row r="58" spans="2:10" ht="19.5" thickBot="1">
      <c r="B58" s="70"/>
      <c r="C58" s="71"/>
      <c r="D58" s="68" t="s">
        <v>7</v>
      </c>
      <c r="E58" s="69"/>
      <c r="F58" s="31"/>
      <c r="G58" s="70"/>
      <c r="H58" s="33"/>
      <c r="I58" s="79"/>
    </row>
    <row r="59" spans="2:10" ht="19.5" thickBot="1">
      <c r="B59" s="70"/>
      <c r="C59" s="33"/>
      <c r="D59" s="74" t="s">
        <v>6</v>
      </c>
      <c r="E59" s="75"/>
      <c r="F59" s="31"/>
      <c r="G59" s="70"/>
      <c r="H59" s="33"/>
      <c r="I59" s="79"/>
      <c r="J59" s="31"/>
    </row>
    <row r="60" spans="2:10" ht="18.75">
      <c r="B60" s="70"/>
      <c r="C60" s="33"/>
      <c r="D60" s="34"/>
      <c r="E60" s="76"/>
      <c r="F60" s="31"/>
      <c r="G60" s="70"/>
      <c r="H60" s="33"/>
      <c r="I60" s="79"/>
    </row>
    <row r="61" spans="2:10" ht="19.5" thickBot="1">
      <c r="B61" s="70"/>
      <c r="C61" s="33"/>
      <c r="D61" s="34"/>
      <c r="E61" s="76"/>
      <c r="F61" s="31"/>
      <c r="G61" s="70"/>
      <c r="H61" s="33"/>
      <c r="I61" s="79"/>
      <c r="J61" s="31"/>
    </row>
    <row r="62" spans="2:10" ht="19.5" thickBot="1">
      <c r="B62" s="70"/>
      <c r="C62" s="71"/>
      <c r="D62" s="68" t="s">
        <v>7</v>
      </c>
      <c r="E62" s="69"/>
      <c r="F62" s="31"/>
      <c r="G62" s="70"/>
      <c r="H62" s="33"/>
      <c r="I62" s="79"/>
      <c r="J62" s="31"/>
    </row>
    <row r="63" spans="2:10" ht="19.5" thickBot="1">
      <c r="B63" s="70"/>
      <c r="C63" s="33"/>
      <c r="D63" s="74" t="s">
        <v>6</v>
      </c>
      <c r="E63" s="75"/>
      <c r="F63" s="31"/>
      <c r="G63" s="70"/>
      <c r="H63" s="33"/>
      <c r="I63" s="79"/>
      <c r="J63" s="31"/>
    </row>
    <row r="64" spans="2:10" ht="18.75">
      <c r="B64" s="70"/>
      <c r="C64" s="33"/>
      <c r="D64" s="34"/>
      <c r="E64" s="76"/>
      <c r="F64" s="31"/>
      <c r="G64" s="70"/>
      <c r="H64" s="33"/>
      <c r="I64" s="79"/>
      <c r="J64" s="31"/>
    </row>
    <row r="65" spans="1:10" ht="19.5" thickBot="1">
      <c r="B65" s="70"/>
      <c r="C65" s="33"/>
      <c r="D65" s="34"/>
      <c r="E65" s="76"/>
      <c r="F65" s="31"/>
      <c r="G65" s="70"/>
      <c r="H65" s="33"/>
      <c r="I65" s="79"/>
      <c r="J65" s="31"/>
    </row>
    <row r="66" spans="1:10" ht="19.5" thickBot="1">
      <c r="B66" s="70"/>
      <c r="C66" s="71"/>
      <c r="D66" s="68" t="s">
        <v>7</v>
      </c>
      <c r="E66" s="69"/>
      <c r="F66" s="31"/>
      <c r="G66" s="70"/>
      <c r="H66" s="33"/>
      <c r="I66" s="79"/>
      <c r="J66" s="31"/>
    </row>
    <row r="67" spans="1:10" ht="19.5" thickBot="1">
      <c r="B67" s="77"/>
      <c r="C67" s="78"/>
      <c r="D67" s="74" t="s">
        <v>6</v>
      </c>
      <c r="E67" s="75"/>
      <c r="F67" s="31"/>
      <c r="G67" s="70"/>
      <c r="H67" s="33"/>
      <c r="I67" s="79"/>
      <c r="J67" s="31"/>
    </row>
    <row r="68" spans="1:10" ht="19.5" thickBot="1">
      <c r="B68" s="33"/>
      <c r="C68" s="33"/>
      <c r="D68" s="33"/>
      <c r="E68" s="33"/>
      <c r="F68" s="34"/>
      <c r="G68" s="70"/>
      <c r="H68" s="33"/>
      <c r="I68" s="79"/>
      <c r="J68" s="31"/>
    </row>
    <row r="69" spans="1:10" ht="19.5" thickBot="1">
      <c r="B69" s="66"/>
      <c r="C69" s="67"/>
      <c r="D69" s="80"/>
      <c r="E69" s="81"/>
      <c r="F69" s="31"/>
      <c r="G69" s="25"/>
      <c r="H69" s="33"/>
      <c r="I69" s="79"/>
      <c r="J69" s="31"/>
    </row>
    <row r="70" spans="1:10" ht="19.5" thickBot="1">
      <c r="B70" s="70"/>
      <c r="C70" s="87"/>
      <c r="D70" s="88" t="s">
        <v>48</v>
      </c>
      <c r="E70" s="83"/>
      <c r="F70" s="31"/>
      <c r="G70" s="70"/>
      <c r="H70" s="33"/>
      <c r="I70" s="79"/>
      <c r="J70" s="31"/>
    </row>
    <row r="71" spans="1:10" ht="19.5" thickBot="1">
      <c r="B71" s="77"/>
      <c r="C71" s="89"/>
      <c r="D71" s="90"/>
      <c r="E71" s="91"/>
      <c r="F71" s="31"/>
      <c r="G71" s="70"/>
      <c r="H71" s="33"/>
      <c r="I71" s="79"/>
      <c r="J71" s="31"/>
    </row>
    <row r="72" spans="1:10" ht="19.5" thickBot="1">
      <c r="B72" s="33"/>
      <c r="C72" s="92"/>
      <c r="D72" s="34"/>
      <c r="E72" s="34"/>
      <c r="F72" s="31"/>
      <c r="G72" s="99" t="s">
        <v>71</v>
      </c>
      <c r="H72" s="78"/>
      <c r="I72" s="86"/>
      <c r="J72" s="31"/>
    </row>
    <row r="73" spans="1:10" ht="19.5" thickBot="1">
      <c r="A73" s="1"/>
      <c r="B73" s="66"/>
      <c r="C73" s="67"/>
      <c r="D73" s="80"/>
      <c r="E73" s="81"/>
      <c r="F73" s="31"/>
      <c r="G73" s="33"/>
      <c r="H73" s="33"/>
      <c r="I73" s="33"/>
      <c r="J73" s="31"/>
    </row>
    <row r="74" spans="1:10" ht="19.5" thickBot="1">
      <c r="B74" s="70"/>
      <c r="C74" s="87"/>
      <c r="D74" s="82" t="s">
        <v>47</v>
      </c>
      <c r="E74" s="83"/>
      <c r="F74" s="31"/>
      <c r="H74" s="31"/>
      <c r="I74" s="31"/>
      <c r="J74" s="31"/>
    </row>
    <row r="75" spans="1:10" ht="19.5" thickBot="1">
      <c r="B75" s="70"/>
      <c r="C75" s="33"/>
      <c r="D75" s="84" t="s">
        <v>49</v>
      </c>
      <c r="E75" s="85"/>
      <c r="F75" s="31"/>
      <c r="G75" s="31"/>
      <c r="H75" s="31"/>
      <c r="I75" s="31"/>
      <c r="J75" s="31"/>
    </row>
    <row r="76" spans="1:10" ht="19.5" thickBot="1">
      <c r="B76" s="70"/>
      <c r="C76" s="87"/>
      <c r="D76" s="68" t="s">
        <v>50</v>
      </c>
      <c r="E76" s="69"/>
      <c r="F76" s="31"/>
      <c r="G76" s="31"/>
      <c r="H76" s="31"/>
      <c r="I76" s="31"/>
      <c r="J76" s="31"/>
    </row>
    <row r="77" spans="1:10" ht="19.5" thickBot="1">
      <c r="B77" s="70"/>
      <c r="C77" s="33"/>
      <c r="D77" s="74" t="s">
        <v>51</v>
      </c>
      <c r="E77" s="75"/>
      <c r="F77" s="31"/>
      <c r="G77" s="31"/>
      <c r="H77" s="31"/>
      <c r="I77" s="31"/>
      <c r="J77" s="31"/>
    </row>
    <row r="78" spans="1:10" ht="19.5" thickBot="1">
      <c r="B78" s="70"/>
      <c r="C78" s="87"/>
      <c r="D78" s="68" t="s">
        <v>52</v>
      </c>
      <c r="E78" s="69"/>
      <c r="F78" s="31"/>
      <c r="J78" s="31"/>
    </row>
    <row r="79" spans="1:10" ht="19.5" thickBot="1">
      <c r="B79" s="70"/>
      <c r="C79" s="33"/>
      <c r="D79" s="74" t="s">
        <v>53</v>
      </c>
      <c r="E79" s="75"/>
      <c r="F79" s="31"/>
      <c r="G79" s="31"/>
      <c r="H79" s="31"/>
      <c r="I79" s="31"/>
      <c r="J79" s="31"/>
    </row>
    <row r="80" spans="1:10" ht="19.5" thickBot="1">
      <c r="B80" s="70"/>
      <c r="C80" s="87"/>
      <c r="D80" s="68" t="s">
        <v>54</v>
      </c>
      <c r="E80" s="69"/>
      <c r="F80" s="31"/>
      <c r="G80" s="31"/>
      <c r="H80" s="31"/>
      <c r="I80" s="31"/>
      <c r="J80" s="31"/>
    </row>
    <row r="81" spans="2:10" ht="19.5" thickBot="1">
      <c r="B81" s="70"/>
      <c r="C81" s="33"/>
      <c r="D81" s="74" t="s">
        <v>55</v>
      </c>
      <c r="E81" s="75"/>
      <c r="F81" s="31"/>
      <c r="G81" s="31"/>
      <c r="H81" s="31"/>
      <c r="I81" s="31"/>
      <c r="J81" s="31"/>
    </row>
    <row r="82" spans="2:10" ht="18.75" thickBot="1">
      <c r="B82" s="77"/>
      <c r="C82" s="78"/>
      <c r="D82" s="78"/>
      <c r="E82" s="86"/>
      <c r="F82" s="31"/>
      <c r="G82" s="31"/>
      <c r="H82" s="31"/>
      <c r="I82" s="31"/>
      <c r="J82" s="31"/>
    </row>
    <row r="83" spans="2:10">
      <c r="D83" s="22"/>
      <c r="E83" s="22"/>
      <c r="F83" s="22"/>
      <c r="G83" s="22"/>
    </row>
    <row r="84" spans="2:10">
      <c r="C84" s="22"/>
      <c r="D84" s="22"/>
      <c r="E84" s="22"/>
      <c r="F84" s="22"/>
      <c r="G84" s="22"/>
    </row>
    <row r="85" spans="2:10">
      <c r="C85" s="30"/>
    </row>
    <row r="87" spans="2:10" ht="18.75">
      <c r="B87" s="20"/>
      <c r="E87" s="20"/>
    </row>
    <row r="88" spans="2:10" ht="18.75">
      <c r="B88" s="20"/>
      <c r="E88" s="20"/>
    </row>
    <row r="89" spans="2:10" ht="18.75">
      <c r="B89" s="20"/>
      <c r="E89" s="20"/>
    </row>
    <row r="90" spans="2:10">
      <c r="E90" s="1"/>
      <c r="I90" s="1"/>
    </row>
    <row r="94" spans="2:10" ht="18.75">
      <c r="E94" s="20"/>
    </row>
    <row r="95" spans="2:10" ht="18.75">
      <c r="E95" s="20"/>
    </row>
    <row r="98" spans="2:8" ht="10.5" hidden="1" customHeight="1">
      <c r="B98" s="4" t="s">
        <v>8</v>
      </c>
      <c r="C98" s="2"/>
      <c r="D98" s="2"/>
      <c r="E98" s="2"/>
      <c r="F98" s="7"/>
      <c r="G98" s="7"/>
      <c r="H98" s="7"/>
    </row>
    <row r="99" spans="2:8" hidden="1">
      <c r="B99" s="2" t="s">
        <v>1</v>
      </c>
      <c r="C99" s="2" t="s">
        <v>2</v>
      </c>
      <c r="D99" s="2" t="s">
        <v>0</v>
      </c>
      <c r="E99" s="4" t="s">
        <v>9</v>
      </c>
      <c r="F99" s="7"/>
      <c r="G99" s="7"/>
      <c r="H99" s="7"/>
    </row>
    <row r="100" spans="2:8" hidden="1">
      <c r="B100" s="3" t="str">
        <f>IF(E38="","",E38)</f>
        <v/>
      </c>
      <c r="C100" s="3" t="str">
        <f>IF(E37="","",E37)</f>
        <v/>
      </c>
      <c r="D100" s="3" t="str">
        <f>IF(E39="","",E39)</f>
        <v/>
      </c>
      <c r="E100" s="5" t="str">
        <f>IF(B100="","",(PI()*(B100+C100)*D100*SQRT(1+POWER(((C100-B100)*2)/(2*D100),2))))</f>
        <v/>
      </c>
      <c r="F100" s="7"/>
      <c r="G100" s="8" t="s">
        <v>10</v>
      </c>
      <c r="H100" s="9"/>
    </row>
    <row r="101" spans="2:8" hidden="1">
      <c r="B101" s="4" t="s">
        <v>11</v>
      </c>
      <c r="C101" s="2"/>
      <c r="D101" s="2"/>
      <c r="E101" s="2"/>
      <c r="F101" s="7"/>
      <c r="G101" s="10">
        <f>IF(AND(E100="",E103=""),0,(IF(E103="",E100,(E100+E103))))</f>
        <v>0</v>
      </c>
      <c r="H101" s="9"/>
    </row>
    <row r="102" spans="2:8" hidden="1">
      <c r="B102" s="2" t="s">
        <v>1</v>
      </c>
      <c r="C102" s="2" t="s">
        <v>2</v>
      </c>
      <c r="D102" s="2" t="s">
        <v>0</v>
      </c>
      <c r="E102" s="4" t="s">
        <v>9</v>
      </c>
      <c r="F102" s="7"/>
      <c r="G102" s="7"/>
      <c r="H102" s="7"/>
    </row>
    <row r="103" spans="2:8" hidden="1">
      <c r="B103" s="3" t="str">
        <f>IF(E42="","",E42)</f>
        <v/>
      </c>
      <c r="C103" s="3" t="str">
        <f>IF(E41="","",E41)</f>
        <v/>
      </c>
      <c r="D103" s="3" t="str">
        <f>IF(E43="","",E43)</f>
        <v/>
      </c>
      <c r="E103" s="6" t="str">
        <f>IF(D103="","",(PI()*(B103+C103)*D103*SQRT(1+POWER(((C103-B103)*2)/(2*D103),2))))</f>
        <v/>
      </c>
      <c r="F103" s="7"/>
      <c r="G103" s="7"/>
      <c r="H103" s="7"/>
    </row>
    <row r="104" spans="2:8" hidden="1">
      <c r="B104" s="11"/>
      <c r="C104" s="11"/>
      <c r="D104" s="11"/>
      <c r="E104" s="12"/>
      <c r="F104" s="7"/>
      <c r="G104" s="7"/>
      <c r="H104" s="7"/>
    </row>
    <row r="105" spans="2:8" hidden="1">
      <c r="B105" s="4" t="s">
        <v>12</v>
      </c>
      <c r="C105" s="3"/>
      <c r="D105" s="5"/>
      <c r="E105" s="7"/>
      <c r="F105" s="7"/>
      <c r="G105" s="7"/>
      <c r="H105" s="7"/>
    </row>
    <row r="106" spans="2:8" hidden="1">
      <c r="B106" s="2" t="s">
        <v>1</v>
      </c>
      <c r="C106" s="2" t="s">
        <v>0</v>
      </c>
      <c r="D106" s="2"/>
      <c r="E106" s="7"/>
      <c r="F106" s="7"/>
      <c r="G106" s="7"/>
      <c r="H106" s="7"/>
    </row>
    <row r="107" spans="2:8" hidden="1">
      <c r="B107" s="3">
        <f>E46</f>
        <v>0.5</v>
      </c>
      <c r="C107" s="3">
        <f>E47</f>
        <v>0</v>
      </c>
      <c r="D107" s="5">
        <f>PI()*(B107*2)*C107</f>
        <v>0</v>
      </c>
      <c r="E107" s="12"/>
      <c r="F107" s="13"/>
      <c r="G107" s="7"/>
      <c r="H107" s="7"/>
    </row>
    <row r="108" spans="2:8" hidden="1">
      <c r="B108" s="2"/>
      <c r="C108" s="2"/>
      <c r="D108" s="2"/>
      <c r="E108" s="7"/>
      <c r="F108" s="7"/>
      <c r="G108" s="7"/>
      <c r="H108" s="7"/>
    </row>
    <row r="109" spans="2:8" hidden="1">
      <c r="B109" s="4" t="s">
        <v>13</v>
      </c>
      <c r="C109" s="3"/>
      <c r="D109" s="5"/>
      <c r="E109" s="7"/>
      <c r="F109" s="7"/>
      <c r="G109" s="7"/>
      <c r="H109" s="7"/>
    </row>
    <row r="110" spans="2:8" hidden="1">
      <c r="B110" s="2" t="s">
        <v>1</v>
      </c>
      <c r="C110" s="2" t="s">
        <v>0</v>
      </c>
      <c r="D110" s="2"/>
      <c r="E110" s="7"/>
      <c r="F110" s="7"/>
      <c r="G110" s="7"/>
      <c r="H110" s="7"/>
    </row>
    <row r="111" spans="2:8" hidden="1">
      <c r="B111" s="3">
        <f>E50</f>
        <v>0</v>
      </c>
      <c r="C111" s="3">
        <f>E51</f>
        <v>0</v>
      </c>
      <c r="D111" s="5">
        <f>PI()*(B111*2)*C111</f>
        <v>0</v>
      </c>
      <c r="E111" s="12"/>
      <c r="F111" s="13"/>
      <c r="G111" s="7"/>
      <c r="H111" s="7"/>
    </row>
    <row r="112" spans="2:8" hidden="1">
      <c r="B112" s="2"/>
      <c r="C112" s="2"/>
      <c r="D112" s="2"/>
      <c r="F112" s="7"/>
      <c r="G112" s="7"/>
      <c r="H112" s="7"/>
    </row>
    <row r="113" spans="2:8" hidden="1">
      <c r="B113" s="4" t="s">
        <v>14</v>
      </c>
      <c r="C113" s="3"/>
      <c r="D113" s="5"/>
      <c r="F113" s="7"/>
      <c r="G113" s="8" t="s">
        <v>15</v>
      </c>
      <c r="H113" s="9"/>
    </row>
    <row r="114" spans="2:8" hidden="1">
      <c r="B114" s="2" t="s">
        <v>1</v>
      </c>
      <c r="C114" s="2" t="s">
        <v>0</v>
      </c>
      <c r="D114" s="2"/>
      <c r="G114" s="14">
        <f>D107+D111+D115+D119+D123+D127</f>
        <v>0</v>
      </c>
      <c r="H114" s="15"/>
    </row>
    <row r="115" spans="2:8" hidden="1">
      <c r="B115" s="3">
        <f>E54</f>
        <v>0</v>
      </c>
      <c r="C115" s="3">
        <f>E55</f>
        <v>0</v>
      </c>
      <c r="D115" s="5">
        <f>PI()*(B115*2)*C115</f>
        <v>0</v>
      </c>
    </row>
    <row r="116" spans="2:8" hidden="1">
      <c r="B116" s="2"/>
      <c r="C116" s="2"/>
      <c r="D116" s="2"/>
    </row>
    <row r="117" spans="2:8" hidden="1">
      <c r="B117" s="4" t="s">
        <v>16</v>
      </c>
      <c r="C117" s="3"/>
      <c r="D117" s="5"/>
    </row>
    <row r="118" spans="2:8" hidden="1">
      <c r="B118" s="2" t="s">
        <v>1</v>
      </c>
      <c r="C118" s="2" t="s">
        <v>0</v>
      </c>
      <c r="D118" s="2"/>
    </row>
    <row r="119" spans="2:8" hidden="1">
      <c r="B119" s="3">
        <f>E58</f>
        <v>0</v>
      </c>
      <c r="C119" s="3">
        <f>E59</f>
        <v>0</v>
      </c>
      <c r="D119" s="5">
        <f>PI()*(B119*2)*C119</f>
        <v>0</v>
      </c>
    </row>
    <row r="120" spans="2:8" hidden="1">
      <c r="B120" s="3"/>
      <c r="C120" s="3"/>
      <c r="D120" s="3"/>
    </row>
    <row r="121" spans="2:8" hidden="1">
      <c r="B121" s="4" t="s">
        <v>17</v>
      </c>
      <c r="C121" s="3"/>
      <c r="D121" s="5"/>
    </row>
    <row r="122" spans="2:8" hidden="1">
      <c r="B122" s="2" t="s">
        <v>1</v>
      </c>
      <c r="C122" s="2" t="s">
        <v>0</v>
      </c>
      <c r="D122" s="2"/>
    </row>
    <row r="123" spans="2:8" hidden="1">
      <c r="B123" s="3">
        <f>E62</f>
        <v>0</v>
      </c>
      <c r="C123" s="3">
        <f>E63</f>
        <v>0</v>
      </c>
      <c r="D123" s="5">
        <f>PI()*(B123*2)*C123</f>
        <v>0</v>
      </c>
    </row>
    <row r="124" spans="2:8" hidden="1">
      <c r="B124" s="2"/>
      <c r="C124" s="2"/>
      <c r="D124" s="2"/>
    </row>
    <row r="125" spans="2:8" hidden="1">
      <c r="B125" s="4" t="s">
        <v>18</v>
      </c>
      <c r="C125" s="3"/>
      <c r="D125" s="5"/>
    </row>
    <row r="126" spans="2:8" hidden="1">
      <c r="B126" s="2" t="s">
        <v>1</v>
      </c>
      <c r="C126" s="2" t="s">
        <v>0</v>
      </c>
      <c r="D126" s="2"/>
    </row>
    <row r="127" spans="2:8" hidden="1">
      <c r="B127" s="3">
        <f>E66</f>
        <v>0</v>
      </c>
      <c r="C127" s="3">
        <f>E67</f>
        <v>0</v>
      </c>
      <c r="D127" s="5">
        <f>PI()*(B127*2)*C127</f>
        <v>0</v>
      </c>
    </row>
    <row r="128" spans="2:8" hidden="1">
      <c r="B128" s="11"/>
      <c r="C128" s="11"/>
      <c r="D128" s="16"/>
    </row>
    <row r="129" spans="2:8" hidden="1">
      <c r="B129" s="4" t="s">
        <v>19</v>
      </c>
      <c r="C129" s="5"/>
      <c r="G129" s="17" t="s">
        <v>20</v>
      </c>
      <c r="H129" s="15"/>
    </row>
    <row r="130" spans="2:8" hidden="1">
      <c r="B130" s="4" t="s">
        <v>1</v>
      </c>
      <c r="C130" s="5"/>
      <c r="G130" s="14">
        <f>C131</f>
        <v>0</v>
      </c>
      <c r="H130" s="15"/>
    </row>
    <row r="131" spans="2:8" hidden="1">
      <c r="B131" s="3">
        <f>E70</f>
        <v>0</v>
      </c>
      <c r="C131" s="5">
        <f>PI()*(B131*B131)</f>
        <v>0</v>
      </c>
    </row>
    <row r="132" spans="2:8" hidden="1"/>
    <row r="133" spans="2:8" hidden="1"/>
    <row r="134" spans="2:8" hidden="1">
      <c r="B134" s="4" t="s">
        <v>21</v>
      </c>
      <c r="C134" s="2"/>
      <c r="D134" s="4"/>
    </row>
    <row r="135" spans="2:8" hidden="1">
      <c r="B135" s="4" t="s">
        <v>22</v>
      </c>
      <c r="C135" s="4" t="s">
        <v>23</v>
      </c>
      <c r="D135" s="4" t="s">
        <v>9</v>
      </c>
    </row>
    <row r="136" spans="2:8" hidden="1">
      <c r="B136" s="3">
        <f>E74</f>
        <v>0</v>
      </c>
      <c r="C136" s="3">
        <f>E75</f>
        <v>0</v>
      </c>
      <c r="D136" s="5">
        <f>(C136*B136)*2</f>
        <v>0</v>
      </c>
    </row>
    <row r="137" spans="2:8" hidden="1">
      <c r="B137" s="2"/>
      <c r="C137" s="2"/>
      <c r="D137" s="2"/>
      <c r="G137" s="17" t="s">
        <v>24</v>
      </c>
      <c r="H137" s="15"/>
    </row>
    <row r="138" spans="2:8" hidden="1">
      <c r="B138" s="4" t="s">
        <v>25</v>
      </c>
      <c r="C138" s="2"/>
      <c r="D138" s="4" t="s">
        <v>9</v>
      </c>
      <c r="G138" s="14">
        <f>D136+D140+D144+D148</f>
        <v>0</v>
      </c>
      <c r="H138" s="15"/>
    </row>
    <row r="139" spans="2:8" hidden="1">
      <c r="B139" s="4" t="s">
        <v>22</v>
      </c>
      <c r="C139" s="4" t="s">
        <v>23</v>
      </c>
      <c r="D139" s="2"/>
    </row>
    <row r="140" spans="2:8" hidden="1">
      <c r="B140" s="3">
        <f>E76</f>
        <v>0</v>
      </c>
      <c r="C140" s="3">
        <f>E77</f>
        <v>0</v>
      </c>
      <c r="D140" s="5">
        <f>(C140*B140)*2</f>
        <v>0</v>
      </c>
    </row>
    <row r="141" spans="2:8" hidden="1"/>
    <row r="142" spans="2:8" hidden="1">
      <c r="B142" s="4" t="s">
        <v>26</v>
      </c>
      <c r="C142" s="2"/>
      <c r="D142" s="4" t="s">
        <v>9</v>
      </c>
    </row>
    <row r="143" spans="2:8" hidden="1">
      <c r="B143" s="4" t="s">
        <v>22</v>
      </c>
      <c r="C143" s="4" t="s">
        <v>23</v>
      </c>
      <c r="D143" s="2"/>
    </row>
    <row r="144" spans="2:8" hidden="1">
      <c r="B144" s="3">
        <f>E78</f>
        <v>0</v>
      </c>
      <c r="C144" s="3">
        <f>E79</f>
        <v>0</v>
      </c>
      <c r="D144" s="5">
        <f>(C144*B144)*2</f>
        <v>0</v>
      </c>
    </row>
    <row r="145" spans="2:5" hidden="1"/>
    <row r="146" spans="2:5" hidden="1">
      <c r="B146" s="4" t="s">
        <v>27</v>
      </c>
      <c r="C146" s="2"/>
      <c r="D146" s="4" t="s">
        <v>9</v>
      </c>
    </row>
    <row r="147" spans="2:5" hidden="1">
      <c r="B147" s="4" t="s">
        <v>22</v>
      </c>
      <c r="C147" s="4" t="s">
        <v>23</v>
      </c>
      <c r="D147" s="2"/>
    </row>
    <row r="148" spans="2:5" hidden="1">
      <c r="B148" s="3">
        <f>E80</f>
        <v>0</v>
      </c>
      <c r="C148" s="3">
        <f>E81</f>
        <v>0</v>
      </c>
      <c r="D148" s="5">
        <f>(C148*B148)*2</f>
        <v>0</v>
      </c>
    </row>
    <row r="149" spans="2:5" hidden="1"/>
    <row r="150" spans="2:5" hidden="1"/>
    <row r="151" spans="2:5" hidden="1">
      <c r="D151" s="17" t="s">
        <v>28</v>
      </c>
      <c r="E151" s="14">
        <f>G138+G114+G101+G130</f>
        <v>0</v>
      </c>
    </row>
    <row r="152" spans="2:5" hidden="1">
      <c r="D152" t="s">
        <v>29</v>
      </c>
      <c r="E152" s="100">
        <f>(40*E151)%</f>
        <v>0</v>
      </c>
    </row>
    <row r="153" spans="2:5" hidden="1">
      <c r="E153" s="18">
        <f>ROUND(E152,2)</f>
        <v>0</v>
      </c>
    </row>
  </sheetData>
  <mergeCells count="3">
    <mergeCell ref="D36:E36"/>
    <mergeCell ref="H46:I46"/>
    <mergeCell ref="G55:I55"/>
  </mergeCells>
  <conditionalFormatting sqref="H46">
    <cfRule type="containsText" dxfId="15" priority="2" operator="containsText" text="NON-CONFORME">
      <formula>NOT(ISERROR(SEARCH("NON-CONFORME",H46)))</formula>
    </cfRule>
    <cfRule type="containsText" dxfId="14" priority="3" operator="containsText" text="CONFORME">
      <formula>NOT(ISERROR(SEARCH("CONFORME",H46)))</formula>
    </cfRule>
    <cfRule type="containsText" dxfId="13" priority="4" operator="containsText" text="NON-EFFECTUE">
      <formula>NOT(ISERROR(SEARCH("NON-EFFECTUE",H46)))</formula>
    </cfRule>
  </conditionalFormatting>
  <conditionalFormatting sqref="N35">
    <cfRule type="containsText" dxfId="12" priority="1" operator="containsText" text="Résultat:">
      <formula>NOT(ISERROR(SEARCH("Résultat:",N35)))</formula>
    </cfRule>
  </conditionalFormatting>
  <dataValidations count="14">
    <dataValidation type="list" allowBlank="1" showInputMessage="1" showErrorMessage="1" sqref="C38 C42 C46 C76 C50 C54 C58 C62 C66 C70:C72 C78 C74 C80">
      <formula1>" BETON, BETON ARME, PVC, GRES, AMIENTE CIMENT, FONTE, PEHD"</formula1>
    </dataValidation>
    <dataValidation type="list" allowBlank="1" showInputMessage="1" showErrorMessage="1" sqref="C84">
      <formula1>"Rapport remis sous accréditation"</formula1>
    </dataValidation>
    <dataValidation type="list" allowBlank="1" showInputMessage="1" showErrorMessage="1" sqref="H11">
      <formula1>"Beau, Pluie, Neige"</formula1>
    </dataValidation>
    <dataValidation type="list" allowBlank="1" showInputMessage="1" showErrorMessage="1" sqref="H15">
      <formula1>"Route, Trottoir, Accotement, Piétonnier, Champs, Jardin, Voie ferré, Domaine privée"</formula1>
    </dataValidation>
    <dataValidation type="list" allowBlank="1" showInputMessage="1" showErrorMessage="1" sqref="H16">
      <formula1>"Terminé, Non terminé, Non compacté, Partiel"</formula1>
    </dataValidation>
    <dataValidation type="list" allowBlank="1" showInputMessage="1" showErrorMessage="1" sqref="H17">
      <formula1>"Terminée, Existante, En cours, Non réalisée"</formula1>
    </dataValidation>
    <dataValidation type="list" allowBlank="1" showInputMessage="1" showErrorMessage="1" sqref="H21">
      <formula1>"400 mb, 500 mb, 1 bar, 2 bars, 3 bars, 4 bars, 5 bars, 8 bars, 10 bars"</formula1>
    </dataValidation>
    <dataValidation type="list" allowBlank="1" showInputMessage="1" showErrorMessage="1" sqref="H22">
      <formula1>"Néant, Aspersion, ""geule bée"""</formula1>
    </dataValidation>
    <dataValidation type="list" allowBlank="1" showInputMessage="1" showErrorMessage="1" sqref="E16:F16 C16">
      <formula1>"Eau Usée, Eau Pluviale, Eau Usée et Eau Pluviale, Réseau Unitaire, Eau Industrielle, Eau Potable"</formula1>
    </dataValidation>
    <dataValidation type="list" allowBlank="1" showInputMessage="1" showErrorMessage="1" sqref="E17:F17 C17">
      <formula1>"Oui, Non, Indéterminé"</formula1>
    </dataValidation>
    <dataValidation type="list" allowBlank="1" showInputMessage="1" showErrorMessage="1" sqref="E15:F15 C15">
      <formula1>"Gravitaire, Refoulement, Dépression"</formula1>
    </dataValidation>
    <dataValidation type="list" allowBlank="1" showInputMessage="1" showErrorMessage="1" sqref="E21:F21 C21">
      <formula1>"W, 4 mètres CE, 5 mètres CE, Exfiltration, Non standard"</formula1>
    </dataValidation>
    <dataValidation type="list" allowBlank="1" showInputMessage="1" showErrorMessage="1" sqref="E24:F24 C22 E22:F22 C24">
      <formula1>"0 minutes, 30 minutes, 60 minutes"</formula1>
    </dataValidation>
    <dataValidation type="list" allowBlank="1" showInputMessage="1" showErrorMessage="1" sqref="E23:F23 C23">
      <formula1>"0   minutes, 30 minutes, 60 minutes"</formula1>
    </dataValidation>
  </dataValidations>
  <pageMargins left="0.25" right="0.25" top="0.75" bottom="0.75" header="0.3" footer="0.3"/>
  <pageSetup paperSize="9" scale="46" orientation="portrait" r:id="rId1"/>
  <headerFooter>
    <oddFooter>&amp;CSociété Méridionale d' Environnement - 17 rue Isabelle Eberhardt - 31200 Toulouse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59">
    <pageSetUpPr fitToPage="1"/>
  </sheetPr>
  <dimension ref="A1:N153"/>
  <sheetViews>
    <sheetView zoomScale="70" zoomScaleNormal="70" workbookViewId="0">
      <selection activeCell="H1" sqref="H1"/>
    </sheetView>
  </sheetViews>
  <sheetFormatPr baseColWidth="10" defaultRowHeight="12.75"/>
  <cols>
    <col min="1" max="1" width="15.5703125" customWidth="1"/>
    <col min="2" max="2" width="33" customWidth="1"/>
    <col min="3" max="3" width="20.7109375" customWidth="1"/>
    <col min="4" max="4" width="23.28515625" customWidth="1"/>
    <col min="5" max="5" width="15.5703125" customWidth="1"/>
    <col min="6" max="6" width="16.140625" customWidth="1"/>
    <col min="7" max="7" width="40.42578125" customWidth="1"/>
    <col min="8" max="8" width="24" customWidth="1"/>
    <col min="9" max="9" width="17.28515625" customWidth="1"/>
    <col min="10" max="10" width="15.85546875" customWidth="1"/>
    <col min="11" max="11" width="8.5703125" customWidth="1"/>
  </cols>
  <sheetData>
    <row r="1" spans="2:12" ht="26.25">
      <c r="C1" s="37" t="s">
        <v>30</v>
      </c>
      <c r="D1" s="35" t="e">
        <f>#REF!</f>
        <v>#REF!</v>
      </c>
      <c r="G1" s="37" t="s">
        <v>57</v>
      </c>
      <c r="H1" s="35" t="str">
        <f ca="1">MID(CELL("nomfichier",H1),FIND("]",CELL("nomfichier",H1))+1,LEN(CELL("nomfichier",H1))-FIND("]",CELL("nomfichier",H1)))</f>
        <v>06</v>
      </c>
      <c r="I1" s="42"/>
    </row>
    <row r="2" spans="2:12" ht="25.5">
      <c r="B2" s="36"/>
      <c r="C2" s="36"/>
      <c r="D2" s="36"/>
      <c r="E2" s="36"/>
      <c r="F2" s="36"/>
      <c r="G2" s="36"/>
      <c r="H2" s="36"/>
      <c r="I2" s="42"/>
    </row>
    <row r="3" spans="2:12" ht="26.25">
      <c r="B3" s="95" t="s">
        <v>35</v>
      </c>
      <c r="C3" s="36"/>
      <c r="D3" s="36"/>
      <c r="E3" s="36"/>
      <c r="F3" s="36"/>
      <c r="G3" s="38" t="s">
        <v>68</v>
      </c>
      <c r="H3" s="36"/>
      <c r="I3" s="42"/>
    </row>
    <row r="4" spans="2:12" ht="26.25">
      <c r="B4" s="94" t="e">
        <f>#REF!</f>
        <v>#REF!</v>
      </c>
      <c r="C4" s="39"/>
      <c r="D4" s="39"/>
      <c r="E4" s="36"/>
      <c r="F4" s="40"/>
      <c r="G4" s="41" t="e">
        <f>#REF!</f>
        <v>#REF!</v>
      </c>
      <c r="H4" s="39"/>
      <c r="I4" s="43"/>
    </row>
    <row r="5" spans="2:12">
      <c r="E5" s="32"/>
      <c r="I5" s="1"/>
    </row>
    <row r="6" spans="2:12" ht="15.75">
      <c r="D6" s="27"/>
      <c r="E6" s="26"/>
      <c r="I6" s="26"/>
    </row>
    <row r="7" spans="2:12">
      <c r="I7" s="1"/>
    </row>
    <row r="9" spans="2:12">
      <c r="L9" s="28"/>
    </row>
    <row r="10" spans="2:12">
      <c r="L10" s="28"/>
    </row>
    <row r="11" spans="2:12" ht="23.25">
      <c r="B11" s="44" t="s">
        <v>56</v>
      </c>
      <c r="C11" s="102" t="e">
        <f>#REF!</f>
        <v>#REF!</v>
      </c>
      <c r="D11" s="42"/>
      <c r="E11" s="46"/>
      <c r="F11" s="46"/>
      <c r="G11" s="44" t="s">
        <v>42</v>
      </c>
      <c r="H11" s="45"/>
    </row>
    <row r="12" spans="2:12" ht="23.25">
      <c r="B12" s="44" t="s">
        <v>31</v>
      </c>
      <c r="C12" s="47"/>
      <c r="D12" s="42"/>
      <c r="E12" s="48"/>
      <c r="F12" s="48"/>
      <c r="G12" s="44" t="s">
        <v>32</v>
      </c>
      <c r="H12" s="49"/>
    </row>
    <row r="13" spans="2:12" ht="23.25">
      <c r="B13" s="44"/>
      <c r="C13" s="48"/>
      <c r="D13" s="42"/>
      <c r="E13" s="48"/>
      <c r="F13" s="48"/>
      <c r="G13" s="44"/>
      <c r="H13" s="50"/>
    </row>
    <row r="14" spans="2:12" ht="23.25">
      <c r="B14" s="42"/>
      <c r="C14" s="42"/>
      <c r="D14" s="42"/>
      <c r="E14" s="42"/>
      <c r="F14" s="42"/>
      <c r="G14" s="42"/>
      <c r="H14" s="42"/>
    </row>
    <row r="15" spans="2:12" ht="23.25">
      <c r="B15" s="44" t="s">
        <v>62</v>
      </c>
      <c r="C15" s="51"/>
      <c r="D15" s="42"/>
      <c r="E15" s="51"/>
      <c r="F15" s="51"/>
      <c r="G15" s="44" t="s">
        <v>45</v>
      </c>
      <c r="H15" s="45"/>
    </row>
    <row r="16" spans="2:12" ht="23.25">
      <c r="B16" s="44" t="s">
        <v>3</v>
      </c>
      <c r="C16" s="52"/>
      <c r="D16" s="42"/>
      <c r="E16" s="53"/>
      <c r="F16" s="53"/>
      <c r="G16" s="44" t="s">
        <v>43</v>
      </c>
      <c r="H16" s="54"/>
    </row>
    <row r="17" spans="2:14" ht="23.25">
      <c r="B17" s="44" t="s">
        <v>46</v>
      </c>
      <c r="C17" s="52"/>
      <c r="D17" s="42"/>
      <c r="E17" s="53"/>
      <c r="F17" s="53"/>
      <c r="G17" s="55" t="s">
        <v>44</v>
      </c>
      <c r="H17" s="54"/>
    </row>
    <row r="18" spans="2:14" ht="23.25">
      <c r="B18" s="44" t="s">
        <v>39</v>
      </c>
      <c r="C18" s="52">
        <v>0</v>
      </c>
      <c r="D18" s="42"/>
      <c r="E18" s="53"/>
      <c r="F18" s="53"/>
      <c r="G18" s="42"/>
      <c r="H18" s="56"/>
    </row>
    <row r="19" spans="2:14" ht="23.25">
      <c r="B19" s="44"/>
      <c r="C19" s="53"/>
      <c r="D19" s="42"/>
      <c r="E19" s="53"/>
      <c r="F19" s="53"/>
      <c r="G19" s="42"/>
      <c r="H19" s="56"/>
      <c r="L19" s="21"/>
      <c r="M19" s="21"/>
      <c r="N19" s="21"/>
    </row>
    <row r="20" spans="2:14" ht="23.25">
      <c r="B20" s="42"/>
      <c r="C20" s="57"/>
      <c r="D20" s="42"/>
      <c r="E20" s="57"/>
      <c r="F20" s="57"/>
      <c r="G20" s="42"/>
      <c r="H20" s="56"/>
      <c r="L20" s="21"/>
      <c r="M20" s="21"/>
      <c r="N20" s="21"/>
    </row>
    <row r="21" spans="2:14" ht="23.25">
      <c r="B21" s="44" t="s">
        <v>34</v>
      </c>
      <c r="C21" s="45" t="s">
        <v>63</v>
      </c>
      <c r="D21" s="42"/>
      <c r="E21" s="46"/>
      <c r="F21" s="46"/>
      <c r="G21" s="44" t="s">
        <v>37</v>
      </c>
      <c r="H21" s="45" t="s">
        <v>66</v>
      </c>
      <c r="L21" s="21"/>
      <c r="M21" s="21"/>
    </row>
    <row r="22" spans="2:14" ht="23.25">
      <c r="B22" s="44" t="s">
        <v>40</v>
      </c>
      <c r="C22" s="54" t="s">
        <v>64</v>
      </c>
      <c r="D22" s="42"/>
      <c r="E22" s="46"/>
      <c r="F22" s="46"/>
      <c r="G22" s="44" t="s">
        <v>38</v>
      </c>
      <c r="H22" s="54" t="s">
        <v>67</v>
      </c>
      <c r="L22" s="21"/>
      <c r="M22" s="21"/>
      <c r="N22" s="23"/>
    </row>
    <row r="23" spans="2:14" ht="23.25">
      <c r="B23" s="44" t="s">
        <v>36</v>
      </c>
      <c r="C23" s="54" t="s">
        <v>65</v>
      </c>
      <c r="D23" s="42"/>
      <c r="E23" s="46"/>
      <c r="F23" s="46"/>
      <c r="G23" s="58" t="s">
        <v>74</v>
      </c>
      <c r="H23" s="59">
        <f>E153</f>
        <v>0</v>
      </c>
    </row>
    <row r="24" spans="2:14" ht="23.25">
      <c r="B24" s="44" t="s">
        <v>41</v>
      </c>
      <c r="C24" s="54" t="s">
        <v>64</v>
      </c>
      <c r="D24" s="42"/>
      <c r="E24" s="46"/>
      <c r="F24" s="46"/>
      <c r="G24" s="44" t="s">
        <v>75</v>
      </c>
      <c r="H24" s="59"/>
    </row>
    <row r="25" spans="2:14" ht="23.25">
      <c r="B25" s="42"/>
      <c r="C25" s="56"/>
      <c r="D25" s="42"/>
      <c r="E25" s="56"/>
      <c r="F25" s="56"/>
      <c r="G25" s="60"/>
      <c r="H25" s="61"/>
      <c r="I25" s="29"/>
    </row>
    <row r="26" spans="2:14" ht="23.25">
      <c r="D26" s="42"/>
      <c r="E26" s="63"/>
      <c r="F26" s="63"/>
      <c r="I26" s="29"/>
    </row>
    <row r="27" spans="2:14" ht="15.75">
      <c r="B27" s="21"/>
      <c r="C27" s="23"/>
      <c r="D27" s="29"/>
      <c r="E27" s="29"/>
      <c r="F27" s="29"/>
      <c r="G27" s="21"/>
      <c r="H27" s="26"/>
      <c r="I27" s="29"/>
    </row>
    <row r="28" spans="2:14" ht="15.75">
      <c r="B28" s="21"/>
      <c r="C28" s="23"/>
      <c r="D28" s="29"/>
      <c r="E28" s="29"/>
      <c r="F28" s="29"/>
      <c r="G28" s="21"/>
      <c r="H28" s="26"/>
      <c r="I28" s="29"/>
    </row>
    <row r="29" spans="2:14" ht="15.75">
      <c r="B29" s="21"/>
      <c r="C29" s="23"/>
      <c r="D29" s="29"/>
      <c r="E29" s="29"/>
      <c r="F29" s="29"/>
      <c r="G29" s="21"/>
      <c r="H29" s="26"/>
      <c r="I29" s="29"/>
    </row>
    <row r="30" spans="2:14" ht="15.75">
      <c r="B30" s="21"/>
      <c r="C30" s="23"/>
      <c r="D30" s="29"/>
      <c r="E30" s="29"/>
      <c r="F30" s="29"/>
      <c r="G30" s="21"/>
      <c r="H30" s="26"/>
      <c r="I30" s="29"/>
    </row>
    <row r="31" spans="2:14" ht="15.75">
      <c r="B31" s="21"/>
      <c r="C31" s="23"/>
      <c r="D31" s="29"/>
      <c r="E31" s="29"/>
      <c r="F31" s="29"/>
      <c r="G31" s="21"/>
      <c r="H31" s="26"/>
      <c r="I31" s="29"/>
    </row>
    <row r="32" spans="2:14" ht="15.75">
      <c r="B32" s="21"/>
      <c r="C32" s="23"/>
      <c r="G32" s="21"/>
      <c r="H32" s="26"/>
      <c r="I32" s="29"/>
    </row>
    <row r="33" spans="2:11" ht="15">
      <c r="F33" s="24"/>
      <c r="G33" s="24"/>
      <c r="H33" s="24"/>
    </row>
    <row r="34" spans="2:11" ht="15.75">
      <c r="B34" s="23"/>
      <c r="C34" s="21"/>
      <c r="D34" s="21"/>
      <c r="H34" s="23"/>
    </row>
    <row r="35" spans="2:11" ht="19.5" thickBot="1">
      <c r="B35" s="19"/>
      <c r="C35" s="19"/>
      <c r="D35" s="19"/>
      <c r="G35" s="19"/>
      <c r="H35" s="19"/>
      <c r="K35" s="1"/>
    </row>
    <row r="36" spans="2:11" ht="27" thickBot="1">
      <c r="B36" s="109" t="s">
        <v>58</v>
      </c>
      <c r="C36" s="65" t="s">
        <v>59</v>
      </c>
      <c r="D36" s="114" t="s">
        <v>60</v>
      </c>
      <c r="E36" s="115"/>
      <c r="F36" s="31"/>
      <c r="G36" s="96" t="s">
        <v>33</v>
      </c>
      <c r="H36" s="64"/>
      <c r="J36" s="31"/>
    </row>
    <row r="37" spans="2:11" ht="19.5" thickBot="1">
      <c r="B37" s="66"/>
      <c r="C37" s="67"/>
      <c r="D37" s="68" t="s">
        <v>4</v>
      </c>
      <c r="E37" s="69"/>
      <c r="F37" s="31"/>
      <c r="G37" s="97"/>
      <c r="J37" s="31"/>
    </row>
    <row r="38" spans="2:11" ht="19.5" thickBot="1">
      <c r="B38" s="70"/>
      <c r="C38" s="71"/>
      <c r="D38" s="72" t="s">
        <v>5</v>
      </c>
      <c r="E38" s="73"/>
      <c r="F38" s="31"/>
      <c r="J38" s="31"/>
    </row>
    <row r="39" spans="2:11" ht="24" thickBot="1">
      <c r="B39" s="70"/>
      <c r="C39" s="33"/>
      <c r="D39" s="74" t="s">
        <v>6</v>
      </c>
      <c r="E39" s="75"/>
      <c r="F39" s="31"/>
      <c r="G39" s="98" t="s">
        <v>72</v>
      </c>
      <c r="H39" s="62"/>
      <c r="J39" s="31"/>
    </row>
    <row r="40" spans="2:11" ht="24" thickBot="1">
      <c r="B40" s="70"/>
      <c r="C40" s="33"/>
      <c r="D40" s="34"/>
      <c r="E40" s="76"/>
      <c r="F40" s="31"/>
      <c r="G40" s="98" t="s">
        <v>73</v>
      </c>
      <c r="H40" s="101">
        <f>E39+E43+E47+E51+E55+E59+E63+E67+E74+E76+E78+E80</f>
        <v>0</v>
      </c>
      <c r="J40" s="31"/>
    </row>
    <row r="41" spans="2:11" ht="19.5" thickBot="1">
      <c r="B41" s="70"/>
      <c r="C41" s="33"/>
      <c r="D41" s="68" t="s">
        <v>4</v>
      </c>
      <c r="E41" s="69"/>
      <c r="F41" s="31"/>
      <c r="J41" s="31"/>
    </row>
    <row r="42" spans="2:11" ht="19.5" thickBot="1">
      <c r="B42" s="70"/>
      <c r="C42" s="71"/>
      <c r="D42" s="72" t="s">
        <v>5</v>
      </c>
      <c r="E42" s="73"/>
      <c r="F42" s="31"/>
      <c r="J42" s="31"/>
    </row>
    <row r="43" spans="2:11" ht="19.5" thickBot="1">
      <c r="B43" s="77"/>
      <c r="C43" s="78"/>
      <c r="D43" s="74" t="s">
        <v>6</v>
      </c>
      <c r="E43" s="75"/>
      <c r="F43" s="31"/>
    </row>
    <row r="44" spans="2:11" ht="19.5" thickBot="1">
      <c r="B44" s="31"/>
      <c r="C44" s="33"/>
      <c r="D44" s="33"/>
      <c r="E44" s="33"/>
      <c r="F44" s="34"/>
    </row>
    <row r="45" spans="2:11" ht="19.5" thickBot="1">
      <c r="B45" s="66"/>
      <c r="C45" s="67"/>
      <c r="D45" s="80"/>
      <c r="E45" s="81"/>
      <c r="F45" s="31"/>
    </row>
    <row r="46" spans="2:11" ht="24" thickBot="1">
      <c r="B46" s="70"/>
      <c r="C46" s="71" t="s">
        <v>61</v>
      </c>
      <c r="D46" s="82" t="s">
        <v>7</v>
      </c>
      <c r="E46" s="83">
        <v>0.5</v>
      </c>
      <c r="F46" s="31"/>
      <c r="G46" s="93" t="s">
        <v>69</v>
      </c>
      <c r="H46" s="116" t="str">
        <f>IF(AND(H24=""),"NON-EFFECTUE",IF(H24&lt;=H23,"CONFORME","NON-CONFORME"))</f>
        <v>NON-EFFECTUE</v>
      </c>
      <c r="I46" s="117"/>
    </row>
    <row r="47" spans="2:11" ht="19.5" thickBot="1">
      <c r="B47" s="70"/>
      <c r="C47" s="33"/>
      <c r="D47" s="84" t="s">
        <v>6</v>
      </c>
      <c r="E47" s="85"/>
      <c r="F47" s="31"/>
    </row>
    <row r="48" spans="2:11" ht="18.75">
      <c r="B48" s="70"/>
      <c r="C48" s="33"/>
      <c r="D48" s="34"/>
      <c r="E48" s="76"/>
      <c r="F48" s="31"/>
    </row>
    <row r="49" spans="2:10" ht="19.5" thickBot="1">
      <c r="B49" s="70"/>
      <c r="C49" s="33"/>
      <c r="D49" s="34"/>
      <c r="E49" s="76"/>
      <c r="F49" s="31"/>
    </row>
    <row r="50" spans="2:10" ht="19.5" thickBot="1">
      <c r="B50" s="70"/>
      <c r="C50" s="71"/>
      <c r="D50" s="68" t="s">
        <v>7</v>
      </c>
      <c r="E50" s="69"/>
      <c r="F50" s="31"/>
    </row>
    <row r="51" spans="2:10" ht="19.5" thickBot="1">
      <c r="B51" s="70"/>
      <c r="C51" s="33"/>
      <c r="D51" s="74" t="s">
        <v>6</v>
      </c>
      <c r="E51" s="75"/>
      <c r="F51" s="31"/>
    </row>
    <row r="52" spans="2:10" ht="18.75">
      <c r="B52" s="70"/>
      <c r="C52" s="33"/>
      <c r="D52" s="34"/>
      <c r="E52" s="76"/>
      <c r="F52" s="31"/>
    </row>
    <row r="53" spans="2:10" ht="19.5" thickBot="1">
      <c r="B53" s="70"/>
      <c r="C53" s="33"/>
      <c r="D53" s="34"/>
      <c r="E53" s="76"/>
      <c r="F53" s="31"/>
    </row>
    <row r="54" spans="2:10" ht="19.5" thickBot="1">
      <c r="B54" s="70"/>
      <c r="C54" s="71"/>
      <c r="D54" s="68" t="s">
        <v>7</v>
      </c>
      <c r="E54" s="69"/>
      <c r="F54" s="31"/>
    </row>
    <row r="55" spans="2:10" ht="19.5" thickBot="1">
      <c r="B55" s="70"/>
      <c r="C55" s="33"/>
      <c r="D55" s="74" t="s">
        <v>6</v>
      </c>
      <c r="E55" s="75"/>
      <c r="F55" s="31"/>
      <c r="G55" s="118" t="s">
        <v>70</v>
      </c>
      <c r="H55" s="119"/>
      <c r="I55" s="120"/>
    </row>
    <row r="56" spans="2:10" ht="18.75">
      <c r="B56" s="70"/>
      <c r="C56" s="33"/>
      <c r="D56" s="34"/>
      <c r="E56" s="76"/>
      <c r="F56" s="31"/>
      <c r="G56" s="70"/>
      <c r="H56" s="33"/>
      <c r="I56" s="79"/>
    </row>
    <row r="57" spans="2:10" ht="18.75" customHeight="1" thickBot="1">
      <c r="B57" s="70"/>
      <c r="C57" s="33"/>
      <c r="D57" s="34"/>
      <c r="E57" s="76"/>
      <c r="F57" s="31"/>
      <c r="G57" s="70"/>
      <c r="H57" s="33"/>
      <c r="I57" s="79"/>
      <c r="J57" s="31"/>
    </row>
    <row r="58" spans="2:10" ht="19.5" thickBot="1">
      <c r="B58" s="70"/>
      <c r="C58" s="71"/>
      <c r="D58" s="68" t="s">
        <v>7</v>
      </c>
      <c r="E58" s="69"/>
      <c r="F58" s="31"/>
      <c r="G58" s="70"/>
      <c r="H58" s="33"/>
      <c r="I58" s="79"/>
    </row>
    <row r="59" spans="2:10" ht="19.5" thickBot="1">
      <c r="B59" s="70"/>
      <c r="C59" s="33"/>
      <c r="D59" s="74" t="s">
        <v>6</v>
      </c>
      <c r="E59" s="75"/>
      <c r="F59" s="31"/>
      <c r="G59" s="70"/>
      <c r="H59" s="33"/>
      <c r="I59" s="79"/>
      <c r="J59" s="31"/>
    </row>
    <row r="60" spans="2:10" ht="18.75">
      <c r="B60" s="70"/>
      <c r="C60" s="33"/>
      <c r="D60" s="34"/>
      <c r="E60" s="76"/>
      <c r="F60" s="31"/>
      <c r="G60" s="70"/>
      <c r="H60" s="33"/>
      <c r="I60" s="79"/>
    </row>
    <row r="61" spans="2:10" ht="19.5" thickBot="1">
      <c r="B61" s="70"/>
      <c r="C61" s="33"/>
      <c r="D61" s="34"/>
      <c r="E61" s="76"/>
      <c r="F61" s="31"/>
      <c r="G61" s="70"/>
      <c r="H61" s="33"/>
      <c r="I61" s="79"/>
      <c r="J61" s="31"/>
    </row>
    <row r="62" spans="2:10" ht="19.5" thickBot="1">
      <c r="B62" s="70"/>
      <c r="C62" s="71"/>
      <c r="D62" s="68" t="s">
        <v>7</v>
      </c>
      <c r="E62" s="69"/>
      <c r="F62" s="31"/>
      <c r="G62" s="70"/>
      <c r="H62" s="33"/>
      <c r="I62" s="79"/>
      <c r="J62" s="31"/>
    </row>
    <row r="63" spans="2:10" ht="19.5" thickBot="1">
      <c r="B63" s="70"/>
      <c r="C63" s="33"/>
      <c r="D63" s="74" t="s">
        <v>6</v>
      </c>
      <c r="E63" s="75"/>
      <c r="F63" s="31"/>
      <c r="G63" s="70"/>
      <c r="H63" s="33"/>
      <c r="I63" s="79"/>
      <c r="J63" s="31"/>
    </row>
    <row r="64" spans="2:10" ht="18.75">
      <c r="B64" s="70"/>
      <c r="C64" s="33"/>
      <c r="D64" s="34"/>
      <c r="E64" s="76"/>
      <c r="F64" s="31"/>
      <c r="G64" s="70"/>
      <c r="H64" s="33"/>
      <c r="I64" s="79"/>
      <c r="J64" s="31"/>
    </row>
    <row r="65" spans="1:10" ht="19.5" thickBot="1">
      <c r="B65" s="70"/>
      <c r="C65" s="33"/>
      <c r="D65" s="34"/>
      <c r="E65" s="76"/>
      <c r="F65" s="31"/>
      <c r="G65" s="70"/>
      <c r="H65" s="33"/>
      <c r="I65" s="79"/>
      <c r="J65" s="31"/>
    </row>
    <row r="66" spans="1:10" ht="19.5" thickBot="1">
      <c r="B66" s="70"/>
      <c r="C66" s="71"/>
      <c r="D66" s="68" t="s">
        <v>7</v>
      </c>
      <c r="E66" s="69"/>
      <c r="F66" s="31"/>
      <c r="G66" s="70"/>
      <c r="H66" s="33"/>
      <c r="I66" s="79"/>
      <c r="J66" s="31"/>
    </row>
    <row r="67" spans="1:10" ht="19.5" thickBot="1">
      <c r="B67" s="77"/>
      <c r="C67" s="78"/>
      <c r="D67" s="74" t="s">
        <v>6</v>
      </c>
      <c r="E67" s="75"/>
      <c r="F67" s="31"/>
      <c r="G67" s="70"/>
      <c r="H67" s="33"/>
      <c r="I67" s="79"/>
      <c r="J67" s="31"/>
    </row>
    <row r="68" spans="1:10" ht="19.5" thickBot="1">
      <c r="B68" s="33"/>
      <c r="C68" s="33"/>
      <c r="D68" s="33"/>
      <c r="E68" s="33"/>
      <c r="F68" s="34"/>
      <c r="G68" s="70"/>
      <c r="H68" s="33"/>
      <c r="I68" s="79"/>
      <c r="J68" s="31"/>
    </row>
    <row r="69" spans="1:10" ht="19.5" thickBot="1">
      <c r="B69" s="66"/>
      <c r="C69" s="67"/>
      <c r="D69" s="80"/>
      <c r="E69" s="81"/>
      <c r="F69" s="31"/>
      <c r="G69" s="25"/>
      <c r="H69" s="33"/>
      <c r="I69" s="79"/>
      <c r="J69" s="31"/>
    </row>
    <row r="70" spans="1:10" ht="19.5" thickBot="1">
      <c r="B70" s="70"/>
      <c r="C70" s="87"/>
      <c r="D70" s="88" t="s">
        <v>48</v>
      </c>
      <c r="E70" s="83"/>
      <c r="F70" s="31"/>
      <c r="G70" s="70"/>
      <c r="H70" s="33"/>
      <c r="I70" s="79"/>
      <c r="J70" s="31"/>
    </row>
    <row r="71" spans="1:10" ht="19.5" thickBot="1">
      <c r="B71" s="77"/>
      <c r="C71" s="89"/>
      <c r="D71" s="90"/>
      <c r="E71" s="91"/>
      <c r="F71" s="31"/>
      <c r="G71" s="70"/>
      <c r="H71" s="33"/>
      <c r="I71" s="79"/>
      <c r="J71" s="31"/>
    </row>
    <row r="72" spans="1:10" ht="19.5" thickBot="1">
      <c r="B72" s="33"/>
      <c r="C72" s="92"/>
      <c r="D72" s="34"/>
      <c r="E72" s="34"/>
      <c r="F72" s="31"/>
      <c r="G72" s="99" t="s">
        <v>71</v>
      </c>
      <c r="H72" s="78"/>
      <c r="I72" s="86"/>
      <c r="J72" s="31"/>
    </row>
    <row r="73" spans="1:10" ht="19.5" thickBot="1">
      <c r="A73" s="1"/>
      <c r="B73" s="66"/>
      <c r="C73" s="67"/>
      <c r="D73" s="80"/>
      <c r="E73" s="81"/>
      <c r="F73" s="31"/>
      <c r="G73" s="33"/>
      <c r="H73" s="33"/>
      <c r="I73" s="33"/>
      <c r="J73" s="31"/>
    </row>
    <row r="74" spans="1:10" ht="19.5" thickBot="1">
      <c r="B74" s="70"/>
      <c r="C74" s="87"/>
      <c r="D74" s="82" t="s">
        <v>47</v>
      </c>
      <c r="E74" s="83"/>
      <c r="F74" s="31"/>
      <c r="H74" s="31"/>
      <c r="I74" s="31"/>
      <c r="J74" s="31"/>
    </row>
    <row r="75" spans="1:10" ht="19.5" thickBot="1">
      <c r="B75" s="70"/>
      <c r="C75" s="33"/>
      <c r="D75" s="84" t="s">
        <v>49</v>
      </c>
      <c r="E75" s="85"/>
      <c r="F75" s="31"/>
      <c r="G75" s="31"/>
      <c r="H75" s="31"/>
      <c r="I75" s="31"/>
      <c r="J75" s="31"/>
    </row>
    <row r="76" spans="1:10" ht="19.5" thickBot="1">
      <c r="B76" s="70"/>
      <c r="C76" s="87"/>
      <c r="D76" s="68" t="s">
        <v>50</v>
      </c>
      <c r="E76" s="69"/>
      <c r="F76" s="31"/>
      <c r="G76" s="31"/>
      <c r="H76" s="31"/>
      <c r="I76" s="31"/>
      <c r="J76" s="31"/>
    </row>
    <row r="77" spans="1:10" ht="19.5" thickBot="1">
      <c r="B77" s="70"/>
      <c r="C77" s="33"/>
      <c r="D77" s="74" t="s">
        <v>51</v>
      </c>
      <c r="E77" s="75"/>
      <c r="F77" s="31"/>
      <c r="G77" s="31"/>
      <c r="H77" s="31"/>
      <c r="I77" s="31"/>
      <c r="J77" s="31"/>
    </row>
    <row r="78" spans="1:10" ht="19.5" thickBot="1">
      <c r="B78" s="70"/>
      <c r="C78" s="87"/>
      <c r="D78" s="68" t="s">
        <v>52</v>
      </c>
      <c r="E78" s="69"/>
      <c r="F78" s="31"/>
      <c r="J78" s="31"/>
    </row>
    <row r="79" spans="1:10" ht="19.5" thickBot="1">
      <c r="B79" s="70"/>
      <c r="C79" s="33"/>
      <c r="D79" s="74" t="s">
        <v>53</v>
      </c>
      <c r="E79" s="75"/>
      <c r="F79" s="31"/>
      <c r="G79" s="31"/>
      <c r="H79" s="31"/>
      <c r="I79" s="31"/>
      <c r="J79" s="31"/>
    </row>
    <row r="80" spans="1:10" ht="19.5" thickBot="1">
      <c r="B80" s="70"/>
      <c r="C80" s="87"/>
      <c r="D80" s="68" t="s">
        <v>54</v>
      </c>
      <c r="E80" s="69"/>
      <c r="F80" s="31"/>
      <c r="G80" s="31"/>
      <c r="H80" s="31"/>
      <c r="I80" s="31"/>
      <c r="J80" s="31"/>
    </row>
    <row r="81" spans="2:10" ht="19.5" thickBot="1">
      <c r="B81" s="70"/>
      <c r="C81" s="33"/>
      <c r="D81" s="74" t="s">
        <v>55</v>
      </c>
      <c r="E81" s="75"/>
      <c r="F81" s="31"/>
      <c r="G81" s="31"/>
      <c r="H81" s="31"/>
      <c r="I81" s="31"/>
      <c r="J81" s="31"/>
    </row>
    <row r="82" spans="2:10" ht="18.75" thickBot="1">
      <c r="B82" s="77"/>
      <c r="C82" s="78"/>
      <c r="D82" s="78"/>
      <c r="E82" s="86"/>
      <c r="F82" s="31"/>
      <c r="G82" s="31"/>
      <c r="H82" s="31"/>
      <c r="I82" s="31"/>
      <c r="J82" s="31"/>
    </row>
    <row r="83" spans="2:10">
      <c r="D83" s="22"/>
      <c r="E83" s="22"/>
      <c r="F83" s="22"/>
      <c r="G83" s="22"/>
    </row>
    <row r="84" spans="2:10">
      <c r="C84" s="22"/>
      <c r="D84" s="22"/>
      <c r="E84" s="22"/>
      <c r="F84" s="22"/>
      <c r="G84" s="22"/>
    </row>
    <row r="85" spans="2:10">
      <c r="C85" s="30"/>
    </row>
    <row r="87" spans="2:10" ht="18.75">
      <c r="B87" s="20"/>
      <c r="E87" s="20"/>
    </row>
    <row r="88" spans="2:10" ht="18.75">
      <c r="B88" s="20"/>
      <c r="E88" s="20"/>
    </row>
    <row r="89" spans="2:10" ht="18.75">
      <c r="B89" s="20"/>
      <c r="E89" s="20"/>
    </row>
    <row r="90" spans="2:10">
      <c r="E90" s="1"/>
      <c r="I90" s="1"/>
    </row>
    <row r="94" spans="2:10" ht="18.75">
      <c r="E94" s="20"/>
    </row>
    <row r="95" spans="2:10" ht="18.75">
      <c r="E95" s="20"/>
    </row>
    <row r="98" spans="2:8" ht="10.5" hidden="1" customHeight="1">
      <c r="B98" s="4" t="s">
        <v>8</v>
      </c>
      <c r="C98" s="2"/>
      <c r="D98" s="2"/>
      <c r="E98" s="2"/>
      <c r="F98" s="7"/>
      <c r="G98" s="7"/>
      <c r="H98" s="7"/>
    </row>
    <row r="99" spans="2:8" hidden="1">
      <c r="B99" s="2" t="s">
        <v>1</v>
      </c>
      <c r="C99" s="2" t="s">
        <v>2</v>
      </c>
      <c r="D99" s="2" t="s">
        <v>0</v>
      </c>
      <c r="E99" s="4" t="s">
        <v>9</v>
      </c>
      <c r="F99" s="7"/>
      <c r="G99" s="7"/>
      <c r="H99" s="7"/>
    </row>
    <row r="100" spans="2:8" hidden="1">
      <c r="B100" s="3" t="str">
        <f>IF(E38="","",E38)</f>
        <v/>
      </c>
      <c r="C100" s="3" t="str">
        <f>IF(E37="","",E37)</f>
        <v/>
      </c>
      <c r="D100" s="3" t="str">
        <f>IF(E39="","",E39)</f>
        <v/>
      </c>
      <c r="E100" s="5" t="str">
        <f>IF(B100="","",(PI()*(B100+C100)*D100*SQRT(1+POWER(((C100-B100)*2)/(2*D100),2))))</f>
        <v/>
      </c>
      <c r="F100" s="7"/>
      <c r="G100" s="8" t="s">
        <v>10</v>
      </c>
      <c r="H100" s="9"/>
    </row>
    <row r="101" spans="2:8" hidden="1">
      <c r="B101" s="4" t="s">
        <v>11</v>
      </c>
      <c r="C101" s="2"/>
      <c r="D101" s="2"/>
      <c r="E101" s="2"/>
      <c r="F101" s="7"/>
      <c r="G101" s="10">
        <f>IF(AND(E100="",E103=""),0,(IF(E103="",E100,(E100+E103))))</f>
        <v>0</v>
      </c>
      <c r="H101" s="9"/>
    </row>
    <row r="102" spans="2:8" hidden="1">
      <c r="B102" s="2" t="s">
        <v>1</v>
      </c>
      <c r="C102" s="2" t="s">
        <v>2</v>
      </c>
      <c r="D102" s="2" t="s">
        <v>0</v>
      </c>
      <c r="E102" s="4" t="s">
        <v>9</v>
      </c>
      <c r="F102" s="7"/>
      <c r="G102" s="7"/>
      <c r="H102" s="7"/>
    </row>
    <row r="103" spans="2:8" hidden="1">
      <c r="B103" s="3" t="str">
        <f>IF(E42="","",E42)</f>
        <v/>
      </c>
      <c r="C103" s="3" t="str">
        <f>IF(E41="","",E41)</f>
        <v/>
      </c>
      <c r="D103" s="3" t="str">
        <f>IF(E43="","",E43)</f>
        <v/>
      </c>
      <c r="E103" s="6" t="str">
        <f>IF(D103="","",(PI()*(B103+C103)*D103*SQRT(1+POWER(((C103-B103)*2)/(2*D103),2))))</f>
        <v/>
      </c>
      <c r="F103" s="7"/>
      <c r="G103" s="7"/>
      <c r="H103" s="7"/>
    </row>
    <row r="104" spans="2:8" hidden="1">
      <c r="B104" s="11"/>
      <c r="C104" s="11"/>
      <c r="D104" s="11"/>
      <c r="E104" s="12"/>
      <c r="F104" s="7"/>
      <c r="G104" s="7"/>
      <c r="H104" s="7"/>
    </row>
    <row r="105" spans="2:8" hidden="1">
      <c r="B105" s="4" t="s">
        <v>12</v>
      </c>
      <c r="C105" s="3"/>
      <c r="D105" s="5"/>
      <c r="E105" s="7"/>
      <c r="F105" s="7"/>
      <c r="G105" s="7"/>
      <c r="H105" s="7"/>
    </row>
    <row r="106" spans="2:8" hidden="1">
      <c r="B106" s="2" t="s">
        <v>1</v>
      </c>
      <c r="C106" s="2" t="s">
        <v>0</v>
      </c>
      <c r="D106" s="2"/>
      <c r="E106" s="7"/>
      <c r="F106" s="7"/>
      <c r="G106" s="7"/>
      <c r="H106" s="7"/>
    </row>
    <row r="107" spans="2:8" hidden="1">
      <c r="B107" s="3">
        <f>E46</f>
        <v>0.5</v>
      </c>
      <c r="C107" s="3">
        <f>E47</f>
        <v>0</v>
      </c>
      <c r="D107" s="5">
        <f>PI()*(B107*2)*C107</f>
        <v>0</v>
      </c>
      <c r="E107" s="12"/>
      <c r="F107" s="13"/>
      <c r="G107" s="7"/>
      <c r="H107" s="7"/>
    </row>
    <row r="108" spans="2:8" hidden="1">
      <c r="B108" s="2"/>
      <c r="C108" s="2"/>
      <c r="D108" s="2"/>
      <c r="E108" s="7"/>
      <c r="F108" s="7"/>
      <c r="G108" s="7"/>
      <c r="H108" s="7"/>
    </row>
    <row r="109" spans="2:8" hidden="1">
      <c r="B109" s="4" t="s">
        <v>13</v>
      </c>
      <c r="C109" s="3"/>
      <c r="D109" s="5"/>
      <c r="E109" s="7"/>
      <c r="F109" s="7"/>
      <c r="G109" s="7"/>
      <c r="H109" s="7"/>
    </row>
    <row r="110" spans="2:8" hidden="1">
      <c r="B110" s="2" t="s">
        <v>1</v>
      </c>
      <c r="C110" s="2" t="s">
        <v>0</v>
      </c>
      <c r="D110" s="2"/>
      <c r="E110" s="7"/>
      <c r="F110" s="7"/>
      <c r="G110" s="7"/>
      <c r="H110" s="7"/>
    </row>
    <row r="111" spans="2:8" hidden="1">
      <c r="B111" s="3">
        <f>E50</f>
        <v>0</v>
      </c>
      <c r="C111" s="3">
        <f>E51</f>
        <v>0</v>
      </c>
      <c r="D111" s="5">
        <f>PI()*(B111*2)*C111</f>
        <v>0</v>
      </c>
      <c r="E111" s="12"/>
      <c r="F111" s="13"/>
      <c r="G111" s="7"/>
      <c r="H111" s="7"/>
    </row>
    <row r="112" spans="2:8" hidden="1">
      <c r="B112" s="2"/>
      <c r="C112" s="2"/>
      <c r="D112" s="2"/>
      <c r="F112" s="7"/>
      <c r="G112" s="7"/>
      <c r="H112" s="7"/>
    </row>
    <row r="113" spans="2:8" hidden="1">
      <c r="B113" s="4" t="s">
        <v>14</v>
      </c>
      <c r="C113" s="3"/>
      <c r="D113" s="5"/>
      <c r="F113" s="7"/>
      <c r="G113" s="8" t="s">
        <v>15</v>
      </c>
      <c r="H113" s="9"/>
    </row>
    <row r="114" spans="2:8" hidden="1">
      <c r="B114" s="2" t="s">
        <v>1</v>
      </c>
      <c r="C114" s="2" t="s">
        <v>0</v>
      </c>
      <c r="D114" s="2"/>
      <c r="G114" s="14">
        <f>D107+D111+D115+D119+D123+D127</f>
        <v>0</v>
      </c>
      <c r="H114" s="15"/>
    </row>
    <row r="115" spans="2:8" hidden="1">
      <c r="B115" s="3">
        <f>E54</f>
        <v>0</v>
      </c>
      <c r="C115" s="3">
        <f>E55</f>
        <v>0</v>
      </c>
      <c r="D115" s="5">
        <f>PI()*(B115*2)*C115</f>
        <v>0</v>
      </c>
    </row>
    <row r="116" spans="2:8" hidden="1">
      <c r="B116" s="2"/>
      <c r="C116" s="2"/>
      <c r="D116" s="2"/>
    </row>
    <row r="117" spans="2:8" hidden="1">
      <c r="B117" s="4" t="s">
        <v>16</v>
      </c>
      <c r="C117" s="3"/>
      <c r="D117" s="5"/>
    </row>
    <row r="118" spans="2:8" hidden="1">
      <c r="B118" s="2" t="s">
        <v>1</v>
      </c>
      <c r="C118" s="2" t="s">
        <v>0</v>
      </c>
      <c r="D118" s="2"/>
    </row>
    <row r="119" spans="2:8" hidden="1">
      <c r="B119" s="3">
        <f>E58</f>
        <v>0</v>
      </c>
      <c r="C119" s="3">
        <f>E59</f>
        <v>0</v>
      </c>
      <c r="D119" s="5">
        <f>PI()*(B119*2)*C119</f>
        <v>0</v>
      </c>
    </row>
    <row r="120" spans="2:8" hidden="1">
      <c r="B120" s="3"/>
      <c r="C120" s="3"/>
      <c r="D120" s="3"/>
    </row>
    <row r="121" spans="2:8" hidden="1">
      <c r="B121" s="4" t="s">
        <v>17</v>
      </c>
      <c r="C121" s="3"/>
      <c r="D121" s="5"/>
    </row>
    <row r="122" spans="2:8" hidden="1">
      <c r="B122" s="2" t="s">
        <v>1</v>
      </c>
      <c r="C122" s="2" t="s">
        <v>0</v>
      </c>
      <c r="D122" s="2"/>
    </row>
    <row r="123" spans="2:8" hidden="1">
      <c r="B123" s="3">
        <f>E62</f>
        <v>0</v>
      </c>
      <c r="C123" s="3">
        <f>E63</f>
        <v>0</v>
      </c>
      <c r="D123" s="5">
        <f>PI()*(B123*2)*C123</f>
        <v>0</v>
      </c>
    </row>
    <row r="124" spans="2:8" hidden="1">
      <c r="B124" s="2"/>
      <c r="C124" s="2"/>
      <c r="D124" s="2"/>
    </row>
    <row r="125" spans="2:8" hidden="1">
      <c r="B125" s="4" t="s">
        <v>18</v>
      </c>
      <c r="C125" s="3"/>
      <c r="D125" s="5"/>
    </row>
    <row r="126" spans="2:8" hidden="1">
      <c r="B126" s="2" t="s">
        <v>1</v>
      </c>
      <c r="C126" s="2" t="s">
        <v>0</v>
      </c>
      <c r="D126" s="2"/>
    </row>
    <row r="127" spans="2:8" hidden="1">
      <c r="B127" s="3">
        <f>E66</f>
        <v>0</v>
      </c>
      <c r="C127" s="3">
        <f>E67</f>
        <v>0</v>
      </c>
      <c r="D127" s="5">
        <f>PI()*(B127*2)*C127</f>
        <v>0</v>
      </c>
    </row>
    <row r="128" spans="2:8" hidden="1">
      <c r="B128" s="11"/>
      <c r="C128" s="11"/>
      <c r="D128" s="16"/>
    </row>
    <row r="129" spans="2:8" hidden="1">
      <c r="B129" s="4" t="s">
        <v>19</v>
      </c>
      <c r="C129" s="5"/>
      <c r="G129" s="17" t="s">
        <v>20</v>
      </c>
      <c r="H129" s="15"/>
    </row>
    <row r="130" spans="2:8" hidden="1">
      <c r="B130" s="4" t="s">
        <v>1</v>
      </c>
      <c r="C130" s="5"/>
      <c r="G130" s="14">
        <f>C131</f>
        <v>0</v>
      </c>
      <c r="H130" s="15"/>
    </row>
    <row r="131" spans="2:8" hidden="1">
      <c r="B131" s="3">
        <f>E70</f>
        <v>0</v>
      </c>
      <c r="C131" s="5">
        <f>PI()*(B131*B131)</f>
        <v>0</v>
      </c>
    </row>
    <row r="132" spans="2:8" hidden="1"/>
    <row r="133" spans="2:8" hidden="1"/>
    <row r="134" spans="2:8" hidden="1">
      <c r="B134" s="4" t="s">
        <v>21</v>
      </c>
      <c r="C134" s="2"/>
      <c r="D134" s="4"/>
    </row>
    <row r="135" spans="2:8" hidden="1">
      <c r="B135" s="4" t="s">
        <v>22</v>
      </c>
      <c r="C135" s="4" t="s">
        <v>23</v>
      </c>
      <c r="D135" s="4" t="s">
        <v>9</v>
      </c>
    </row>
    <row r="136" spans="2:8" hidden="1">
      <c r="B136" s="3">
        <f>E74</f>
        <v>0</v>
      </c>
      <c r="C136" s="3">
        <f>E75</f>
        <v>0</v>
      </c>
      <c r="D136" s="5">
        <f>(C136*B136)*2</f>
        <v>0</v>
      </c>
    </row>
    <row r="137" spans="2:8" hidden="1">
      <c r="B137" s="2"/>
      <c r="C137" s="2"/>
      <c r="D137" s="2"/>
      <c r="G137" s="17" t="s">
        <v>24</v>
      </c>
      <c r="H137" s="15"/>
    </row>
    <row r="138" spans="2:8" hidden="1">
      <c r="B138" s="4" t="s">
        <v>25</v>
      </c>
      <c r="C138" s="2"/>
      <c r="D138" s="4" t="s">
        <v>9</v>
      </c>
      <c r="G138" s="14">
        <f>D136+D140+D144+D148</f>
        <v>0</v>
      </c>
      <c r="H138" s="15"/>
    </row>
    <row r="139" spans="2:8" hidden="1">
      <c r="B139" s="4" t="s">
        <v>22</v>
      </c>
      <c r="C139" s="4" t="s">
        <v>23</v>
      </c>
      <c r="D139" s="2"/>
    </row>
    <row r="140" spans="2:8" hidden="1">
      <c r="B140" s="3">
        <f>E76</f>
        <v>0</v>
      </c>
      <c r="C140" s="3">
        <f>E77</f>
        <v>0</v>
      </c>
      <c r="D140" s="5">
        <f>(C140*B140)*2</f>
        <v>0</v>
      </c>
    </row>
    <row r="141" spans="2:8" hidden="1"/>
    <row r="142" spans="2:8" hidden="1">
      <c r="B142" s="4" t="s">
        <v>26</v>
      </c>
      <c r="C142" s="2"/>
      <c r="D142" s="4" t="s">
        <v>9</v>
      </c>
    </row>
    <row r="143" spans="2:8" hidden="1">
      <c r="B143" s="4" t="s">
        <v>22</v>
      </c>
      <c r="C143" s="4" t="s">
        <v>23</v>
      </c>
      <c r="D143" s="2"/>
    </row>
    <row r="144" spans="2:8" hidden="1">
      <c r="B144" s="3">
        <f>E78</f>
        <v>0</v>
      </c>
      <c r="C144" s="3">
        <f>E79</f>
        <v>0</v>
      </c>
      <c r="D144" s="5">
        <f>(C144*B144)*2</f>
        <v>0</v>
      </c>
    </row>
    <row r="145" spans="2:5" hidden="1"/>
    <row r="146" spans="2:5" hidden="1">
      <c r="B146" s="4" t="s">
        <v>27</v>
      </c>
      <c r="C146" s="2"/>
      <c r="D146" s="4" t="s">
        <v>9</v>
      </c>
    </row>
    <row r="147" spans="2:5" hidden="1">
      <c r="B147" s="4" t="s">
        <v>22</v>
      </c>
      <c r="C147" s="4" t="s">
        <v>23</v>
      </c>
      <c r="D147" s="2"/>
    </row>
    <row r="148" spans="2:5" hidden="1">
      <c r="B148" s="3">
        <f>E80</f>
        <v>0</v>
      </c>
      <c r="C148" s="3">
        <f>E81</f>
        <v>0</v>
      </c>
      <c r="D148" s="5">
        <f>(C148*B148)*2</f>
        <v>0</v>
      </c>
    </row>
    <row r="149" spans="2:5" hidden="1"/>
    <row r="150" spans="2:5" hidden="1"/>
    <row r="151" spans="2:5" hidden="1">
      <c r="D151" s="17" t="s">
        <v>28</v>
      </c>
      <c r="E151" s="14">
        <f>G138+G114+G101+G130</f>
        <v>0</v>
      </c>
    </row>
    <row r="152" spans="2:5" hidden="1">
      <c r="D152" t="s">
        <v>29</v>
      </c>
      <c r="E152" s="100">
        <f>(40*E151)%</f>
        <v>0</v>
      </c>
    </row>
    <row r="153" spans="2:5" hidden="1">
      <c r="E153" s="18">
        <f>ROUND(E152,2)</f>
        <v>0</v>
      </c>
    </row>
  </sheetData>
  <mergeCells count="3">
    <mergeCell ref="D36:E36"/>
    <mergeCell ref="H46:I46"/>
    <mergeCell ref="G55:I55"/>
  </mergeCells>
  <conditionalFormatting sqref="H46">
    <cfRule type="containsText" dxfId="11" priority="2" operator="containsText" text="NON-CONFORME">
      <formula>NOT(ISERROR(SEARCH("NON-CONFORME",H46)))</formula>
    </cfRule>
    <cfRule type="containsText" dxfId="10" priority="3" operator="containsText" text="CONFORME">
      <formula>NOT(ISERROR(SEARCH("CONFORME",H46)))</formula>
    </cfRule>
    <cfRule type="containsText" dxfId="9" priority="4" operator="containsText" text="NON-EFFECTUE">
      <formula>NOT(ISERROR(SEARCH("NON-EFFECTUE",H46)))</formula>
    </cfRule>
  </conditionalFormatting>
  <conditionalFormatting sqref="N35">
    <cfRule type="containsText" dxfId="8" priority="1" operator="containsText" text="Résultat:">
      <formula>NOT(ISERROR(SEARCH("Résultat:",N35)))</formula>
    </cfRule>
  </conditionalFormatting>
  <dataValidations count="14">
    <dataValidation type="list" allowBlank="1" showInputMessage="1" showErrorMessage="1" sqref="C38 C42 C46 C76 C50 C54 C58 C62 C66 C70:C72 C78 C74 C80">
      <formula1>" BETON, BETON ARME, PVC, GRES, AMIENTE CIMENT, FONTE, PEHD"</formula1>
    </dataValidation>
    <dataValidation type="list" allowBlank="1" showInputMessage="1" showErrorMessage="1" sqref="C84">
      <formula1>"Rapport remis sous accréditation"</formula1>
    </dataValidation>
    <dataValidation type="list" allowBlank="1" showInputMessage="1" showErrorMessage="1" sqref="H11">
      <formula1>"Beau, Pluie, Neige"</formula1>
    </dataValidation>
    <dataValidation type="list" allowBlank="1" showInputMessage="1" showErrorMessage="1" sqref="H15">
      <formula1>"Route, Trottoir, Accotement, Piétonnier, Champs, Jardin, Voie ferré, Domaine privée"</formula1>
    </dataValidation>
    <dataValidation type="list" allowBlank="1" showInputMessage="1" showErrorMessage="1" sqref="H16">
      <formula1>"Terminé, Non terminé, Non compacté, Partiel"</formula1>
    </dataValidation>
    <dataValidation type="list" allowBlank="1" showInputMessage="1" showErrorMessage="1" sqref="H17">
      <formula1>"Terminée, Existante, En cours, Non réalisée"</formula1>
    </dataValidation>
    <dataValidation type="list" allowBlank="1" showInputMessage="1" showErrorMessage="1" sqref="H21">
      <formula1>"400 mb, 500 mb, 1 bar, 2 bars, 3 bars, 4 bars, 5 bars, 8 bars, 10 bars"</formula1>
    </dataValidation>
    <dataValidation type="list" allowBlank="1" showInputMessage="1" showErrorMessage="1" sqref="H22">
      <formula1>"Néant, Aspersion, ""geule bée"""</formula1>
    </dataValidation>
    <dataValidation type="list" allowBlank="1" showInputMessage="1" showErrorMessage="1" sqref="E16:F16 C16">
      <formula1>"Eau Usée, Eau Pluviale, Eau Usée et Eau Pluviale, Réseau Unitaire, Eau Industrielle, Eau Potable"</formula1>
    </dataValidation>
    <dataValidation type="list" allowBlank="1" showInputMessage="1" showErrorMessage="1" sqref="E17:F17 C17">
      <formula1>"Oui, Non, Indéterminé"</formula1>
    </dataValidation>
    <dataValidation type="list" allowBlank="1" showInputMessage="1" showErrorMessage="1" sqref="E15:F15 C15">
      <formula1>"Gravitaire, Refoulement, Dépression"</formula1>
    </dataValidation>
    <dataValidation type="list" allowBlank="1" showInputMessage="1" showErrorMessage="1" sqref="E21:F21 C21">
      <formula1>"W, 4 mètres CE, 5 mètres CE, Exfiltration, Non standard"</formula1>
    </dataValidation>
    <dataValidation type="list" allowBlank="1" showInputMessage="1" showErrorMessage="1" sqref="E24:F24 C22 E22:F22 C24">
      <formula1>"0 minutes, 30 minutes, 60 minutes"</formula1>
    </dataValidation>
    <dataValidation type="list" allowBlank="1" showInputMessage="1" showErrorMessage="1" sqref="E23:F23 C23">
      <formula1>"0   minutes, 30 minutes, 60 minutes"</formula1>
    </dataValidation>
  </dataValidations>
  <pageMargins left="0.25" right="0.25" top="0.75" bottom="0.75" header="0.3" footer="0.3"/>
  <pageSetup paperSize="9" scale="46" orientation="portrait" r:id="rId1"/>
  <headerFooter>
    <oddFooter>&amp;CSociété Méridionale d' Environnement - 17 rue Isabelle Eberhardt - 31200 Toulouse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58">
    <pageSetUpPr fitToPage="1"/>
  </sheetPr>
  <dimension ref="A1:N153"/>
  <sheetViews>
    <sheetView zoomScale="70" zoomScaleNormal="70" workbookViewId="0">
      <selection activeCell="H1" sqref="H1"/>
    </sheetView>
  </sheetViews>
  <sheetFormatPr baseColWidth="10" defaultRowHeight="12.75"/>
  <cols>
    <col min="1" max="1" width="15.5703125" customWidth="1"/>
    <col min="2" max="2" width="33" customWidth="1"/>
    <col min="3" max="3" width="20.7109375" customWidth="1"/>
    <col min="4" max="4" width="23.28515625" customWidth="1"/>
    <col min="5" max="5" width="15.5703125" customWidth="1"/>
    <col min="6" max="6" width="16.140625" customWidth="1"/>
    <col min="7" max="7" width="40.42578125" customWidth="1"/>
    <col min="8" max="8" width="24" customWidth="1"/>
    <col min="9" max="9" width="17.28515625" customWidth="1"/>
    <col min="10" max="10" width="15.85546875" customWidth="1"/>
    <col min="11" max="11" width="8.5703125" customWidth="1"/>
  </cols>
  <sheetData>
    <row r="1" spans="2:12" ht="26.25">
      <c r="C1" s="37" t="s">
        <v>30</v>
      </c>
      <c r="D1" s="35" t="e">
        <f>#REF!</f>
        <v>#REF!</v>
      </c>
      <c r="G1" s="37" t="s">
        <v>57</v>
      </c>
      <c r="H1" s="35" t="str">
        <f ca="1">MID(CELL("nomfichier",H1),FIND("]",CELL("nomfichier",H1))+1,LEN(CELL("nomfichier",H1))-FIND("]",CELL("nomfichier",H1)))</f>
        <v>07</v>
      </c>
      <c r="I1" s="42"/>
    </row>
    <row r="2" spans="2:12" ht="25.5">
      <c r="B2" s="36"/>
      <c r="C2" s="36"/>
      <c r="D2" s="36"/>
      <c r="E2" s="36"/>
      <c r="F2" s="36"/>
      <c r="G2" s="36"/>
      <c r="H2" s="36"/>
      <c r="I2" s="42"/>
    </row>
    <row r="3" spans="2:12" ht="26.25">
      <c r="B3" s="95" t="s">
        <v>35</v>
      </c>
      <c r="C3" s="36"/>
      <c r="D3" s="36"/>
      <c r="E3" s="36"/>
      <c r="F3" s="36"/>
      <c r="G3" s="38" t="s">
        <v>68</v>
      </c>
      <c r="H3" s="36"/>
      <c r="I3" s="42"/>
    </row>
    <row r="4" spans="2:12" ht="26.25">
      <c r="B4" s="94" t="e">
        <f>#REF!</f>
        <v>#REF!</v>
      </c>
      <c r="C4" s="39"/>
      <c r="D4" s="39"/>
      <c r="E4" s="36"/>
      <c r="F4" s="40"/>
      <c r="G4" s="41" t="e">
        <f>#REF!</f>
        <v>#REF!</v>
      </c>
      <c r="H4" s="39"/>
      <c r="I4" s="43"/>
    </row>
    <row r="5" spans="2:12">
      <c r="E5" s="32"/>
      <c r="I5" s="1"/>
    </row>
    <row r="6" spans="2:12" ht="15.75">
      <c r="D6" s="27"/>
      <c r="E6" s="26"/>
      <c r="I6" s="26"/>
    </row>
    <row r="7" spans="2:12">
      <c r="I7" s="1"/>
    </row>
    <row r="9" spans="2:12">
      <c r="L9" s="28"/>
    </row>
    <row r="10" spans="2:12">
      <c r="L10" s="28"/>
    </row>
    <row r="11" spans="2:12" ht="23.25">
      <c r="B11" s="44" t="s">
        <v>56</v>
      </c>
      <c r="C11" s="102" t="e">
        <f>#REF!</f>
        <v>#REF!</v>
      </c>
      <c r="D11" s="42"/>
      <c r="E11" s="46"/>
      <c r="F11" s="46"/>
      <c r="G11" s="44" t="s">
        <v>42</v>
      </c>
      <c r="H11" s="45"/>
    </row>
    <row r="12" spans="2:12" ht="23.25">
      <c r="B12" s="44" t="s">
        <v>31</v>
      </c>
      <c r="C12" s="47"/>
      <c r="D12" s="42"/>
      <c r="E12" s="48"/>
      <c r="F12" s="48"/>
      <c r="G12" s="44" t="s">
        <v>32</v>
      </c>
      <c r="H12" s="49"/>
    </row>
    <row r="13" spans="2:12" ht="23.25">
      <c r="B13" s="44"/>
      <c r="C13" s="48"/>
      <c r="D13" s="42"/>
      <c r="E13" s="48"/>
      <c r="F13" s="48"/>
      <c r="G13" s="44"/>
      <c r="H13" s="50"/>
    </row>
    <row r="14" spans="2:12" ht="23.25">
      <c r="B14" s="42"/>
      <c r="C14" s="42"/>
      <c r="D14" s="42"/>
      <c r="E14" s="42"/>
      <c r="F14" s="42"/>
      <c r="G14" s="42"/>
      <c r="H14" s="42"/>
    </row>
    <row r="15" spans="2:12" ht="23.25">
      <c r="B15" s="44" t="s">
        <v>62</v>
      </c>
      <c r="C15" s="51"/>
      <c r="D15" s="42"/>
      <c r="E15" s="51"/>
      <c r="F15" s="51"/>
      <c r="G15" s="44" t="s">
        <v>45</v>
      </c>
      <c r="H15" s="45"/>
    </row>
    <row r="16" spans="2:12" ht="23.25">
      <c r="B16" s="44" t="s">
        <v>3</v>
      </c>
      <c r="C16" s="52"/>
      <c r="D16" s="42"/>
      <c r="E16" s="53"/>
      <c r="F16" s="53"/>
      <c r="G16" s="44" t="s">
        <v>43</v>
      </c>
      <c r="H16" s="54"/>
    </row>
    <row r="17" spans="2:14" ht="23.25">
      <c r="B17" s="44" t="s">
        <v>46</v>
      </c>
      <c r="C17" s="52"/>
      <c r="D17" s="42"/>
      <c r="E17" s="53"/>
      <c r="F17" s="53"/>
      <c r="G17" s="55" t="s">
        <v>44</v>
      </c>
      <c r="H17" s="54"/>
    </row>
    <row r="18" spans="2:14" ht="23.25">
      <c r="B18" s="44" t="s">
        <v>39</v>
      </c>
      <c r="C18" s="52">
        <v>0</v>
      </c>
      <c r="D18" s="42"/>
      <c r="E18" s="53"/>
      <c r="F18" s="53"/>
      <c r="G18" s="42"/>
      <c r="H18" s="56"/>
    </row>
    <row r="19" spans="2:14" ht="23.25">
      <c r="B19" s="44"/>
      <c r="C19" s="53"/>
      <c r="D19" s="42"/>
      <c r="E19" s="53"/>
      <c r="F19" s="53"/>
      <c r="G19" s="42"/>
      <c r="H19" s="56"/>
      <c r="L19" s="21"/>
      <c r="M19" s="21"/>
      <c r="N19" s="21"/>
    </row>
    <row r="20" spans="2:14" ht="23.25">
      <c r="B20" s="42"/>
      <c r="C20" s="57"/>
      <c r="D20" s="42"/>
      <c r="E20" s="57"/>
      <c r="F20" s="57"/>
      <c r="G20" s="42"/>
      <c r="H20" s="56"/>
      <c r="L20" s="21"/>
      <c r="M20" s="21"/>
      <c r="N20" s="21"/>
    </row>
    <row r="21" spans="2:14" ht="23.25">
      <c r="B21" s="44" t="s">
        <v>34</v>
      </c>
      <c r="C21" s="45" t="s">
        <v>63</v>
      </c>
      <c r="D21" s="42"/>
      <c r="E21" s="46"/>
      <c r="F21" s="46"/>
      <c r="G21" s="44" t="s">
        <v>37</v>
      </c>
      <c r="H21" s="45" t="s">
        <v>66</v>
      </c>
      <c r="L21" s="21"/>
      <c r="M21" s="21"/>
    </row>
    <row r="22" spans="2:14" ht="23.25">
      <c r="B22" s="44" t="s">
        <v>40</v>
      </c>
      <c r="C22" s="54" t="s">
        <v>64</v>
      </c>
      <c r="D22" s="42"/>
      <c r="E22" s="46"/>
      <c r="F22" s="46"/>
      <c r="G22" s="44" t="s">
        <v>38</v>
      </c>
      <c r="H22" s="54" t="s">
        <v>67</v>
      </c>
      <c r="L22" s="21"/>
      <c r="M22" s="21"/>
      <c r="N22" s="23"/>
    </row>
    <row r="23" spans="2:14" ht="23.25">
      <c r="B23" s="44" t="s">
        <v>36</v>
      </c>
      <c r="C23" s="54" t="s">
        <v>65</v>
      </c>
      <c r="D23" s="42"/>
      <c r="E23" s="46"/>
      <c r="F23" s="46"/>
      <c r="G23" s="58" t="s">
        <v>74</v>
      </c>
      <c r="H23" s="59">
        <f>E153</f>
        <v>0</v>
      </c>
    </row>
    <row r="24" spans="2:14" ht="23.25">
      <c r="B24" s="44" t="s">
        <v>41</v>
      </c>
      <c r="C24" s="54" t="s">
        <v>64</v>
      </c>
      <c r="D24" s="42"/>
      <c r="E24" s="46"/>
      <c r="F24" s="46"/>
      <c r="G24" s="44" t="s">
        <v>75</v>
      </c>
      <c r="H24" s="59"/>
    </row>
    <row r="25" spans="2:14" ht="23.25">
      <c r="B25" s="42"/>
      <c r="C25" s="56"/>
      <c r="D25" s="42"/>
      <c r="E25" s="56"/>
      <c r="F25" s="56"/>
      <c r="G25" s="60"/>
      <c r="H25" s="61"/>
      <c r="I25" s="29"/>
    </row>
    <row r="26" spans="2:14" ht="23.25">
      <c r="D26" s="42"/>
      <c r="E26" s="63"/>
      <c r="F26" s="63"/>
      <c r="I26" s="29"/>
    </row>
    <row r="27" spans="2:14" ht="15.75">
      <c r="B27" s="21"/>
      <c r="C27" s="23"/>
      <c r="D27" s="29"/>
      <c r="E27" s="29"/>
      <c r="F27" s="29"/>
      <c r="G27" s="21"/>
      <c r="H27" s="26"/>
      <c r="I27" s="29"/>
    </row>
    <row r="28" spans="2:14" ht="15.75">
      <c r="B28" s="21"/>
      <c r="C28" s="23"/>
      <c r="D28" s="29"/>
      <c r="E28" s="29"/>
      <c r="F28" s="29"/>
      <c r="G28" s="21"/>
      <c r="H28" s="26"/>
      <c r="I28" s="29"/>
    </row>
    <row r="29" spans="2:14" ht="15.75">
      <c r="B29" s="21"/>
      <c r="C29" s="23"/>
      <c r="D29" s="29"/>
      <c r="E29" s="29"/>
      <c r="F29" s="29"/>
      <c r="G29" s="21"/>
      <c r="H29" s="26"/>
      <c r="I29" s="29"/>
    </row>
    <row r="30" spans="2:14" ht="15.75">
      <c r="B30" s="21"/>
      <c r="C30" s="23"/>
      <c r="D30" s="29"/>
      <c r="E30" s="29"/>
      <c r="F30" s="29"/>
      <c r="G30" s="21"/>
      <c r="H30" s="26"/>
      <c r="I30" s="29"/>
    </row>
    <row r="31" spans="2:14" ht="15.75">
      <c r="B31" s="21"/>
      <c r="C31" s="23"/>
      <c r="D31" s="29"/>
      <c r="E31" s="29"/>
      <c r="F31" s="29"/>
      <c r="G31" s="21"/>
      <c r="H31" s="26"/>
      <c r="I31" s="29"/>
    </row>
    <row r="32" spans="2:14" ht="15.75">
      <c r="B32" s="21"/>
      <c r="C32" s="23"/>
      <c r="G32" s="21"/>
      <c r="H32" s="26"/>
      <c r="I32" s="29"/>
    </row>
    <row r="33" spans="2:11" ht="15">
      <c r="F33" s="24"/>
      <c r="G33" s="24"/>
      <c r="H33" s="24"/>
    </row>
    <row r="34" spans="2:11" ht="15.75">
      <c r="B34" s="23"/>
      <c r="C34" s="21"/>
      <c r="D34" s="21"/>
      <c r="H34" s="23"/>
    </row>
    <row r="35" spans="2:11" ht="19.5" thickBot="1">
      <c r="B35" s="19"/>
      <c r="C35" s="19"/>
      <c r="D35" s="19"/>
      <c r="G35" s="19"/>
      <c r="H35" s="19"/>
      <c r="K35" s="1"/>
    </row>
    <row r="36" spans="2:11" ht="27" thickBot="1">
      <c r="B36" s="109" t="s">
        <v>58</v>
      </c>
      <c r="C36" s="65" t="s">
        <v>59</v>
      </c>
      <c r="D36" s="114" t="s">
        <v>60</v>
      </c>
      <c r="E36" s="115"/>
      <c r="F36" s="31"/>
      <c r="G36" s="96" t="s">
        <v>33</v>
      </c>
      <c r="H36" s="64"/>
      <c r="J36" s="31"/>
    </row>
    <row r="37" spans="2:11" ht="19.5" thickBot="1">
      <c r="B37" s="66"/>
      <c r="C37" s="67"/>
      <c r="D37" s="68" t="s">
        <v>4</v>
      </c>
      <c r="E37" s="69"/>
      <c r="F37" s="31"/>
      <c r="G37" s="97"/>
      <c r="J37" s="31"/>
    </row>
    <row r="38" spans="2:11" ht="19.5" thickBot="1">
      <c r="B38" s="70"/>
      <c r="C38" s="71"/>
      <c r="D38" s="72" t="s">
        <v>5</v>
      </c>
      <c r="E38" s="73"/>
      <c r="F38" s="31"/>
      <c r="J38" s="31"/>
    </row>
    <row r="39" spans="2:11" ht="24" thickBot="1">
      <c r="B39" s="70"/>
      <c r="C39" s="33"/>
      <c r="D39" s="74" t="s">
        <v>6</v>
      </c>
      <c r="E39" s="75"/>
      <c r="F39" s="31"/>
      <c r="G39" s="98" t="s">
        <v>72</v>
      </c>
      <c r="H39" s="62"/>
      <c r="J39" s="31"/>
    </row>
    <row r="40" spans="2:11" ht="24" thickBot="1">
      <c r="B40" s="70"/>
      <c r="C40" s="33"/>
      <c r="D40" s="34"/>
      <c r="E40" s="76"/>
      <c r="F40" s="31"/>
      <c r="G40" s="98" t="s">
        <v>73</v>
      </c>
      <c r="H40" s="101">
        <f>E39+E43+E47+E51+E55+E59+E63+E67+E74+E76+E78+E80</f>
        <v>0</v>
      </c>
      <c r="J40" s="31"/>
    </row>
    <row r="41" spans="2:11" ht="19.5" thickBot="1">
      <c r="B41" s="70"/>
      <c r="C41" s="33"/>
      <c r="D41" s="68" t="s">
        <v>4</v>
      </c>
      <c r="E41" s="69"/>
      <c r="F41" s="31"/>
      <c r="J41" s="31"/>
    </row>
    <row r="42" spans="2:11" ht="19.5" thickBot="1">
      <c r="B42" s="70"/>
      <c r="C42" s="71"/>
      <c r="D42" s="72" t="s">
        <v>5</v>
      </c>
      <c r="E42" s="73"/>
      <c r="F42" s="31"/>
      <c r="J42" s="31"/>
    </row>
    <row r="43" spans="2:11" ht="19.5" thickBot="1">
      <c r="B43" s="77"/>
      <c r="C43" s="78"/>
      <c r="D43" s="74" t="s">
        <v>6</v>
      </c>
      <c r="E43" s="75"/>
      <c r="F43" s="31"/>
    </row>
    <row r="44" spans="2:11" ht="19.5" thickBot="1">
      <c r="B44" s="31"/>
      <c r="C44" s="33"/>
      <c r="D44" s="33"/>
      <c r="E44" s="33"/>
      <c r="F44" s="34"/>
    </row>
    <row r="45" spans="2:11" ht="19.5" thickBot="1">
      <c r="B45" s="66"/>
      <c r="C45" s="67"/>
      <c r="D45" s="80"/>
      <c r="E45" s="81"/>
      <c r="F45" s="31"/>
    </row>
    <row r="46" spans="2:11" ht="24" thickBot="1">
      <c r="B46" s="70"/>
      <c r="C46" s="71" t="s">
        <v>61</v>
      </c>
      <c r="D46" s="82" t="s">
        <v>7</v>
      </c>
      <c r="E46" s="83">
        <v>0.5</v>
      </c>
      <c r="F46" s="31"/>
      <c r="G46" s="93" t="s">
        <v>69</v>
      </c>
      <c r="H46" s="116" t="str">
        <f>IF(AND(H24=""),"NON-EFFECTUE",IF(H24&lt;=H23,"CONFORME","NON-CONFORME"))</f>
        <v>NON-EFFECTUE</v>
      </c>
      <c r="I46" s="117"/>
    </row>
    <row r="47" spans="2:11" ht="19.5" thickBot="1">
      <c r="B47" s="70"/>
      <c r="C47" s="33"/>
      <c r="D47" s="84" t="s">
        <v>6</v>
      </c>
      <c r="E47" s="85"/>
      <c r="F47" s="31"/>
    </row>
    <row r="48" spans="2:11" ht="18.75">
      <c r="B48" s="70"/>
      <c r="C48" s="33"/>
      <c r="D48" s="34"/>
      <c r="E48" s="76"/>
      <c r="F48" s="31"/>
    </row>
    <row r="49" spans="2:10" ht="19.5" thickBot="1">
      <c r="B49" s="70"/>
      <c r="C49" s="33"/>
      <c r="D49" s="34"/>
      <c r="E49" s="76"/>
      <c r="F49" s="31"/>
    </row>
    <row r="50" spans="2:10" ht="19.5" thickBot="1">
      <c r="B50" s="70"/>
      <c r="C50" s="71"/>
      <c r="D50" s="68" t="s">
        <v>7</v>
      </c>
      <c r="E50" s="69"/>
      <c r="F50" s="31"/>
    </row>
    <row r="51" spans="2:10" ht="19.5" thickBot="1">
      <c r="B51" s="70"/>
      <c r="C51" s="33"/>
      <c r="D51" s="74" t="s">
        <v>6</v>
      </c>
      <c r="E51" s="75"/>
      <c r="F51" s="31"/>
    </row>
    <row r="52" spans="2:10" ht="18.75">
      <c r="B52" s="70"/>
      <c r="C52" s="33"/>
      <c r="D52" s="34"/>
      <c r="E52" s="76"/>
      <c r="F52" s="31"/>
    </row>
    <row r="53" spans="2:10" ht="19.5" thickBot="1">
      <c r="B53" s="70"/>
      <c r="C53" s="33"/>
      <c r="D53" s="34"/>
      <c r="E53" s="76"/>
      <c r="F53" s="31"/>
    </row>
    <row r="54" spans="2:10" ht="19.5" thickBot="1">
      <c r="B54" s="70"/>
      <c r="C54" s="71"/>
      <c r="D54" s="68" t="s">
        <v>7</v>
      </c>
      <c r="E54" s="69"/>
      <c r="F54" s="31"/>
    </row>
    <row r="55" spans="2:10" ht="19.5" thickBot="1">
      <c r="B55" s="70"/>
      <c r="C55" s="33"/>
      <c r="D55" s="74" t="s">
        <v>6</v>
      </c>
      <c r="E55" s="75"/>
      <c r="F55" s="31"/>
      <c r="G55" s="118" t="s">
        <v>70</v>
      </c>
      <c r="H55" s="119"/>
      <c r="I55" s="120"/>
    </row>
    <row r="56" spans="2:10" ht="18.75">
      <c r="B56" s="70"/>
      <c r="C56" s="33"/>
      <c r="D56" s="34"/>
      <c r="E56" s="76"/>
      <c r="F56" s="31"/>
      <c r="G56" s="70"/>
      <c r="H56" s="33"/>
      <c r="I56" s="79"/>
    </row>
    <row r="57" spans="2:10" ht="18.75" customHeight="1" thickBot="1">
      <c r="B57" s="70"/>
      <c r="C57" s="33"/>
      <c r="D57" s="34"/>
      <c r="E57" s="76"/>
      <c r="F57" s="31"/>
      <c r="G57" s="70"/>
      <c r="H57" s="33"/>
      <c r="I57" s="79"/>
      <c r="J57" s="31"/>
    </row>
    <row r="58" spans="2:10" ht="19.5" thickBot="1">
      <c r="B58" s="70"/>
      <c r="C58" s="71"/>
      <c r="D58" s="68" t="s">
        <v>7</v>
      </c>
      <c r="E58" s="69"/>
      <c r="F58" s="31"/>
      <c r="G58" s="70"/>
      <c r="H58" s="33"/>
      <c r="I58" s="79"/>
    </row>
    <row r="59" spans="2:10" ht="19.5" thickBot="1">
      <c r="B59" s="70"/>
      <c r="C59" s="33"/>
      <c r="D59" s="74" t="s">
        <v>6</v>
      </c>
      <c r="E59" s="75"/>
      <c r="F59" s="31"/>
      <c r="G59" s="70"/>
      <c r="H59" s="33"/>
      <c r="I59" s="79"/>
      <c r="J59" s="31"/>
    </row>
    <row r="60" spans="2:10" ht="18.75">
      <c r="B60" s="70"/>
      <c r="C60" s="33"/>
      <c r="D60" s="34"/>
      <c r="E60" s="76"/>
      <c r="F60" s="31"/>
      <c r="G60" s="70"/>
      <c r="H60" s="33"/>
      <c r="I60" s="79"/>
    </row>
    <row r="61" spans="2:10" ht="19.5" thickBot="1">
      <c r="B61" s="70"/>
      <c r="C61" s="33"/>
      <c r="D61" s="34"/>
      <c r="E61" s="76"/>
      <c r="F61" s="31"/>
      <c r="G61" s="70"/>
      <c r="H61" s="33"/>
      <c r="I61" s="79"/>
      <c r="J61" s="31"/>
    </row>
    <row r="62" spans="2:10" ht="19.5" thickBot="1">
      <c r="B62" s="70"/>
      <c r="C62" s="71"/>
      <c r="D62" s="68" t="s">
        <v>7</v>
      </c>
      <c r="E62" s="69"/>
      <c r="F62" s="31"/>
      <c r="G62" s="70"/>
      <c r="H62" s="33"/>
      <c r="I62" s="79"/>
      <c r="J62" s="31"/>
    </row>
    <row r="63" spans="2:10" ht="19.5" thickBot="1">
      <c r="B63" s="70"/>
      <c r="C63" s="33"/>
      <c r="D63" s="74" t="s">
        <v>6</v>
      </c>
      <c r="E63" s="75"/>
      <c r="F63" s="31"/>
      <c r="G63" s="70"/>
      <c r="H63" s="33"/>
      <c r="I63" s="79"/>
      <c r="J63" s="31"/>
    </row>
    <row r="64" spans="2:10" ht="18.75">
      <c r="B64" s="70"/>
      <c r="C64" s="33"/>
      <c r="D64" s="34"/>
      <c r="E64" s="76"/>
      <c r="F64" s="31"/>
      <c r="G64" s="70"/>
      <c r="H64" s="33"/>
      <c r="I64" s="79"/>
      <c r="J64" s="31"/>
    </row>
    <row r="65" spans="1:10" ht="19.5" thickBot="1">
      <c r="B65" s="70"/>
      <c r="C65" s="33"/>
      <c r="D65" s="34"/>
      <c r="E65" s="76"/>
      <c r="F65" s="31"/>
      <c r="G65" s="70"/>
      <c r="H65" s="33"/>
      <c r="I65" s="79"/>
      <c r="J65" s="31"/>
    </row>
    <row r="66" spans="1:10" ht="19.5" thickBot="1">
      <c r="B66" s="70"/>
      <c r="C66" s="71"/>
      <c r="D66" s="68" t="s">
        <v>7</v>
      </c>
      <c r="E66" s="69"/>
      <c r="F66" s="31"/>
      <c r="G66" s="70"/>
      <c r="H66" s="33"/>
      <c r="I66" s="79"/>
      <c r="J66" s="31"/>
    </row>
    <row r="67" spans="1:10" ht="19.5" thickBot="1">
      <c r="B67" s="77"/>
      <c r="C67" s="78"/>
      <c r="D67" s="74" t="s">
        <v>6</v>
      </c>
      <c r="E67" s="75"/>
      <c r="F67" s="31"/>
      <c r="G67" s="70"/>
      <c r="H67" s="33"/>
      <c r="I67" s="79"/>
      <c r="J67" s="31"/>
    </row>
    <row r="68" spans="1:10" ht="19.5" thickBot="1">
      <c r="B68" s="33"/>
      <c r="C68" s="33"/>
      <c r="D68" s="33"/>
      <c r="E68" s="33"/>
      <c r="F68" s="34"/>
      <c r="G68" s="70"/>
      <c r="H68" s="33"/>
      <c r="I68" s="79"/>
      <c r="J68" s="31"/>
    </row>
    <row r="69" spans="1:10" ht="19.5" thickBot="1">
      <c r="B69" s="66"/>
      <c r="C69" s="67"/>
      <c r="D69" s="80"/>
      <c r="E69" s="81"/>
      <c r="F69" s="31"/>
      <c r="G69" s="25"/>
      <c r="H69" s="33"/>
      <c r="I69" s="79"/>
      <c r="J69" s="31"/>
    </row>
    <row r="70" spans="1:10" ht="19.5" thickBot="1">
      <c r="B70" s="70"/>
      <c r="C70" s="87"/>
      <c r="D70" s="88" t="s">
        <v>48</v>
      </c>
      <c r="E70" s="83"/>
      <c r="F70" s="31"/>
      <c r="G70" s="70"/>
      <c r="H70" s="33"/>
      <c r="I70" s="79"/>
      <c r="J70" s="31"/>
    </row>
    <row r="71" spans="1:10" ht="19.5" thickBot="1">
      <c r="B71" s="77"/>
      <c r="C71" s="89"/>
      <c r="D71" s="90"/>
      <c r="E71" s="91"/>
      <c r="F71" s="31"/>
      <c r="G71" s="70"/>
      <c r="H71" s="33"/>
      <c r="I71" s="79"/>
      <c r="J71" s="31"/>
    </row>
    <row r="72" spans="1:10" ht="19.5" thickBot="1">
      <c r="B72" s="33"/>
      <c r="C72" s="92"/>
      <c r="D72" s="34"/>
      <c r="E72" s="34"/>
      <c r="F72" s="31"/>
      <c r="G72" s="99" t="s">
        <v>71</v>
      </c>
      <c r="H72" s="78"/>
      <c r="I72" s="86"/>
      <c r="J72" s="31"/>
    </row>
    <row r="73" spans="1:10" ht="19.5" thickBot="1">
      <c r="A73" s="1"/>
      <c r="B73" s="66"/>
      <c r="C73" s="67"/>
      <c r="D73" s="80"/>
      <c r="E73" s="81"/>
      <c r="F73" s="31"/>
      <c r="G73" s="33"/>
      <c r="H73" s="33"/>
      <c r="I73" s="33"/>
      <c r="J73" s="31"/>
    </row>
    <row r="74" spans="1:10" ht="19.5" thickBot="1">
      <c r="B74" s="70"/>
      <c r="C74" s="87"/>
      <c r="D74" s="82" t="s">
        <v>47</v>
      </c>
      <c r="E74" s="83"/>
      <c r="F74" s="31"/>
      <c r="H74" s="31"/>
      <c r="I74" s="31"/>
      <c r="J74" s="31"/>
    </row>
    <row r="75" spans="1:10" ht="19.5" thickBot="1">
      <c r="B75" s="70"/>
      <c r="C75" s="33"/>
      <c r="D75" s="84" t="s">
        <v>49</v>
      </c>
      <c r="E75" s="85"/>
      <c r="F75" s="31"/>
      <c r="G75" s="31"/>
      <c r="H75" s="31"/>
      <c r="I75" s="31"/>
      <c r="J75" s="31"/>
    </row>
    <row r="76" spans="1:10" ht="19.5" thickBot="1">
      <c r="B76" s="70"/>
      <c r="C76" s="87"/>
      <c r="D76" s="68" t="s">
        <v>50</v>
      </c>
      <c r="E76" s="69"/>
      <c r="F76" s="31"/>
      <c r="G76" s="31"/>
      <c r="H76" s="31"/>
      <c r="I76" s="31"/>
      <c r="J76" s="31"/>
    </row>
    <row r="77" spans="1:10" ht="19.5" thickBot="1">
      <c r="B77" s="70"/>
      <c r="C77" s="33"/>
      <c r="D77" s="74" t="s">
        <v>51</v>
      </c>
      <c r="E77" s="75"/>
      <c r="F77" s="31"/>
      <c r="G77" s="31"/>
      <c r="H77" s="31"/>
      <c r="I77" s="31"/>
      <c r="J77" s="31"/>
    </row>
    <row r="78" spans="1:10" ht="19.5" thickBot="1">
      <c r="B78" s="70"/>
      <c r="C78" s="87"/>
      <c r="D78" s="68" t="s">
        <v>52</v>
      </c>
      <c r="E78" s="69"/>
      <c r="F78" s="31"/>
      <c r="J78" s="31"/>
    </row>
    <row r="79" spans="1:10" ht="19.5" thickBot="1">
      <c r="B79" s="70"/>
      <c r="C79" s="33"/>
      <c r="D79" s="74" t="s">
        <v>53</v>
      </c>
      <c r="E79" s="75"/>
      <c r="F79" s="31"/>
      <c r="G79" s="31"/>
      <c r="H79" s="31"/>
      <c r="I79" s="31"/>
      <c r="J79" s="31"/>
    </row>
    <row r="80" spans="1:10" ht="19.5" thickBot="1">
      <c r="B80" s="70"/>
      <c r="C80" s="87"/>
      <c r="D80" s="68" t="s">
        <v>54</v>
      </c>
      <c r="E80" s="69"/>
      <c r="F80" s="31"/>
      <c r="G80" s="31"/>
      <c r="H80" s="31"/>
      <c r="I80" s="31"/>
      <c r="J80" s="31"/>
    </row>
    <row r="81" spans="2:10" ht="19.5" thickBot="1">
      <c r="B81" s="70"/>
      <c r="C81" s="33"/>
      <c r="D81" s="74" t="s">
        <v>55</v>
      </c>
      <c r="E81" s="75"/>
      <c r="F81" s="31"/>
      <c r="G81" s="31"/>
      <c r="H81" s="31"/>
      <c r="I81" s="31"/>
      <c r="J81" s="31"/>
    </row>
    <row r="82" spans="2:10" ht="18.75" thickBot="1">
      <c r="B82" s="77"/>
      <c r="C82" s="78"/>
      <c r="D82" s="78"/>
      <c r="E82" s="86"/>
      <c r="F82" s="31"/>
      <c r="G82" s="31"/>
      <c r="H82" s="31"/>
      <c r="I82" s="31"/>
      <c r="J82" s="31"/>
    </row>
    <row r="83" spans="2:10">
      <c r="D83" s="22"/>
      <c r="E83" s="22"/>
      <c r="F83" s="22"/>
      <c r="G83" s="22"/>
    </row>
    <row r="84" spans="2:10">
      <c r="C84" s="22"/>
      <c r="D84" s="22"/>
      <c r="E84" s="22"/>
      <c r="F84" s="22"/>
      <c r="G84" s="22"/>
    </row>
    <row r="85" spans="2:10">
      <c r="C85" s="30"/>
    </row>
    <row r="87" spans="2:10" ht="18.75">
      <c r="B87" s="20"/>
      <c r="E87" s="20"/>
    </row>
    <row r="88" spans="2:10" ht="18.75">
      <c r="B88" s="20"/>
      <c r="E88" s="20"/>
    </row>
    <row r="89" spans="2:10" ht="18.75">
      <c r="B89" s="20"/>
      <c r="E89" s="20"/>
    </row>
    <row r="90" spans="2:10">
      <c r="E90" s="1"/>
      <c r="I90" s="1"/>
    </row>
    <row r="94" spans="2:10" ht="18.75">
      <c r="E94" s="20"/>
    </row>
    <row r="95" spans="2:10" ht="18.75">
      <c r="E95" s="20"/>
    </row>
    <row r="98" spans="2:8" ht="10.5" hidden="1" customHeight="1">
      <c r="B98" s="4" t="s">
        <v>8</v>
      </c>
      <c r="C98" s="2"/>
      <c r="D98" s="2"/>
      <c r="E98" s="2"/>
      <c r="F98" s="7"/>
      <c r="G98" s="7"/>
      <c r="H98" s="7"/>
    </row>
    <row r="99" spans="2:8" hidden="1">
      <c r="B99" s="2" t="s">
        <v>1</v>
      </c>
      <c r="C99" s="2" t="s">
        <v>2</v>
      </c>
      <c r="D99" s="2" t="s">
        <v>0</v>
      </c>
      <c r="E99" s="4" t="s">
        <v>9</v>
      </c>
      <c r="F99" s="7"/>
      <c r="G99" s="7"/>
      <c r="H99" s="7"/>
    </row>
    <row r="100" spans="2:8" hidden="1">
      <c r="B100" s="3" t="str">
        <f>IF(E38="","",E38)</f>
        <v/>
      </c>
      <c r="C100" s="3" t="str">
        <f>IF(E37="","",E37)</f>
        <v/>
      </c>
      <c r="D100" s="3" t="str">
        <f>IF(E39="","",E39)</f>
        <v/>
      </c>
      <c r="E100" s="5" t="str">
        <f>IF(B100="","",(PI()*(B100+C100)*D100*SQRT(1+POWER(((C100-B100)*2)/(2*D100),2))))</f>
        <v/>
      </c>
      <c r="F100" s="7"/>
      <c r="G100" s="8" t="s">
        <v>10</v>
      </c>
      <c r="H100" s="9"/>
    </row>
    <row r="101" spans="2:8" hidden="1">
      <c r="B101" s="4" t="s">
        <v>11</v>
      </c>
      <c r="C101" s="2"/>
      <c r="D101" s="2"/>
      <c r="E101" s="2"/>
      <c r="F101" s="7"/>
      <c r="G101" s="10">
        <f>IF(AND(E100="",E103=""),0,(IF(E103="",E100,(E100+E103))))</f>
        <v>0</v>
      </c>
      <c r="H101" s="9"/>
    </row>
    <row r="102" spans="2:8" hidden="1">
      <c r="B102" s="2" t="s">
        <v>1</v>
      </c>
      <c r="C102" s="2" t="s">
        <v>2</v>
      </c>
      <c r="D102" s="2" t="s">
        <v>0</v>
      </c>
      <c r="E102" s="4" t="s">
        <v>9</v>
      </c>
      <c r="F102" s="7"/>
      <c r="G102" s="7"/>
      <c r="H102" s="7"/>
    </row>
    <row r="103" spans="2:8" hidden="1">
      <c r="B103" s="3" t="str">
        <f>IF(E42="","",E42)</f>
        <v/>
      </c>
      <c r="C103" s="3" t="str">
        <f>IF(E41="","",E41)</f>
        <v/>
      </c>
      <c r="D103" s="3" t="str">
        <f>IF(E43="","",E43)</f>
        <v/>
      </c>
      <c r="E103" s="6" t="str">
        <f>IF(D103="","",(PI()*(B103+C103)*D103*SQRT(1+POWER(((C103-B103)*2)/(2*D103),2))))</f>
        <v/>
      </c>
      <c r="F103" s="7"/>
      <c r="G103" s="7"/>
      <c r="H103" s="7"/>
    </row>
    <row r="104" spans="2:8" hidden="1">
      <c r="B104" s="11"/>
      <c r="C104" s="11"/>
      <c r="D104" s="11"/>
      <c r="E104" s="12"/>
      <c r="F104" s="7"/>
      <c r="G104" s="7"/>
      <c r="H104" s="7"/>
    </row>
    <row r="105" spans="2:8" hidden="1">
      <c r="B105" s="4" t="s">
        <v>12</v>
      </c>
      <c r="C105" s="3"/>
      <c r="D105" s="5"/>
      <c r="E105" s="7"/>
      <c r="F105" s="7"/>
      <c r="G105" s="7"/>
      <c r="H105" s="7"/>
    </row>
    <row r="106" spans="2:8" hidden="1">
      <c r="B106" s="2" t="s">
        <v>1</v>
      </c>
      <c r="C106" s="2" t="s">
        <v>0</v>
      </c>
      <c r="D106" s="2"/>
      <c r="E106" s="7"/>
      <c r="F106" s="7"/>
      <c r="G106" s="7"/>
      <c r="H106" s="7"/>
    </row>
    <row r="107" spans="2:8" hidden="1">
      <c r="B107" s="3">
        <f>E46</f>
        <v>0.5</v>
      </c>
      <c r="C107" s="3">
        <f>E47</f>
        <v>0</v>
      </c>
      <c r="D107" s="5">
        <f>PI()*(B107*2)*C107</f>
        <v>0</v>
      </c>
      <c r="E107" s="12"/>
      <c r="F107" s="13"/>
      <c r="G107" s="7"/>
      <c r="H107" s="7"/>
    </row>
    <row r="108" spans="2:8" hidden="1">
      <c r="B108" s="2"/>
      <c r="C108" s="2"/>
      <c r="D108" s="2"/>
      <c r="E108" s="7"/>
      <c r="F108" s="7"/>
      <c r="G108" s="7"/>
      <c r="H108" s="7"/>
    </row>
    <row r="109" spans="2:8" hidden="1">
      <c r="B109" s="4" t="s">
        <v>13</v>
      </c>
      <c r="C109" s="3"/>
      <c r="D109" s="5"/>
      <c r="E109" s="7"/>
      <c r="F109" s="7"/>
      <c r="G109" s="7"/>
      <c r="H109" s="7"/>
    </row>
    <row r="110" spans="2:8" hidden="1">
      <c r="B110" s="2" t="s">
        <v>1</v>
      </c>
      <c r="C110" s="2" t="s">
        <v>0</v>
      </c>
      <c r="D110" s="2"/>
      <c r="E110" s="7"/>
      <c r="F110" s="7"/>
      <c r="G110" s="7"/>
      <c r="H110" s="7"/>
    </row>
    <row r="111" spans="2:8" hidden="1">
      <c r="B111" s="3">
        <f>E50</f>
        <v>0</v>
      </c>
      <c r="C111" s="3">
        <f>E51</f>
        <v>0</v>
      </c>
      <c r="D111" s="5">
        <f>PI()*(B111*2)*C111</f>
        <v>0</v>
      </c>
      <c r="E111" s="12"/>
      <c r="F111" s="13"/>
      <c r="G111" s="7"/>
      <c r="H111" s="7"/>
    </row>
    <row r="112" spans="2:8" hidden="1">
      <c r="B112" s="2"/>
      <c r="C112" s="2"/>
      <c r="D112" s="2"/>
      <c r="F112" s="7"/>
      <c r="G112" s="7"/>
      <c r="H112" s="7"/>
    </row>
    <row r="113" spans="2:8" hidden="1">
      <c r="B113" s="4" t="s">
        <v>14</v>
      </c>
      <c r="C113" s="3"/>
      <c r="D113" s="5"/>
      <c r="F113" s="7"/>
      <c r="G113" s="8" t="s">
        <v>15</v>
      </c>
      <c r="H113" s="9"/>
    </row>
    <row r="114" spans="2:8" hidden="1">
      <c r="B114" s="2" t="s">
        <v>1</v>
      </c>
      <c r="C114" s="2" t="s">
        <v>0</v>
      </c>
      <c r="D114" s="2"/>
      <c r="G114" s="14">
        <f>D107+D111+D115+D119+D123+D127</f>
        <v>0</v>
      </c>
      <c r="H114" s="15"/>
    </row>
    <row r="115" spans="2:8" hidden="1">
      <c r="B115" s="3">
        <f>E54</f>
        <v>0</v>
      </c>
      <c r="C115" s="3">
        <f>E55</f>
        <v>0</v>
      </c>
      <c r="D115" s="5">
        <f>PI()*(B115*2)*C115</f>
        <v>0</v>
      </c>
    </row>
    <row r="116" spans="2:8" hidden="1">
      <c r="B116" s="2"/>
      <c r="C116" s="2"/>
      <c r="D116" s="2"/>
    </row>
    <row r="117" spans="2:8" hidden="1">
      <c r="B117" s="4" t="s">
        <v>16</v>
      </c>
      <c r="C117" s="3"/>
      <c r="D117" s="5"/>
    </row>
    <row r="118" spans="2:8" hidden="1">
      <c r="B118" s="2" t="s">
        <v>1</v>
      </c>
      <c r="C118" s="2" t="s">
        <v>0</v>
      </c>
      <c r="D118" s="2"/>
    </row>
    <row r="119" spans="2:8" hidden="1">
      <c r="B119" s="3">
        <f>E58</f>
        <v>0</v>
      </c>
      <c r="C119" s="3">
        <f>E59</f>
        <v>0</v>
      </c>
      <c r="D119" s="5">
        <f>PI()*(B119*2)*C119</f>
        <v>0</v>
      </c>
    </row>
    <row r="120" spans="2:8" hidden="1">
      <c r="B120" s="3"/>
      <c r="C120" s="3"/>
      <c r="D120" s="3"/>
    </row>
    <row r="121" spans="2:8" hidden="1">
      <c r="B121" s="4" t="s">
        <v>17</v>
      </c>
      <c r="C121" s="3"/>
      <c r="D121" s="5"/>
    </row>
    <row r="122" spans="2:8" hidden="1">
      <c r="B122" s="2" t="s">
        <v>1</v>
      </c>
      <c r="C122" s="2" t="s">
        <v>0</v>
      </c>
      <c r="D122" s="2"/>
    </row>
    <row r="123" spans="2:8" hidden="1">
      <c r="B123" s="3">
        <f>E62</f>
        <v>0</v>
      </c>
      <c r="C123" s="3">
        <f>E63</f>
        <v>0</v>
      </c>
      <c r="D123" s="5">
        <f>PI()*(B123*2)*C123</f>
        <v>0</v>
      </c>
    </row>
    <row r="124" spans="2:8" hidden="1">
      <c r="B124" s="2"/>
      <c r="C124" s="2"/>
      <c r="D124" s="2"/>
    </row>
    <row r="125" spans="2:8" hidden="1">
      <c r="B125" s="4" t="s">
        <v>18</v>
      </c>
      <c r="C125" s="3"/>
      <c r="D125" s="5"/>
    </row>
    <row r="126" spans="2:8" hidden="1">
      <c r="B126" s="2" t="s">
        <v>1</v>
      </c>
      <c r="C126" s="2" t="s">
        <v>0</v>
      </c>
      <c r="D126" s="2"/>
    </row>
    <row r="127" spans="2:8" hidden="1">
      <c r="B127" s="3">
        <f>E66</f>
        <v>0</v>
      </c>
      <c r="C127" s="3">
        <f>E67</f>
        <v>0</v>
      </c>
      <c r="D127" s="5">
        <f>PI()*(B127*2)*C127</f>
        <v>0</v>
      </c>
    </row>
    <row r="128" spans="2:8" hidden="1">
      <c r="B128" s="11"/>
      <c r="C128" s="11"/>
      <c r="D128" s="16"/>
    </row>
    <row r="129" spans="2:8" hidden="1">
      <c r="B129" s="4" t="s">
        <v>19</v>
      </c>
      <c r="C129" s="5"/>
      <c r="G129" s="17" t="s">
        <v>20</v>
      </c>
      <c r="H129" s="15"/>
    </row>
    <row r="130" spans="2:8" hidden="1">
      <c r="B130" s="4" t="s">
        <v>1</v>
      </c>
      <c r="C130" s="5"/>
      <c r="G130" s="14">
        <f>C131</f>
        <v>0</v>
      </c>
      <c r="H130" s="15"/>
    </row>
    <row r="131" spans="2:8" hidden="1">
      <c r="B131" s="3">
        <f>E70</f>
        <v>0</v>
      </c>
      <c r="C131" s="5">
        <f>PI()*(B131*B131)</f>
        <v>0</v>
      </c>
    </row>
    <row r="132" spans="2:8" hidden="1"/>
    <row r="133" spans="2:8" hidden="1"/>
    <row r="134" spans="2:8" hidden="1">
      <c r="B134" s="4" t="s">
        <v>21</v>
      </c>
      <c r="C134" s="2"/>
      <c r="D134" s="4"/>
    </row>
    <row r="135" spans="2:8" hidden="1">
      <c r="B135" s="4" t="s">
        <v>22</v>
      </c>
      <c r="C135" s="4" t="s">
        <v>23</v>
      </c>
      <c r="D135" s="4" t="s">
        <v>9</v>
      </c>
    </row>
    <row r="136" spans="2:8" hidden="1">
      <c r="B136" s="3">
        <f>E74</f>
        <v>0</v>
      </c>
      <c r="C136" s="3">
        <f>E75</f>
        <v>0</v>
      </c>
      <c r="D136" s="5">
        <f>(C136*B136)*2</f>
        <v>0</v>
      </c>
    </row>
    <row r="137" spans="2:8" hidden="1">
      <c r="B137" s="2"/>
      <c r="C137" s="2"/>
      <c r="D137" s="2"/>
      <c r="G137" s="17" t="s">
        <v>24</v>
      </c>
      <c r="H137" s="15"/>
    </row>
    <row r="138" spans="2:8" hidden="1">
      <c r="B138" s="4" t="s">
        <v>25</v>
      </c>
      <c r="C138" s="2"/>
      <c r="D138" s="4" t="s">
        <v>9</v>
      </c>
      <c r="G138" s="14">
        <f>D136+D140+D144+D148</f>
        <v>0</v>
      </c>
      <c r="H138" s="15"/>
    </row>
    <row r="139" spans="2:8" hidden="1">
      <c r="B139" s="4" t="s">
        <v>22</v>
      </c>
      <c r="C139" s="4" t="s">
        <v>23</v>
      </c>
      <c r="D139" s="2"/>
    </row>
    <row r="140" spans="2:8" hidden="1">
      <c r="B140" s="3">
        <f>E76</f>
        <v>0</v>
      </c>
      <c r="C140" s="3">
        <f>E77</f>
        <v>0</v>
      </c>
      <c r="D140" s="5">
        <f>(C140*B140)*2</f>
        <v>0</v>
      </c>
    </row>
    <row r="141" spans="2:8" hidden="1"/>
    <row r="142" spans="2:8" hidden="1">
      <c r="B142" s="4" t="s">
        <v>26</v>
      </c>
      <c r="C142" s="2"/>
      <c r="D142" s="4" t="s">
        <v>9</v>
      </c>
    </row>
    <row r="143" spans="2:8" hidden="1">
      <c r="B143" s="4" t="s">
        <v>22</v>
      </c>
      <c r="C143" s="4" t="s">
        <v>23</v>
      </c>
      <c r="D143" s="2"/>
    </row>
    <row r="144" spans="2:8" hidden="1">
      <c r="B144" s="3">
        <f>E78</f>
        <v>0</v>
      </c>
      <c r="C144" s="3">
        <f>E79</f>
        <v>0</v>
      </c>
      <c r="D144" s="5">
        <f>(C144*B144)*2</f>
        <v>0</v>
      </c>
    </row>
    <row r="145" spans="2:5" hidden="1"/>
    <row r="146" spans="2:5" hidden="1">
      <c r="B146" s="4" t="s">
        <v>27</v>
      </c>
      <c r="C146" s="2"/>
      <c r="D146" s="4" t="s">
        <v>9</v>
      </c>
    </row>
    <row r="147" spans="2:5" hidden="1">
      <c r="B147" s="4" t="s">
        <v>22</v>
      </c>
      <c r="C147" s="4" t="s">
        <v>23</v>
      </c>
      <c r="D147" s="2"/>
    </row>
    <row r="148" spans="2:5" hidden="1">
      <c r="B148" s="3">
        <f>E80</f>
        <v>0</v>
      </c>
      <c r="C148" s="3">
        <f>E81</f>
        <v>0</v>
      </c>
      <c r="D148" s="5">
        <f>(C148*B148)*2</f>
        <v>0</v>
      </c>
    </row>
    <row r="149" spans="2:5" hidden="1"/>
    <row r="150" spans="2:5" hidden="1"/>
    <row r="151" spans="2:5" hidden="1">
      <c r="D151" s="17" t="s">
        <v>28</v>
      </c>
      <c r="E151" s="14">
        <f>G138+G114+G101+G130</f>
        <v>0</v>
      </c>
    </row>
    <row r="152" spans="2:5" hidden="1">
      <c r="D152" t="s">
        <v>29</v>
      </c>
      <c r="E152" s="100">
        <f>(40*E151)%</f>
        <v>0</v>
      </c>
    </row>
    <row r="153" spans="2:5" hidden="1">
      <c r="E153" s="18">
        <f>ROUND(E152,2)</f>
        <v>0</v>
      </c>
    </row>
  </sheetData>
  <mergeCells count="3">
    <mergeCell ref="D36:E36"/>
    <mergeCell ref="H46:I46"/>
    <mergeCell ref="G55:I55"/>
  </mergeCells>
  <conditionalFormatting sqref="H46">
    <cfRule type="containsText" dxfId="7" priority="2" operator="containsText" text="NON-CONFORME">
      <formula>NOT(ISERROR(SEARCH("NON-CONFORME",H46)))</formula>
    </cfRule>
    <cfRule type="containsText" dxfId="6" priority="3" operator="containsText" text="CONFORME">
      <formula>NOT(ISERROR(SEARCH("CONFORME",H46)))</formula>
    </cfRule>
    <cfRule type="containsText" dxfId="5" priority="4" operator="containsText" text="NON-EFFECTUE">
      <formula>NOT(ISERROR(SEARCH("NON-EFFECTUE",H46)))</formula>
    </cfRule>
  </conditionalFormatting>
  <conditionalFormatting sqref="N35">
    <cfRule type="containsText" dxfId="4" priority="1" operator="containsText" text="Résultat:">
      <formula>NOT(ISERROR(SEARCH("Résultat:",N35)))</formula>
    </cfRule>
  </conditionalFormatting>
  <dataValidations count="14">
    <dataValidation type="list" allowBlank="1" showInputMessage="1" showErrorMessage="1" sqref="C38 C42 C46 C76 C50 C54 C58 C62 C66 C70:C72 C78 C74 C80">
      <formula1>" BETON, BETON ARME, PVC, GRES, AMIENTE CIMENT, FONTE, PEHD"</formula1>
    </dataValidation>
    <dataValidation type="list" allowBlank="1" showInputMessage="1" showErrorMessage="1" sqref="C84">
      <formula1>"Rapport remis sous accréditation"</formula1>
    </dataValidation>
    <dataValidation type="list" allowBlank="1" showInputMessage="1" showErrorMessage="1" sqref="H11">
      <formula1>"Beau, Pluie, Neige"</formula1>
    </dataValidation>
    <dataValidation type="list" allowBlank="1" showInputMessage="1" showErrorMessage="1" sqref="H15">
      <formula1>"Route, Trottoir, Accotement, Piétonnier, Champs, Jardin, Voie ferré, Domaine privée"</formula1>
    </dataValidation>
    <dataValidation type="list" allowBlank="1" showInputMessage="1" showErrorMessage="1" sqref="H16">
      <formula1>"Terminé, Non terminé, Non compacté, Partiel"</formula1>
    </dataValidation>
    <dataValidation type="list" allowBlank="1" showInputMessage="1" showErrorMessage="1" sqref="H17">
      <formula1>"Terminée, Existante, En cours, Non réalisée"</formula1>
    </dataValidation>
    <dataValidation type="list" allowBlank="1" showInputMessage="1" showErrorMessage="1" sqref="H21">
      <formula1>"400 mb, 500 mb, 1 bar, 2 bars, 3 bars, 4 bars, 5 bars, 8 bars, 10 bars"</formula1>
    </dataValidation>
    <dataValidation type="list" allowBlank="1" showInputMessage="1" showErrorMessage="1" sqref="H22">
      <formula1>"Néant, Aspersion, ""geule bée"""</formula1>
    </dataValidation>
    <dataValidation type="list" allowBlank="1" showInputMessage="1" showErrorMessage="1" sqref="E16:F16 C16">
      <formula1>"Eau Usée, Eau Pluviale, Eau Usée et Eau Pluviale, Réseau Unitaire, Eau Industrielle, Eau Potable"</formula1>
    </dataValidation>
    <dataValidation type="list" allowBlank="1" showInputMessage="1" showErrorMessage="1" sqref="E17:F17 C17">
      <formula1>"Oui, Non, Indéterminé"</formula1>
    </dataValidation>
    <dataValidation type="list" allowBlank="1" showInputMessage="1" showErrorMessage="1" sqref="E15:F15 C15">
      <formula1>"Gravitaire, Refoulement, Dépression"</formula1>
    </dataValidation>
    <dataValidation type="list" allowBlank="1" showInputMessage="1" showErrorMessage="1" sqref="E21:F21 C21">
      <formula1>"W, 4 mètres CE, 5 mètres CE, Exfiltration, Non standard"</formula1>
    </dataValidation>
    <dataValidation type="list" allowBlank="1" showInputMessage="1" showErrorMessage="1" sqref="E24:F24 C22 E22:F22 C24">
      <formula1>"0 minutes, 30 minutes, 60 minutes"</formula1>
    </dataValidation>
    <dataValidation type="list" allowBlank="1" showInputMessage="1" showErrorMessage="1" sqref="E23:F23 C23">
      <formula1>"0   minutes, 30 minutes, 60 minutes"</formula1>
    </dataValidation>
  </dataValidations>
  <pageMargins left="0.25" right="0.25" top="0.75" bottom="0.75" header="0.3" footer="0.3"/>
  <pageSetup paperSize="9" scale="46" orientation="portrait" r:id="rId1"/>
  <headerFooter>
    <oddFooter>&amp;CSociété Méridionale d' Environnement - 17 rue Isabelle Eberhardt - 31200 Toulouse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57">
    <pageSetUpPr fitToPage="1"/>
  </sheetPr>
  <dimension ref="A1:N153"/>
  <sheetViews>
    <sheetView tabSelected="1" topLeftCell="A7" zoomScale="70" zoomScaleNormal="70" workbookViewId="0">
      <selection activeCell="I15" sqref="I15"/>
    </sheetView>
  </sheetViews>
  <sheetFormatPr baseColWidth="10" defaultRowHeight="12.75"/>
  <cols>
    <col min="1" max="1" width="15.5703125" customWidth="1"/>
    <col min="2" max="2" width="33" customWidth="1"/>
    <col min="3" max="3" width="20.7109375" customWidth="1"/>
    <col min="4" max="4" width="23.28515625" customWidth="1"/>
    <col min="5" max="5" width="15.5703125" customWidth="1"/>
    <col min="6" max="6" width="16.140625" customWidth="1"/>
    <col min="7" max="7" width="40.42578125" customWidth="1"/>
    <col min="8" max="8" width="24" customWidth="1"/>
    <col min="9" max="9" width="17.28515625" customWidth="1"/>
    <col min="10" max="10" width="15.85546875" customWidth="1"/>
    <col min="11" max="11" width="8.5703125" customWidth="1"/>
  </cols>
  <sheetData>
    <row r="1" spans="2:12" ht="26.25">
      <c r="C1" s="37" t="s">
        <v>30</v>
      </c>
      <c r="D1" s="35" t="e">
        <f>#REF!</f>
        <v>#REF!</v>
      </c>
      <c r="G1" s="37" t="s">
        <v>57</v>
      </c>
      <c r="H1" s="35" t="str">
        <f ca="1">MID(CELL("nomfichier",H1),FIND("]",CELL("nomfichier",H1))+1,LEN(CELL("nomfichier",H1))-FIND("]",CELL("nomfichier",H1)))</f>
        <v>08</v>
      </c>
      <c r="I1" s="42"/>
    </row>
    <row r="2" spans="2:12" ht="25.5">
      <c r="B2" s="36"/>
      <c r="C2" s="36"/>
      <c r="D2" s="36"/>
      <c r="E2" s="36"/>
      <c r="F2" s="36"/>
      <c r="G2" s="36"/>
      <c r="H2" s="36"/>
      <c r="I2" s="42"/>
    </row>
    <row r="3" spans="2:12" ht="26.25">
      <c r="B3" s="95" t="s">
        <v>35</v>
      </c>
      <c r="C3" s="36"/>
      <c r="D3" s="36"/>
      <c r="E3" s="36"/>
      <c r="F3" s="36"/>
      <c r="G3" s="38" t="s">
        <v>68</v>
      </c>
      <c r="H3" s="36"/>
      <c r="I3" s="42"/>
    </row>
    <row r="4" spans="2:12" ht="26.25">
      <c r="B4" s="94" t="e">
        <f>#REF!</f>
        <v>#REF!</v>
      </c>
      <c r="C4" s="39"/>
      <c r="D4" s="39"/>
      <c r="E4" s="36"/>
      <c r="F4" s="40"/>
      <c r="G4" s="41" t="e">
        <f>#REF!</f>
        <v>#REF!</v>
      </c>
      <c r="H4" s="39"/>
      <c r="I4" s="43"/>
    </row>
    <row r="5" spans="2:12">
      <c r="E5" s="32"/>
      <c r="I5" s="1"/>
    </row>
    <row r="6" spans="2:12" ht="15.75">
      <c r="D6" s="27"/>
      <c r="E6" s="26"/>
      <c r="I6" s="26"/>
    </row>
    <row r="7" spans="2:12">
      <c r="I7" s="1"/>
    </row>
    <row r="9" spans="2:12">
      <c r="L9" s="28"/>
    </row>
    <row r="10" spans="2:12">
      <c r="L10" s="28"/>
    </row>
    <row r="11" spans="2:12" ht="23.25">
      <c r="B11" s="44" t="s">
        <v>56</v>
      </c>
      <c r="C11" s="102" t="e">
        <f>#REF!</f>
        <v>#REF!</v>
      </c>
      <c r="D11" s="42"/>
      <c r="E11" s="46"/>
      <c r="F11" s="46"/>
      <c r="G11" s="44" t="s">
        <v>42</v>
      </c>
      <c r="H11" s="45"/>
    </row>
    <row r="12" spans="2:12" ht="23.25">
      <c r="B12" s="44" t="s">
        <v>31</v>
      </c>
      <c r="C12" s="47"/>
      <c r="D12" s="42"/>
      <c r="E12" s="48"/>
      <c r="F12" s="48"/>
      <c r="G12" s="44" t="s">
        <v>32</v>
      </c>
      <c r="H12" s="49"/>
    </row>
    <row r="13" spans="2:12" ht="23.25">
      <c r="B13" s="44"/>
      <c r="C13" s="48"/>
      <c r="D13" s="42"/>
      <c r="E13" s="48"/>
      <c r="F13" s="48"/>
      <c r="G13" s="44"/>
      <c r="H13" s="50"/>
    </row>
    <row r="14" spans="2:12" ht="23.25">
      <c r="B14" s="42"/>
      <c r="C14" s="42"/>
      <c r="D14" s="42"/>
      <c r="E14" s="42"/>
      <c r="F14" s="42"/>
      <c r="G14" s="42"/>
      <c r="H14" s="42"/>
    </row>
    <row r="15" spans="2:12" ht="23.25">
      <c r="B15" s="44" t="s">
        <v>62</v>
      </c>
      <c r="C15" s="51"/>
      <c r="D15" s="42"/>
      <c r="E15" s="51"/>
      <c r="F15" s="51"/>
      <c r="G15" s="44" t="s">
        <v>45</v>
      </c>
      <c r="H15" s="45"/>
    </row>
    <row r="16" spans="2:12" ht="23.25">
      <c r="B16" s="44" t="s">
        <v>3</v>
      </c>
      <c r="C16" s="52"/>
      <c r="D16" s="42"/>
      <c r="E16" s="53"/>
      <c r="F16" s="53"/>
      <c r="G16" s="44" t="s">
        <v>43</v>
      </c>
      <c r="H16" s="54"/>
    </row>
    <row r="17" spans="2:14" ht="23.25">
      <c r="B17" s="44" t="s">
        <v>46</v>
      </c>
      <c r="C17" s="52"/>
      <c r="D17" s="42"/>
      <c r="E17" s="53"/>
      <c r="F17" s="53"/>
      <c r="G17" s="55" t="s">
        <v>44</v>
      </c>
      <c r="H17" s="54"/>
    </row>
    <row r="18" spans="2:14" ht="23.25">
      <c r="B18" s="44" t="s">
        <v>39</v>
      </c>
      <c r="C18" s="52">
        <v>0</v>
      </c>
      <c r="D18" s="42"/>
      <c r="E18" s="53"/>
      <c r="F18" s="53"/>
      <c r="G18" s="42"/>
      <c r="H18" s="56"/>
    </row>
    <row r="19" spans="2:14" ht="23.25">
      <c r="B19" s="44"/>
      <c r="C19" s="53"/>
      <c r="D19" s="42"/>
      <c r="E19" s="53"/>
      <c r="F19" s="53"/>
      <c r="G19" s="42"/>
      <c r="H19" s="56"/>
      <c r="L19" s="21"/>
      <c r="M19" s="21"/>
      <c r="N19" s="21"/>
    </row>
    <row r="20" spans="2:14" ht="23.25">
      <c r="B20" s="42"/>
      <c r="C20" s="57"/>
      <c r="D20" s="42"/>
      <c r="E20" s="57"/>
      <c r="F20" s="57"/>
      <c r="G20" s="42"/>
      <c r="H20" s="56"/>
      <c r="L20" s="21"/>
      <c r="M20" s="21"/>
      <c r="N20" s="21"/>
    </row>
    <row r="21" spans="2:14" ht="23.25">
      <c r="B21" s="44" t="s">
        <v>34</v>
      </c>
      <c r="C21" s="45" t="s">
        <v>63</v>
      </c>
      <c r="D21" s="42"/>
      <c r="E21" s="46"/>
      <c r="F21" s="46"/>
      <c r="G21" s="44" t="s">
        <v>37</v>
      </c>
      <c r="H21" s="45" t="s">
        <v>66</v>
      </c>
      <c r="L21" s="21"/>
      <c r="M21" s="21"/>
    </row>
    <row r="22" spans="2:14" ht="23.25">
      <c r="B22" s="44" t="s">
        <v>40</v>
      </c>
      <c r="C22" s="54" t="s">
        <v>64</v>
      </c>
      <c r="D22" s="42"/>
      <c r="E22" s="46"/>
      <c r="F22" s="46"/>
      <c r="G22" s="44" t="s">
        <v>38</v>
      </c>
      <c r="H22" s="54" t="s">
        <v>67</v>
      </c>
      <c r="L22" s="21"/>
      <c r="M22" s="21"/>
      <c r="N22" s="23"/>
    </row>
    <row r="23" spans="2:14" ht="23.25">
      <c r="B23" s="44" t="s">
        <v>36</v>
      </c>
      <c r="C23" s="54" t="s">
        <v>65</v>
      </c>
      <c r="D23" s="42"/>
      <c r="E23" s="46"/>
      <c r="F23" s="46"/>
      <c r="G23" s="58" t="s">
        <v>74</v>
      </c>
      <c r="H23" s="59">
        <f>E153</f>
        <v>0</v>
      </c>
    </row>
    <row r="24" spans="2:14" ht="23.25">
      <c r="B24" s="44" t="s">
        <v>41</v>
      </c>
      <c r="C24" s="54" t="s">
        <v>64</v>
      </c>
      <c r="D24" s="42"/>
      <c r="E24" s="46"/>
      <c r="F24" s="46"/>
      <c r="G24" s="44" t="s">
        <v>75</v>
      </c>
      <c r="H24" s="59"/>
    </row>
    <row r="25" spans="2:14" ht="23.25">
      <c r="B25" s="42"/>
      <c r="C25" s="56"/>
      <c r="D25" s="42"/>
      <c r="E25" s="56"/>
      <c r="F25" s="56"/>
      <c r="G25" s="60"/>
      <c r="H25" s="61"/>
      <c r="I25" s="29"/>
    </row>
    <row r="26" spans="2:14" ht="23.25">
      <c r="D26" s="42"/>
      <c r="E26" s="63"/>
      <c r="F26" s="63"/>
      <c r="I26" s="29"/>
    </row>
    <row r="27" spans="2:14" ht="15.75">
      <c r="B27" s="21"/>
      <c r="C27" s="23"/>
      <c r="D27" s="29"/>
      <c r="E27" s="29"/>
      <c r="F27" s="29"/>
      <c r="G27" s="21"/>
      <c r="H27" s="26"/>
      <c r="I27" s="29"/>
    </row>
    <row r="28" spans="2:14" ht="15.75">
      <c r="B28" s="21"/>
      <c r="C28" s="23"/>
      <c r="D28" s="29"/>
      <c r="E28" s="29"/>
      <c r="F28" s="29"/>
      <c r="G28" s="21"/>
      <c r="H28" s="26"/>
      <c r="I28" s="29"/>
    </row>
    <row r="29" spans="2:14" ht="15.75">
      <c r="B29" s="21"/>
      <c r="C29" s="23"/>
      <c r="D29" s="29"/>
      <c r="E29" s="29"/>
      <c r="F29" s="29"/>
      <c r="G29" s="21"/>
      <c r="H29" s="26"/>
      <c r="I29" s="29"/>
    </row>
    <row r="30" spans="2:14" ht="15.75">
      <c r="B30" s="21"/>
      <c r="C30" s="23"/>
      <c r="D30" s="29"/>
      <c r="E30" s="29"/>
      <c r="F30" s="29"/>
      <c r="G30" s="21"/>
      <c r="H30" s="26"/>
      <c r="I30" s="29"/>
    </row>
    <row r="31" spans="2:14" ht="15.75">
      <c r="B31" s="21"/>
      <c r="C31" s="23"/>
      <c r="D31" s="29"/>
      <c r="E31" s="29"/>
      <c r="F31" s="29"/>
      <c r="G31" s="21"/>
      <c r="H31" s="26"/>
      <c r="I31" s="29"/>
    </row>
    <row r="32" spans="2:14" ht="15.75">
      <c r="B32" s="21"/>
      <c r="C32" s="23"/>
      <c r="G32" s="21"/>
      <c r="H32" s="26"/>
      <c r="I32" s="29"/>
    </row>
    <row r="33" spans="2:11" ht="15">
      <c r="F33" s="24"/>
      <c r="G33" s="24"/>
      <c r="H33" s="24"/>
    </row>
    <row r="34" spans="2:11" ht="15.75">
      <c r="B34" s="23"/>
      <c r="C34" s="21"/>
      <c r="D34" s="21"/>
      <c r="H34" s="23"/>
    </row>
    <row r="35" spans="2:11" ht="19.5" thickBot="1">
      <c r="B35" s="19"/>
      <c r="C35" s="19"/>
      <c r="D35" s="19"/>
      <c r="G35" s="19"/>
      <c r="H35" s="19"/>
      <c r="K35" s="1"/>
    </row>
    <row r="36" spans="2:11" ht="27" thickBot="1">
      <c r="B36" s="109" t="s">
        <v>58</v>
      </c>
      <c r="C36" s="65" t="s">
        <v>59</v>
      </c>
      <c r="D36" s="114" t="s">
        <v>60</v>
      </c>
      <c r="E36" s="115"/>
      <c r="F36" s="31"/>
      <c r="G36" s="96" t="s">
        <v>33</v>
      </c>
      <c r="H36" s="64" t="s">
        <v>85</v>
      </c>
      <c r="J36" s="31"/>
    </row>
    <row r="37" spans="2:11" ht="19.5" thickBot="1">
      <c r="B37" s="66"/>
      <c r="C37" s="67"/>
      <c r="D37" s="68" t="s">
        <v>4</v>
      </c>
      <c r="E37" s="69"/>
      <c r="F37" s="31"/>
      <c r="G37" s="97"/>
      <c r="J37" s="31"/>
    </row>
    <row r="38" spans="2:11" ht="19.5" thickBot="1">
      <c r="B38" s="70"/>
      <c r="C38" s="71"/>
      <c r="D38" s="72" t="s">
        <v>5</v>
      </c>
      <c r="E38" s="73"/>
      <c r="F38" s="31"/>
      <c r="J38" s="31"/>
    </row>
    <row r="39" spans="2:11" ht="24" thickBot="1">
      <c r="B39" s="70"/>
      <c r="C39" s="33"/>
      <c r="D39" s="74" t="s">
        <v>6</v>
      </c>
      <c r="E39" s="75"/>
      <c r="F39" s="31"/>
      <c r="G39" s="98" t="s">
        <v>72</v>
      </c>
      <c r="H39" s="62"/>
      <c r="J39" s="31"/>
    </row>
    <row r="40" spans="2:11" ht="24" thickBot="1">
      <c r="B40" s="70"/>
      <c r="C40" s="33"/>
      <c r="D40" s="34"/>
      <c r="E40" s="76"/>
      <c r="F40" s="31"/>
      <c r="G40" s="98" t="s">
        <v>73</v>
      </c>
      <c r="H40" s="101">
        <f>E39+E43+E47+E51+E55+E59+E63+E67+E74+E76+E78+E80</f>
        <v>0</v>
      </c>
      <c r="J40" s="31"/>
    </row>
    <row r="41" spans="2:11" ht="19.5" thickBot="1">
      <c r="B41" s="70"/>
      <c r="C41" s="33"/>
      <c r="D41" s="68" t="s">
        <v>4</v>
      </c>
      <c r="E41" s="69"/>
      <c r="F41" s="31"/>
      <c r="J41" s="31"/>
    </row>
    <row r="42" spans="2:11" ht="19.5" thickBot="1">
      <c r="B42" s="70"/>
      <c r="C42" s="71"/>
      <c r="D42" s="72" t="s">
        <v>5</v>
      </c>
      <c r="E42" s="73"/>
      <c r="F42" s="31"/>
      <c r="J42" s="31"/>
    </row>
    <row r="43" spans="2:11" ht="19.5" thickBot="1">
      <c r="B43" s="77"/>
      <c r="C43" s="78"/>
      <c r="D43" s="74" t="s">
        <v>6</v>
      </c>
      <c r="E43" s="75"/>
      <c r="F43" s="31"/>
    </row>
    <row r="44" spans="2:11" ht="19.5" thickBot="1">
      <c r="B44" s="31"/>
      <c r="C44" s="33"/>
      <c r="D44" s="33"/>
      <c r="E44" s="33"/>
      <c r="F44" s="34"/>
    </row>
    <row r="45" spans="2:11" ht="19.5" thickBot="1">
      <c r="B45" s="66"/>
      <c r="C45" s="67"/>
      <c r="D45" s="80"/>
      <c r="E45" s="81"/>
      <c r="F45" s="31"/>
    </row>
    <row r="46" spans="2:11" ht="24" thickBot="1">
      <c r="B46" s="70"/>
      <c r="C46" s="71" t="s">
        <v>61</v>
      </c>
      <c r="D46" s="82" t="s">
        <v>7</v>
      </c>
      <c r="E46" s="83">
        <v>0.5</v>
      </c>
      <c r="F46" s="31"/>
      <c r="G46" s="93" t="s">
        <v>69</v>
      </c>
      <c r="H46" s="116" t="str">
        <f>IF(AND(H24=""),"NON-EFFECTUE",IF(H24&lt;=H23,"CONFORME","NON-CONFORME"))</f>
        <v>NON-EFFECTUE</v>
      </c>
      <c r="I46" s="117"/>
    </row>
    <row r="47" spans="2:11" ht="19.5" thickBot="1">
      <c r="B47" s="70"/>
      <c r="C47" s="33"/>
      <c r="D47" s="84" t="s">
        <v>6</v>
      </c>
      <c r="E47" s="85"/>
      <c r="F47" s="31"/>
    </row>
    <row r="48" spans="2:11" ht="18.75">
      <c r="B48" s="70"/>
      <c r="C48" s="33"/>
      <c r="D48" s="34"/>
      <c r="E48" s="76"/>
      <c r="F48" s="31"/>
    </row>
    <row r="49" spans="2:10" ht="19.5" thickBot="1">
      <c r="B49" s="70"/>
      <c r="C49" s="33"/>
      <c r="D49" s="34"/>
      <c r="E49" s="76"/>
      <c r="F49" s="31"/>
    </row>
    <row r="50" spans="2:10" ht="19.5" thickBot="1">
      <c r="B50" s="70"/>
      <c r="C50" s="71"/>
      <c r="D50" s="68" t="s">
        <v>7</v>
      </c>
      <c r="E50" s="69"/>
      <c r="F50" s="31"/>
    </row>
    <row r="51" spans="2:10" ht="19.5" thickBot="1">
      <c r="B51" s="70"/>
      <c r="C51" s="33"/>
      <c r="D51" s="74" t="s">
        <v>6</v>
      </c>
      <c r="E51" s="75"/>
      <c r="F51" s="31"/>
    </row>
    <row r="52" spans="2:10" ht="18.75">
      <c r="B52" s="70"/>
      <c r="C52" s="33"/>
      <c r="D52" s="34"/>
      <c r="E52" s="76"/>
      <c r="F52" s="31"/>
    </row>
    <row r="53" spans="2:10" ht="19.5" thickBot="1">
      <c r="B53" s="70"/>
      <c r="C53" s="33"/>
      <c r="D53" s="34"/>
      <c r="E53" s="76"/>
      <c r="F53" s="31"/>
    </row>
    <row r="54" spans="2:10" ht="19.5" thickBot="1">
      <c r="B54" s="70"/>
      <c r="C54" s="71"/>
      <c r="D54" s="68" t="s">
        <v>7</v>
      </c>
      <c r="E54" s="69"/>
      <c r="F54" s="31"/>
    </row>
    <row r="55" spans="2:10" ht="19.5" thickBot="1">
      <c r="B55" s="70"/>
      <c r="C55" s="33"/>
      <c r="D55" s="74" t="s">
        <v>6</v>
      </c>
      <c r="E55" s="75"/>
      <c r="F55" s="31"/>
      <c r="G55" s="118" t="s">
        <v>70</v>
      </c>
      <c r="H55" s="119"/>
      <c r="I55" s="120"/>
    </row>
    <row r="56" spans="2:10" ht="18.75">
      <c r="B56" s="70"/>
      <c r="C56" s="33"/>
      <c r="D56" s="34"/>
      <c r="E56" s="76"/>
      <c r="F56" s="31"/>
      <c r="G56" s="70"/>
      <c r="H56" s="33"/>
      <c r="I56" s="79"/>
    </row>
    <row r="57" spans="2:10" ht="18.75" customHeight="1" thickBot="1">
      <c r="B57" s="70"/>
      <c r="C57" s="33"/>
      <c r="D57" s="34"/>
      <c r="E57" s="76"/>
      <c r="F57" s="31"/>
      <c r="G57" s="70"/>
      <c r="H57" s="33"/>
      <c r="I57" s="79"/>
      <c r="J57" s="31"/>
    </row>
    <row r="58" spans="2:10" ht="19.5" thickBot="1">
      <c r="B58" s="70"/>
      <c r="C58" s="71"/>
      <c r="D58" s="68" t="s">
        <v>7</v>
      </c>
      <c r="E58" s="69"/>
      <c r="F58" s="31"/>
      <c r="G58" s="70"/>
      <c r="H58" s="33"/>
      <c r="I58" s="79"/>
    </row>
    <row r="59" spans="2:10" ht="19.5" thickBot="1">
      <c r="B59" s="70"/>
      <c r="C59" s="33"/>
      <c r="D59" s="74" t="s">
        <v>6</v>
      </c>
      <c r="E59" s="75"/>
      <c r="F59" s="31"/>
      <c r="G59" s="70"/>
      <c r="H59" s="33"/>
      <c r="I59" s="79"/>
      <c r="J59" s="31"/>
    </row>
    <row r="60" spans="2:10" ht="18.75">
      <c r="B60" s="70"/>
      <c r="C60" s="33"/>
      <c r="D60" s="34"/>
      <c r="E60" s="76"/>
      <c r="F60" s="31"/>
      <c r="G60" s="70"/>
      <c r="H60" s="33"/>
      <c r="I60" s="79"/>
    </row>
    <row r="61" spans="2:10" ht="19.5" thickBot="1">
      <c r="B61" s="70"/>
      <c r="C61" s="33"/>
      <c r="D61" s="34"/>
      <c r="E61" s="76"/>
      <c r="F61" s="31"/>
      <c r="G61" s="70"/>
      <c r="H61" s="33"/>
      <c r="I61" s="79"/>
      <c r="J61" s="31"/>
    </row>
    <row r="62" spans="2:10" ht="19.5" thickBot="1">
      <c r="B62" s="70"/>
      <c r="C62" s="71"/>
      <c r="D62" s="68" t="s">
        <v>7</v>
      </c>
      <c r="E62" s="69"/>
      <c r="F62" s="31"/>
      <c r="G62" s="70"/>
      <c r="H62" s="33"/>
      <c r="I62" s="79"/>
      <c r="J62" s="31"/>
    </row>
    <row r="63" spans="2:10" ht="19.5" thickBot="1">
      <c r="B63" s="70"/>
      <c r="C63" s="33"/>
      <c r="D63" s="74" t="s">
        <v>6</v>
      </c>
      <c r="E63" s="75"/>
      <c r="F63" s="31"/>
      <c r="G63" s="70"/>
      <c r="H63" s="33"/>
      <c r="I63" s="79"/>
      <c r="J63" s="31"/>
    </row>
    <row r="64" spans="2:10" ht="18.75">
      <c r="B64" s="70"/>
      <c r="C64" s="33"/>
      <c r="D64" s="34"/>
      <c r="E64" s="76"/>
      <c r="F64" s="31"/>
      <c r="G64" s="70"/>
      <c r="H64" s="33"/>
      <c r="I64" s="79"/>
      <c r="J64" s="31"/>
    </row>
    <row r="65" spans="1:10" ht="19.5" thickBot="1">
      <c r="B65" s="70"/>
      <c r="C65" s="33"/>
      <c r="D65" s="34"/>
      <c r="E65" s="76"/>
      <c r="F65" s="31"/>
      <c r="G65" s="70"/>
      <c r="H65" s="33"/>
      <c r="I65" s="79"/>
      <c r="J65" s="31"/>
    </row>
    <row r="66" spans="1:10" ht="19.5" thickBot="1">
      <c r="B66" s="70"/>
      <c r="C66" s="71"/>
      <c r="D66" s="68" t="s">
        <v>7</v>
      </c>
      <c r="E66" s="69"/>
      <c r="F66" s="31"/>
      <c r="G66" s="70"/>
      <c r="H66" s="33"/>
      <c r="I66" s="79"/>
      <c r="J66" s="31"/>
    </row>
    <row r="67" spans="1:10" ht="19.5" thickBot="1">
      <c r="B67" s="77"/>
      <c r="C67" s="78"/>
      <c r="D67" s="74" t="s">
        <v>6</v>
      </c>
      <c r="E67" s="75"/>
      <c r="F67" s="31"/>
      <c r="G67" s="70"/>
      <c r="H67" s="33"/>
      <c r="I67" s="79"/>
      <c r="J67" s="31"/>
    </row>
    <row r="68" spans="1:10" ht="19.5" thickBot="1">
      <c r="B68" s="33"/>
      <c r="C68" s="33"/>
      <c r="D68" s="33"/>
      <c r="E68" s="33"/>
      <c r="F68" s="34"/>
      <c r="G68" s="70"/>
      <c r="H68" s="33"/>
      <c r="I68" s="79"/>
      <c r="J68" s="31"/>
    </row>
    <row r="69" spans="1:10" ht="19.5" thickBot="1">
      <c r="B69" s="66"/>
      <c r="C69" s="67"/>
      <c r="D69" s="80"/>
      <c r="E69" s="81"/>
      <c r="F69" s="31"/>
      <c r="G69" s="25"/>
      <c r="H69" s="33"/>
      <c r="I69" s="79"/>
      <c r="J69" s="31"/>
    </row>
    <row r="70" spans="1:10" ht="19.5" thickBot="1">
      <c r="B70" s="70"/>
      <c r="C70" s="87"/>
      <c r="D70" s="88" t="s">
        <v>48</v>
      </c>
      <c r="E70" s="83"/>
      <c r="F70" s="31"/>
      <c r="G70" s="70"/>
      <c r="H70" s="33"/>
      <c r="I70" s="79"/>
      <c r="J70" s="31"/>
    </row>
    <row r="71" spans="1:10" ht="19.5" thickBot="1">
      <c r="B71" s="77"/>
      <c r="C71" s="89"/>
      <c r="D71" s="90"/>
      <c r="E71" s="91"/>
      <c r="F71" s="31"/>
      <c r="G71" s="70"/>
      <c r="H71" s="33"/>
      <c r="I71" s="79"/>
      <c r="J71" s="31"/>
    </row>
    <row r="72" spans="1:10" ht="19.5" thickBot="1">
      <c r="B72" s="33"/>
      <c r="C72" s="92"/>
      <c r="D72" s="34"/>
      <c r="E72" s="34"/>
      <c r="F72" s="31"/>
      <c r="G72" s="99" t="s">
        <v>71</v>
      </c>
      <c r="H72" s="78"/>
      <c r="I72" s="86"/>
      <c r="J72" s="31"/>
    </row>
    <row r="73" spans="1:10" ht="19.5" thickBot="1">
      <c r="A73" s="1"/>
      <c r="B73" s="66"/>
      <c r="C73" s="67"/>
      <c r="D73" s="80"/>
      <c r="E73" s="81"/>
      <c r="F73" s="31"/>
      <c r="G73" s="33"/>
      <c r="H73" s="33"/>
      <c r="I73" s="33"/>
      <c r="J73" s="31"/>
    </row>
    <row r="74" spans="1:10" ht="19.5" thickBot="1">
      <c r="B74" s="70"/>
      <c r="C74" s="87"/>
      <c r="D74" s="82" t="s">
        <v>47</v>
      </c>
      <c r="E74" s="83"/>
      <c r="F74" s="31"/>
      <c r="H74" s="31"/>
      <c r="I74" s="31"/>
      <c r="J74" s="31"/>
    </row>
    <row r="75" spans="1:10" ht="19.5" thickBot="1">
      <c r="B75" s="70"/>
      <c r="C75" s="33"/>
      <c r="D75" s="84" t="s">
        <v>49</v>
      </c>
      <c r="E75" s="85"/>
      <c r="F75" s="31"/>
      <c r="G75" s="31"/>
      <c r="H75" s="31"/>
      <c r="I75" s="31"/>
      <c r="J75" s="31"/>
    </row>
    <row r="76" spans="1:10" ht="19.5" thickBot="1">
      <c r="B76" s="70"/>
      <c r="C76" s="87"/>
      <c r="D76" s="68" t="s">
        <v>50</v>
      </c>
      <c r="E76" s="69"/>
      <c r="F76" s="31"/>
      <c r="G76" s="31"/>
      <c r="H76" s="31"/>
      <c r="I76" s="31"/>
      <c r="J76" s="31"/>
    </row>
    <row r="77" spans="1:10" ht="19.5" thickBot="1">
      <c r="B77" s="70"/>
      <c r="C77" s="33"/>
      <c r="D77" s="74" t="s">
        <v>51</v>
      </c>
      <c r="E77" s="75"/>
      <c r="F77" s="31"/>
      <c r="G77" s="31"/>
      <c r="H77" s="31"/>
      <c r="I77" s="31"/>
      <c r="J77" s="31"/>
    </row>
    <row r="78" spans="1:10" ht="19.5" thickBot="1">
      <c r="B78" s="70"/>
      <c r="C78" s="87"/>
      <c r="D78" s="68" t="s">
        <v>52</v>
      </c>
      <c r="E78" s="69"/>
      <c r="F78" s="31"/>
      <c r="J78" s="31"/>
    </row>
    <row r="79" spans="1:10" ht="19.5" thickBot="1">
      <c r="B79" s="70"/>
      <c r="C79" s="33"/>
      <c r="D79" s="74" t="s">
        <v>53</v>
      </c>
      <c r="E79" s="75"/>
      <c r="F79" s="31"/>
      <c r="G79" s="31"/>
      <c r="H79" s="31"/>
      <c r="I79" s="31"/>
      <c r="J79" s="31"/>
    </row>
    <row r="80" spans="1:10" ht="19.5" thickBot="1">
      <c r="B80" s="70"/>
      <c r="C80" s="87"/>
      <c r="D80" s="68" t="s">
        <v>54</v>
      </c>
      <c r="E80" s="69"/>
      <c r="F80" s="31"/>
      <c r="G80" s="31"/>
      <c r="H80" s="31"/>
      <c r="I80" s="31"/>
      <c r="J80" s="31"/>
    </row>
    <row r="81" spans="2:10" ht="19.5" thickBot="1">
      <c r="B81" s="70"/>
      <c r="C81" s="33"/>
      <c r="D81" s="74" t="s">
        <v>55</v>
      </c>
      <c r="E81" s="75"/>
      <c r="F81" s="31"/>
      <c r="G81" s="31"/>
      <c r="H81" s="31"/>
      <c r="I81" s="31"/>
      <c r="J81" s="31"/>
    </row>
    <row r="82" spans="2:10" ht="18.75" thickBot="1">
      <c r="B82" s="77"/>
      <c r="C82" s="78"/>
      <c r="D82" s="78"/>
      <c r="E82" s="86"/>
      <c r="F82" s="31"/>
      <c r="G82" s="31"/>
      <c r="H82" s="31"/>
      <c r="I82" s="31"/>
      <c r="J82" s="31"/>
    </row>
    <row r="83" spans="2:10">
      <c r="D83" s="22"/>
      <c r="E83" s="22"/>
      <c r="F83" s="22"/>
      <c r="G83" s="22"/>
    </row>
    <row r="84" spans="2:10">
      <c r="C84" s="22"/>
      <c r="D84" s="22"/>
      <c r="E84" s="22"/>
      <c r="F84" s="22"/>
      <c r="G84" s="22"/>
    </row>
    <row r="85" spans="2:10">
      <c r="C85" s="30"/>
    </row>
    <row r="87" spans="2:10" ht="18.75">
      <c r="B87" s="20"/>
      <c r="E87" s="20"/>
    </row>
    <row r="88" spans="2:10" ht="18.75">
      <c r="B88" s="20"/>
      <c r="E88" s="20"/>
    </row>
    <row r="89" spans="2:10" ht="18.75">
      <c r="B89" s="20"/>
      <c r="E89" s="20"/>
    </row>
    <row r="90" spans="2:10">
      <c r="E90" s="1"/>
      <c r="I90" s="1"/>
    </row>
    <row r="94" spans="2:10" ht="18.75">
      <c r="E94" s="20"/>
    </row>
    <row r="95" spans="2:10" ht="18.75">
      <c r="E95" s="20"/>
    </row>
    <row r="98" spans="2:8" ht="10.5" hidden="1" customHeight="1">
      <c r="B98" s="4" t="s">
        <v>8</v>
      </c>
      <c r="C98" s="2"/>
      <c r="D98" s="2"/>
      <c r="E98" s="2"/>
      <c r="F98" s="7"/>
      <c r="G98" s="7"/>
      <c r="H98" s="7"/>
    </row>
    <row r="99" spans="2:8" hidden="1">
      <c r="B99" s="2" t="s">
        <v>1</v>
      </c>
      <c r="C99" s="2" t="s">
        <v>2</v>
      </c>
      <c r="D99" s="2" t="s">
        <v>0</v>
      </c>
      <c r="E99" s="4" t="s">
        <v>9</v>
      </c>
      <c r="F99" s="7"/>
      <c r="G99" s="7"/>
      <c r="H99" s="7"/>
    </row>
    <row r="100" spans="2:8" hidden="1">
      <c r="B100" s="3" t="str">
        <f>IF(E38="","",E38)</f>
        <v/>
      </c>
      <c r="C100" s="3" t="str">
        <f>IF(E37="","",E37)</f>
        <v/>
      </c>
      <c r="D100" s="3" t="str">
        <f>IF(E39="","",E39)</f>
        <v/>
      </c>
      <c r="E100" s="5" t="str">
        <f>IF(B100="","",(PI()*(B100+C100)*D100*SQRT(1+POWER(((C100-B100)*2)/(2*D100),2))))</f>
        <v/>
      </c>
      <c r="F100" s="7"/>
      <c r="G100" s="8" t="s">
        <v>10</v>
      </c>
      <c r="H100" s="9"/>
    </row>
    <row r="101" spans="2:8" hidden="1">
      <c r="B101" s="4" t="s">
        <v>11</v>
      </c>
      <c r="C101" s="2"/>
      <c r="D101" s="2"/>
      <c r="E101" s="2"/>
      <c r="F101" s="7"/>
      <c r="G101" s="10">
        <f>IF(AND(E100="",E103=""),0,(IF(E103="",E100,(E100+E103))))</f>
        <v>0</v>
      </c>
      <c r="H101" s="9"/>
    </row>
    <row r="102" spans="2:8" hidden="1">
      <c r="B102" s="2" t="s">
        <v>1</v>
      </c>
      <c r="C102" s="2" t="s">
        <v>2</v>
      </c>
      <c r="D102" s="2" t="s">
        <v>0</v>
      </c>
      <c r="E102" s="4" t="s">
        <v>9</v>
      </c>
      <c r="F102" s="7"/>
      <c r="G102" s="7"/>
      <c r="H102" s="7"/>
    </row>
    <row r="103" spans="2:8" hidden="1">
      <c r="B103" s="3" t="str">
        <f>IF(E42="","",E42)</f>
        <v/>
      </c>
      <c r="C103" s="3" t="str">
        <f>IF(E41="","",E41)</f>
        <v/>
      </c>
      <c r="D103" s="3" t="str">
        <f>IF(E43="","",E43)</f>
        <v/>
      </c>
      <c r="E103" s="6" t="str">
        <f>IF(D103="","",(PI()*(B103+C103)*D103*SQRT(1+POWER(((C103-B103)*2)/(2*D103),2))))</f>
        <v/>
      </c>
      <c r="F103" s="7"/>
      <c r="G103" s="7"/>
      <c r="H103" s="7"/>
    </row>
    <row r="104" spans="2:8" hidden="1">
      <c r="B104" s="11"/>
      <c r="C104" s="11"/>
      <c r="D104" s="11"/>
      <c r="E104" s="12"/>
      <c r="F104" s="7"/>
      <c r="G104" s="7"/>
      <c r="H104" s="7"/>
    </row>
    <row r="105" spans="2:8" hidden="1">
      <c r="B105" s="4" t="s">
        <v>12</v>
      </c>
      <c r="C105" s="3"/>
      <c r="D105" s="5"/>
      <c r="E105" s="7"/>
      <c r="F105" s="7"/>
      <c r="G105" s="7"/>
      <c r="H105" s="7"/>
    </row>
    <row r="106" spans="2:8" hidden="1">
      <c r="B106" s="2" t="s">
        <v>1</v>
      </c>
      <c r="C106" s="2" t="s">
        <v>0</v>
      </c>
      <c r="D106" s="2"/>
      <c r="E106" s="7"/>
      <c r="F106" s="7"/>
      <c r="G106" s="7"/>
      <c r="H106" s="7"/>
    </row>
    <row r="107" spans="2:8" hidden="1">
      <c r="B107" s="3">
        <f>E46</f>
        <v>0.5</v>
      </c>
      <c r="C107" s="3">
        <f>E47</f>
        <v>0</v>
      </c>
      <c r="D107" s="5">
        <f>PI()*(B107*2)*C107</f>
        <v>0</v>
      </c>
      <c r="E107" s="12"/>
      <c r="F107" s="13"/>
      <c r="G107" s="7"/>
      <c r="H107" s="7"/>
    </row>
    <row r="108" spans="2:8" hidden="1">
      <c r="B108" s="2"/>
      <c r="C108" s="2"/>
      <c r="D108" s="2"/>
      <c r="E108" s="7"/>
      <c r="F108" s="7"/>
      <c r="G108" s="7"/>
      <c r="H108" s="7"/>
    </row>
    <row r="109" spans="2:8" hidden="1">
      <c r="B109" s="4" t="s">
        <v>13</v>
      </c>
      <c r="C109" s="3"/>
      <c r="D109" s="5"/>
      <c r="E109" s="7"/>
      <c r="F109" s="7"/>
      <c r="G109" s="7"/>
      <c r="H109" s="7"/>
    </row>
    <row r="110" spans="2:8" hidden="1">
      <c r="B110" s="2" t="s">
        <v>1</v>
      </c>
      <c r="C110" s="2" t="s">
        <v>0</v>
      </c>
      <c r="D110" s="2"/>
      <c r="E110" s="7"/>
      <c r="F110" s="7"/>
      <c r="G110" s="7"/>
      <c r="H110" s="7"/>
    </row>
    <row r="111" spans="2:8" hidden="1">
      <c r="B111" s="3">
        <f>E50</f>
        <v>0</v>
      </c>
      <c r="C111" s="3">
        <f>E51</f>
        <v>0</v>
      </c>
      <c r="D111" s="5">
        <f>PI()*(B111*2)*C111</f>
        <v>0</v>
      </c>
      <c r="E111" s="12"/>
      <c r="F111" s="13"/>
      <c r="G111" s="7"/>
      <c r="H111" s="7"/>
    </row>
    <row r="112" spans="2:8" hidden="1">
      <c r="B112" s="2"/>
      <c r="C112" s="2"/>
      <c r="D112" s="2"/>
      <c r="F112" s="7"/>
      <c r="G112" s="7"/>
      <c r="H112" s="7"/>
    </row>
    <row r="113" spans="2:8" hidden="1">
      <c r="B113" s="4" t="s">
        <v>14</v>
      </c>
      <c r="C113" s="3"/>
      <c r="D113" s="5"/>
      <c r="F113" s="7"/>
      <c r="G113" s="8" t="s">
        <v>15</v>
      </c>
      <c r="H113" s="9"/>
    </row>
    <row r="114" spans="2:8" hidden="1">
      <c r="B114" s="2" t="s">
        <v>1</v>
      </c>
      <c r="C114" s="2" t="s">
        <v>0</v>
      </c>
      <c r="D114" s="2"/>
      <c r="G114" s="14">
        <f>D107+D111+D115+D119+D123+D127</f>
        <v>0</v>
      </c>
      <c r="H114" s="15"/>
    </row>
    <row r="115" spans="2:8" hidden="1">
      <c r="B115" s="3">
        <f>E54</f>
        <v>0</v>
      </c>
      <c r="C115" s="3">
        <f>E55</f>
        <v>0</v>
      </c>
      <c r="D115" s="5">
        <f>PI()*(B115*2)*C115</f>
        <v>0</v>
      </c>
    </row>
    <row r="116" spans="2:8" hidden="1">
      <c r="B116" s="2"/>
      <c r="C116" s="2"/>
      <c r="D116" s="2"/>
    </row>
    <row r="117" spans="2:8" hidden="1">
      <c r="B117" s="4" t="s">
        <v>16</v>
      </c>
      <c r="C117" s="3"/>
      <c r="D117" s="5"/>
    </row>
    <row r="118" spans="2:8" hidden="1">
      <c r="B118" s="2" t="s">
        <v>1</v>
      </c>
      <c r="C118" s="2" t="s">
        <v>0</v>
      </c>
      <c r="D118" s="2"/>
    </row>
    <row r="119" spans="2:8" hidden="1">
      <c r="B119" s="3">
        <f>E58</f>
        <v>0</v>
      </c>
      <c r="C119" s="3">
        <f>E59</f>
        <v>0</v>
      </c>
      <c r="D119" s="5">
        <f>PI()*(B119*2)*C119</f>
        <v>0</v>
      </c>
    </row>
    <row r="120" spans="2:8" hidden="1">
      <c r="B120" s="3"/>
      <c r="C120" s="3"/>
      <c r="D120" s="3"/>
    </row>
    <row r="121" spans="2:8" hidden="1">
      <c r="B121" s="4" t="s">
        <v>17</v>
      </c>
      <c r="C121" s="3"/>
      <c r="D121" s="5"/>
    </row>
    <row r="122" spans="2:8" hidden="1">
      <c r="B122" s="2" t="s">
        <v>1</v>
      </c>
      <c r="C122" s="2" t="s">
        <v>0</v>
      </c>
      <c r="D122" s="2"/>
    </row>
    <row r="123" spans="2:8" hidden="1">
      <c r="B123" s="3">
        <f>E62</f>
        <v>0</v>
      </c>
      <c r="C123" s="3">
        <f>E63</f>
        <v>0</v>
      </c>
      <c r="D123" s="5">
        <f>PI()*(B123*2)*C123</f>
        <v>0</v>
      </c>
    </row>
    <row r="124" spans="2:8" hidden="1">
      <c r="B124" s="2"/>
      <c r="C124" s="2"/>
      <c r="D124" s="2"/>
    </row>
    <row r="125" spans="2:8" hidden="1">
      <c r="B125" s="4" t="s">
        <v>18</v>
      </c>
      <c r="C125" s="3"/>
      <c r="D125" s="5"/>
    </row>
    <row r="126" spans="2:8" hidden="1">
      <c r="B126" s="2" t="s">
        <v>1</v>
      </c>
      <c r="C126" s="2" t="s">
        <v>0</v>
      </c>
      <c r="D126" s="2"/>
    </row>
    <row r="127" spans="2:8" hidden="1">
      <c r="B127" s="3">
        <f>E66</f>
        <v>0</v>
      </c>
      <c r="C127" s="3">
        <f>E67</f>
        <v>0</v>
      </c>
      <c r="D127" s="5">
        <f>PI()*(B127*2)*C127</f>
        <v>0</v>
      </c>
    </row>
    <row r="128" spans="2:8" hidden="1">
      <c r="B128" s="11"/>
      <c r="C128" s="11"/>
      <c r="D128" s="16"/>
    </row>
    <row r="129" spans="2:8" hidden="1">
      <c r="B129" s="4" t="s">
        <v>19</v>
      </c>
      <c r="C129" s="5"/>
      <c r="G129" s="17" t="s">
        <v>20</v>
      </c>
      <c r="H129" s="15"/>
    </row>
    <row r="130" spans="2:8" hidden="1">
      <c r="B130" s="4" t="s">
        <v>1</v>
      </c>
      <c r="C130" s="5"/>
      <c r="G130" s="14">
        <f>C131</f>
        <v>0</v>
      </c>
      <c r="H130" s="15"/>
    </row>
    <row r="131" spans="2:8" hidden="1">
      <c r="B131" s="3">
        <f>E70</f>
        <v>0</v>
      </c>
      <c r="C131" s="5">
        <f>PI()*(B131*B131)</f>
        <v>0</v>
      </c>
    </row>
    <row r="132" spans="2:8" hidden="1"/>
    <row r="133" spans="2:8" hidden="1"/>
    <row r="134" spans="2:8" hidden="1">
      <c r="B134" s="4" t="s">
        <v>21</v>
      </c>
      <c r="C134" s="2"/>
      <c r="D134" s="4"/>
    </row>
    <row r="135" spans="2:8" hidden="1">
      <c r="B135" s="4" t="s">
        <v>22</v>
      </c>
      <c r="C135" s="4" t="s">
        <v>23</v>
      </c>
      <c r="D135" s="4" t="s">
        <v>9</v>
      </c>
    </row>
    <row r="136" spans="2:8" hidden="1">
      <c r="B136" s="3">
        <f>E74</f>
        <v>0</v>
      </c>
      <c r="C136" s="3">
        <f>E75</f>
        <v>0</v>
      </c>
      <c r="D136" s="5">
        <f>(C136*B136)*2</f>
        <v>0</v>
      </c>
    </row>
    <row r="137" spans="2:8" hidden="1">
      <c r="B137" s="2"/>
      <c r="C137" s="2"/>
      <c r="D137" s="2"/>
      <c r="G137" s="17" t="s">
        <v>24</v>
      </c>
      <c r="H137" s="15"/>
    </row>
    <row r="138" spans="2:8" hidden="1">
      <c r="B138" s="4" t="s">
        <v>25</v>
      </c>
      <c r="C138" s="2"/>
      <c r="D138" s="4" t="s">
        <v>9</v>
      </c>
      <c r="G138" s="14">
        <f>D136+D140+D144+D148</f>
        <v>0</v>
      </c>
      <c r="H138" s="15"/>
    </row>
    <row r="139" spans="2:8" hidden="1">
      <c r="B139" s="4" t="s">
        <v>22</v>
      </c>
      <c r="C139" s="4" t="s">
        <v>23</v>
      </c>
      <c r="D139" s="2"/>
    </row>
    <row r="140" spans="2:8" hidden="1">
      <c r="B140" s="3">
        <f>E76</f>
        <v>0</v>
      </c>
      <c r="C140" s="3">
        <f>E77</f>
        <v>0</v>
      </c>
      <c r="D140" s="5">
        <f>(C140*B140)*2</f>
        <v>0</v>
      </c>
    </row>
    <row r="141" spans="2:8" hidden="1"/>
    <row r="142" spans="2:8" hidden="1">
      <c r="B142" s="4" t="s">
        <v>26</v>
      </c>
      <c r="C142" s="2"/>
      <c r="D142" s="4" t="s">
        <v>9</v>
      </c>
    </row>
    <row r="143" spans="2:8" hidden="1">
      <c r="B143" s="4" t="s">
        <v>22</v>
      </c>
      <c r="C143" s="4" t="s">
        <v>23</v>
      </c>
      <c r="D143" s="2"/>
    </row>
    <row r="144" spans="2:8" hidden="1">
      <c r="B144" s="3">
        <f>E78</f>
        <v>0</v>
      </c>
      <c r="C144" s="3">
        <f>E79</f>
        <v>0</v>
      </c>
      <c r="D144" s="5">
        <f>(C144*B144)*2</f>
        <v>0</v>
      </c>
    </row>
    <row r="145" spans="2:5" hidden="1"/>
    <row r="146" spans="2:5" hidden="1">
      <c r="B146" s="4" t="s">
        <v>27</v>
      </c>
      <c r="C146" s="2"/>
      <c r="D146" s="4" t="s">
        <v>9</v>
      </c>
    </row>
    <row r="147" spans="2:5" hidden="1">
      <c r="B147" s="4" t="s">
        <v>22</v>
      </c>
      <c r="C147" s="4" t="s">
        <v>23</v>
      </c>
      <c r="D147" s="2"/>
    </row>
    <row r="148" spans="2:5" hidden="1">
      <c r="B148" s="3">
        <f>E80</f>
        <v>0</v>
      </c>
      <c r="C148" s="3">
        <f>E81</f>
        <v>0</v>
      </c>
      <c r="D148" s="5">
        <f>(C148*B148)*2</f>
        <v>0</v>
      </c>
    </row>
    <row r="149" spans="2:5" hidden="1"/>
    <row r="150" spans="2:5" hidden="1"/>
    <row r="151" spans="2:5" hidden="1">
      <c r="D151" s="17" t="s">
        <v>28</v>
      </c>
      <c r="E151" s="14">
        <f>G138+G114+G101+G130</f>
        <v>0</v>
      </c>
    </row>
    <row r="152" spans="2:5" hidden="1">
      <c r="D152" t="s">
        <v>29</v>
      </c>
      <c r="E152" s="100">
        <f>(40*E151)%</f>
        <v>0</v>
      </c>
    </row>
    <row r="153" spans="2:5" hidden="1">
      <c r="E153" s="18">
        <f>ROUND(E152,2)</f>
        <v>0</v>
      </c>
    </row>
  </sheetData>
  <mergeCells count="3">
    <mergeCell ref="D36:E36"/>
    <mergeCell ref="H46:I46"/>
    <mergeCell ref="G55:I55"/>
  </mergeCells>
  <conditionalFormatting sqref="H46">
    <cfRule type="containsText" dxfId="3" priority="2" operator="containsText" text="NON-CONFORME">
      <formula>NOT(ISERROR(SEARCH("NON-CONFORME",H46)))</formula>
    </cfRule>
    <cfRule type="containsText" dxfId="2" priority="3" operator="containsText" text="CONFORME">
      <formula>NOT(ISERROR(SEARCH("CONFORME",H46)))</formula>
    </cfRule>
    <cfRule type="containsText" dxfId="1" priority="4" operator="containsText" text="NON-EFFECTUE">
      <formula>NOT(ISERROR(SEARCH("NON-EFFECTUE",H46)))</formula>
    </cfRule>
  </conditionalFormatting>
  <conditionalFormatting sqref="N35">
    <cfRule type="containsText" dxfId="0" priority="1" operator="containsText" text="Résultat:">
      <formula>NOT(ISERROR(SEARCH("Résultat:",N35)))</formula>
    </cfRule>
  </conditionalFormatting>
  <dataValidations count="14">
    <dataValidation type="list" allowBlank="1" showInputMessage="1" showErrorMessage="1" sqref="C38 C42 C46 C76 C50 C54 C58 C62 C66 C70:C72 C78 C74 C80">
      <formula1>" BETON, BETON ARME, PVC, GRES, AMIENTE CIMENT, FONTE, PEHD"</formula1>
    </dataValidation>
    <dataValidation type="list" allowBlank="1" showInputMessage="1" showErrorMessage="1" sqref="C84">
      <formula1>"Rapport remis sous accréditation"</formula1>
    </dataValidation>
    <dataValidation type="list" allowBlank="1" showInputMessage="1" showErrorMessage="1" sqref="H11">
      <formula1>"Beau, Pluie, Neige"</formula1>
    </dataValidation>
    <dataValidation type="list" allowBlank="1" showInputMessage="1" showErrorMessage="1" sqref="H15">
      <formula1>"Route, Trottoir, Accotement, Piétonnier, Champs, Jardin, Voie ferré, Domaine privée"</formula1>
    </dataValidation>
    <dataValidation type="list" allowBlank="1" showInputMessage="1" showErrorMessage="1" sqref="H16">
      <formula1>"Terminé, Non terminé, Non compacté, Partiel"</formula1>
    </dataValidation>
    <dataValidation type="list" allowBlank="1" showInputMessage="1" showErrorMessage="1" sqref="H17">
      <formula1>"Terminée, Existante, En cours, Non réalisée"</formula1>
    </dataValidation>
    <dataValidation type="list" allowBlank="1" showInputMessage="1" showErrorMessage="1" sqref="H21">
      <formula1>"400 mb, 500 mb, 1 bar, 2 bars, 3 bars, 4 bars, 5 bars, 8 bars, 10 bars"</formula1>
    </dataValidation>
    <dataValidation type="list" allowBlank="1" showInputMessage="1" showErrorMessage="1" sqref="H22">
      <formula1>"Néant, Aspersion, ""geule bée"""</formula1>
    </dataValidation>
    <dataValidation type="list" allowBlank="1" showInputMessage="1" showErrorMessage="1" sqref="E16:F16 C16">
      <formula1>"Eau Usée, Eau Pluviale, Eau Usée et Eau Pluviale, Réseau Unitaire, Eau Industrielle, Eau Potable"</formula1>
    </dataValidation>
    <dataValidation type="list" allowBlank="1" showInputMessage="1" showErrorMessage="1" sqref="E17:F17 C17">
      <formula1>"Oui, Non, Indéterminé"</formula1>
    </dataValidation>
    <dataValidation type="list" allowBlank="1" showInputMessage="1" showErrorMessage="1" sqref="E15:F15 C15">
      <formula1>"Gravitaire, Refoulement, Dépression"</formula1>
    </dataValidation>
    <dataValidation type="list" allowBlank="1" showInputMessage="1" showErrorMessage="1" sqref="E21:F21 C21">
      <formula1>"W, 4 mètres CE, 5 mètres CE, Exfiltration, Non standard"</formula1>
    </dataValidation>
    <dataValidation type="list" allowBlank="1" showInputMessage="1" showErrorMessage="1" sqref="E24:F24 C22 E22:F22 C24">
      <formula1>"0 minutes, 30 minutes, 60 minutes"</formula1>
    </dataValidation>
    <dataValidation type="list" allowBlank="1" showInputMessage="1" showErrorMessage="1" sqref="E23:F23 C23">
      <formula1>"0   minutes, 30 minutes, 60 minutes"</formula1>
    </dataValidation>
  </dataValidations>
  <pageMargins left="0.25" right="0.25" top="0.75" bottom="0.75" header="0.3" footer="0.3"/>
  <pageSetup paperSize="9" scale="46" orientation="portrait" r:id="rId1"/>
  <headerFooter>
    <oddFooter>&amp;CSociété Méridionale d' Environnement - 17 rue Isabelle Eberhardt - 31200 Toulouse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recap</vt:lpstr>
      <vt:lpstr>01</vt:lpstr>
      <vt:lpstr>02</vt:lpstr>
      <vt:lpstr>03</vt:lpstr>
      <vt:lpstr>04</vt:lpstr>
      <vt:lpstr>05</vt:lpstr>
      <vt:lpstr>06</vt:lpstr>
      <vt:lpstr>07</vt:lpstr>
      <vt:lpstr>08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Izard</dc:creator>
  <cp:lastModifiedBy>Izard</cp:lastModifiedBy>
  <cp:lastPrinted>2013-08-08T07:13:54Z</cp:lastPrinted>
  <dcterms:created xsi:type="dcterms:W3CDTF">2013-06-25T19:32:41Z</dcterms:created>
  <dcterms:modified xsi:type="dcterms:W3CDTF">2013-08-23T18:02:48Z</dcterms:modified>
</cp:coreProperties>
</file>