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filterPrivacy="1" codeName="ThisWorkbook" defaultThemeVersion="124226"/>
  <xr:revisionPtr revIDLastSave="0" documentId="13_ncr:1_{3E025EF6-207B-4D12-A92C-D819559A03FF}" xr6:coauthVersionLast="45" xr6:coauthVersionMax="45" xr10:uidLastSave="{00000000-0000-0000-0000-000000000000}"/>
  <bookViews>
    <workbookView xWindow="-120" yWindow="-120" windowWidth="29040" windowHeight="15840" tabRatio="595" xr2:uid="{00000000-000D-0000-FFFF-FFFF00000000}"/>
  </bookViews>
  <sheets>
    <sheet name="Préparation" sheetId="2" r:id="rId1"/>
    <sheet name="mes listes" sheetId="6" r:id="rId2"/>
  </sheets>
  <definedNames>
    <definedName name="Classe">'mes listes'!$B$3:$B$10</definedName>
    <definedName name="Domaine_Eveil">'mes listes'!$E$39:$H$39</definedName>
    <definedName name="Domaine_Fr">'mes listes'!$E$22:$I$22</definedName>
    <definedName name="Domaines_Math">'mes listes'!$E$2:$I$2</definedName>
    <definedName name="Durée">Tableau7[4 Le traitement de données]</definedName>
    <definedName name="Int_Eveil_Geo">'mes listes'!$F$41:$F$46</definedName>
    <definedName name="Int_Eveil_Histo">'mes listes'!$E$41:$E$46</definedName>
    <definedName name="Int_Eveil_Science">'mes listes'!$G$41:$G$46</definedName>
    <definedName name="Int_Fr_1">'mes listes'!$E$24:$K$24</definedName>
    <definedName name="Int_Fr_2">'mes listes'!$L$24:$R$24</definedName>
    <definedName name="Int_Fr_3">'mes listes'!$S$24:$Y$24</definedName>
    <definedName name="Int_Fr_4">'mes listes'!$Z$24:$AF$24</definedName>
    <definedName name="Int_Math_1">'mes listes'!$E$4:$G$4</definedName>
    <definedName name="Int_Math_2">'mes listes'!$H$4:$J$4</definedName>
    <definedName name="Int_Math_3">'mes listes'!$K$4:$L$4</definedName>
    <definedName name="Int_Math_4">'mes listes'!$M$4</definedName>
    <definedName name="Mode">Tableau8[Mode]</definedName>
    <definedName name="NB_élèves">Tableau5[Nombre d''élèves]</definedName>
    <definedName name="Spéc_Eveil_1">'mes listes'!$G$48:$G$51</definedName>
    <definedName name="Spéc_Eveil_2">'mes listes'!$H$48:$H$52</definedName>
    <definedName name="Spéc_Eveil_3">'mes listes'!$I$48:$I$49</definedName>
    <definedName name="Spéc_Eveil_4">'mes listes'!$J$48:$J$49</definedName>
    <definedName name="Spéc_Eveil_5">'mes listes'!$K$48:$K$50</definedName>
    <definedName name="Spéc_Fr_1_1">'mes listes'!$E$26:$E$31</definedName>
    <definedName name="Spéc_Fr_1_2">'mes listes'!$F$26:$F$36</definedName>
    <definedName name="Spéc_Fr_1_3">'mes listes'!$G$26:$G$27</definedName>
    <definedName name="Spéc_Fr_1_4">'mes listes'!$H$26</definedName>
    <definedName name="Spéc_Fr_1_5">'mes listes'!$I$26:$I$28</definedName>
    <definedName name="Spéc_Fr_1_6">'mes listes'!$J$26:$J$28</definedName>
    <definedName name="Spéc_Fr_1_7">'mes listes'!$K$26</definedName>
    <definedName name="Spéc_Fr_2_1">'mes listes'!$L$26:$L$29</definedName>
    <definedName name="Spéc_Fr_2_2">'mes listes'!$M$26:$M$31</definedName>
    <definedName name="Spéc_Fr_2_3">'mes listes'!$N$26</definedName>
    <definedName name="Spéc_Fr_2_4">'mes listes'!$O$26</definedName>
    <definedName name="Spéc_Fr_2_5">'mes listes'!$P$26</definedName>
    <definedName name="Spéc_Fr_2_6">'mes listes'!$Q$26</definedName>
    <definedName name="Spéc_Fr_2_7">'mes listes'!$R$26:$R$27</definedName>
    <definedName name="Spéc_Fr_3_1">'mes listes'!$S$26</definedName>
    <definedName name="Spéc_Fr_3_2">'mes listes'!$T$26:$T$27</definedName>
    <definedName name="Spéc_Fr_3_3">'mes listes'!$U$26</definedName>
    <definedName name="Spéc_Fr_3_4">'mes listes'!$V$26</definedName>
    <definedName name="Spéc_Fr_3_5">'mes listes'!$W$26:$W$27</definedName>
    <definedName name="Spéc_Fr_3_6">'mes listes'!$X$26:$X$27</definedName>
    <definedName name="Spéc_Fr_3_7">'mes listes'!$Y$26:$Y$27</definedName>
    <definedName name="Spéc_Fr_4_1">'mes listes'!$Z$26:$Z$28</definedName>
    <definedName name="Spéc_Fr_4_2">'mes listes'!$AA$26:$AA$32</definedName>
    <definedName name="Spéc_Fr_4_3">'mes listes'!$AB$26</definedName>
    <definedName name="Spéc_Fr_4_4">'mes listes'!$AC$26</definedName>
    <definedName name="Spéc_Fr_4_5">'mes listes'!$AD$26</definedName>
    <definedName name="Spéc_Fr_4_6">'mes listes'!$AE$26</definedName>
    <definedName name="Spéc_Fr_4_7">'mes listes'!$AF$26:$AF$27</definedName>
    <definedName name="Spéc_Math_1_1">'mes listes'!$E$6:$E$8</definedName>
    <definedName name="Spéc_Math_1_2">'mes listes'!$F$6:$F$9</definedName>
    <definedName name="Spéc_Math_1_3">'mes listes'!$G$6:$G$19</definedName>
    <definedName name="Spéc_Math_2_1">'mes listes'!$H$6:$H$8</definedName>
    <definedName name="Spéc_Math_2_2">'mes listes'!$I$6:$I$13</definedName>
    <definedName name="Spéc_Math_2_3">'mes listes'!$J$6:$J$9</definedName>
    <definedName name="Spéc_Math_3_1">'mes listes'!$K$6:$K$13</definedName>
    <definedName name="Spéc_Math_3_2">'mes listes'!$L$6:$L$14</definedName>
    <definedName name="Spéc_Math_4_1">'mes listes'!$M$6:$M$11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63" i="6" l="1"/>
  <c r="Q62" i="6"/>
  <c r="Q61" i="6"/>
  <c r="Q60" i="6"/>
  <c r="Q59" i="6"/>
  <c r="Q58" i="6"/>
  <c r="Q57" i="6"/>
  <c r="Q56" i="6"/>
  <c r="P63" i="6"/>
  <c r="P62" i="6"/>
  <c r="P61" i="6"/>
  <c r="P60" i="6"/>
  <c r="P59" i="6"/>
  <c r="P58" i="6"/>
  <c r="P57" i="6"/>
  <c r="P56" i="6"/>
  <c r="E15" i="2"/>
  <c r="E14" i="2"/>
  <c r="N58" i="6" l="1"/>
  <c r="N57" i="6"/>
  <c r="N56" i="6"/>
  <c r="N64" i="6" s="1"/>
  <c r="J58" i="6"/>
  <c r="J57" i="6"/>
  <c r="J56" i="6"/>
  <c r="O63" i="6"/>
  <c r="O62" i="6"/>
  <c r="O61" i="6"/>
  <c r="O60" i="6"/>
  <c r="O59" i="6"/>
  <c r="O58" i="6"/>
  <c r="K58" i="6"/>
  <c r="O57" i="6"/>
  <c r="O56" i="6"/>
  <c r="E55" i="2"/>
  <c r="E54" i="2"/>
  <c r="J64" i="6" l="1"/>
  <c r="Q64" i="6"/>
  <c r="P64" i="6"/>
  <c r="O64" i="6"/>
  <c r="M63" i="6"/>
  <c r="M62" i="6"/>
  <c r="M60" i="6"/>
  <c r="M61" i="6"/>
  <c r="M59" i="6"/>
  <c r="M58" i="6"/>
  <c r="M57" i="6"/>
  <c r="M56" i="6"/>
  <c r="L63" i="6"/>
  <c r="L62" i="6"/>
  <c r="L61" i="6"/>
  <c r="L60" i="6"/>
  <c r="L59" i="6"/>
  <c r="L58" i="6"/>
  <c r="L57" i="6"/>
  <c r="L56" i="6"/>
  <c r="K62" i="6"/>
  <c r="K61" i="6"/>
  <c r="K60" i="6"/>
  <c r="K59" i="6"/>
  <c r="K57" i="6"/>
  <c r="K56" i="6"/>
  <c r="K63" i="6"/>
  <c r="F57" i="6"/>
  <c r="G56" i="6"/>
  <c r="E35" i="2"/>
  <c r="E34" i="2"/>
  <c r="I63" i="6"/>
  <c r="I62" i="6"/>
  <c r="I61" i="6"/>
  <c r="I60" i="6"/>
  <c r="I59" i="6"/>
  <c r="I58" i="6"/>
  <c r="I57" i="6"/>
  <c r="I56" i="6"/>
  <c r="H63" i="6"/>
  <c r="H62" i="6"/>
  <c r="H61" i="6"/>
  <c r="H59" i="6"/>
  <c r="H58" i="6"/>
  <c r="H57" i="6"/>
  <c r="H60" i="6"/>
  <c r="L64" i="6" l="1"/>
  <c r="M64" i="6"/>
  <c r="K64" i="6"/>
  <c r="I64" i="6"/>
  <c r="H56" i="6"/>
  <c r="H64" i="6" s="1"/>
  <c r="G63" i="6"/>
  <c r="G62" i="6"/>
  <c r="G61" i="6"/>
  <c r="G60" i="6"/>
  <c r="G59" i="6"/>
  <c r="G58" i="6"/>
  <c r="G57" i="6"/>
  <c r="F58" i="6"/>
  <c r="E57" i="6"/>
  <c r="F56" i="6"/>
  <c r="G64" i="6" l="1"/>
  <c r="F64" i="6"/>
  <c r="E58" i="6"/>
  <c r="E56" i="6"/>
  <c r="E64" i="6" l="1"/>
</calcChain>
</file>

<file path=xl/sharedStrings.xml><?xml version="1.0" encoding="utf-8"?>
<sst xmlns="http://schemas.openxmlformats.org/spreadsheetml/2006/main" count="511" uniqueCount="339">
  <si>
    <t>Français</t>
  </si>
  <si>
    <t>Mathématique</t>
  </si>
  <si>
    <t>Eveil</t>
  </si>
  <si>
    <t>Discipline</t>
  </si>
  <si>
    <t>Titre de la séquence d'activités</t>
  </si>
  <si>
    <t>Objectif final de la séquence</t>
  </si>
  <si>
    <t>Année</t>
  </si>
  <si>
    <t>P1</t>
  </si>
  <si>
    <t>P3</t>
  </si>
  <si>
    <t>P4</t>
  </si>
  <si>
    <t>P5</t>
  </si>
  <si>
    <t>P6</t>
  </si>
  <si>
    <t>M3</t>
  </si>
  <si>
    <t>Nombre d'élèves</t>
  </si>
  <si>
    <t>Nom Prénom</t>
  </si>
  <si>
    <t>Conseils du maître de stage</t>
  </si>
  <si>
    <t>Ce qui a précédé</t>
  </si>
  <si>
    <t>Ce qui suivra</t>
  </si>
  <si>
    <t>Activité 1 : Intitulé</t>
  </si>
  <si>
    <t>Activité 1 : Domaine</t>
  </si>
  <si>
    <t>Activité 1 : Comp. Intégration</t>
  </si>
  <si>
    <t>Activité 1 : Comp. Spécifique</t>
  </si>
  <si>
    <t>Education Plastique</t>
  </si>
  <si>
    <t>1.1.1 Dénombrer</t>
  </si>
  <si>
    <t xml:space="preserve">1.1.2 Dire, lire et écrire des nombres dans la numération décimale de position en comprenant son principe </t>
  </si>
  <si>
    <t>1.1.3 Classer (situer, ordonner, comparer)</t>
  </si>
  <si>
    <t>1.2.1 Décomposer et recomposer</t>
  </si>
  <si>
    <t xml:space="preserve">1.2.2 Décomposer des nombres en facteurs premiers </t>
  </si>
  <si>
    <t xml:space="preserve">1.2.3 Créer des familles de nombres à partir d’une propriété donnée (pair, impair, multiple de, diviseur de…) </t>
  </si>
  <si>
    <t>1.2.4 Relever des régularités dans des suites de nombres</t>
  </si>
  <si>
    <t xml:space="preserve">1.3.1 Identifier et effectuer des opérations dans des situations variées </t>
  </si>
  <si>
    <t>1.3.2 Estimer, avant d’opérer, l’ordre de grandeur d’un résultat</t>
  </si>
  <si>
    <t xml:space="preserve">1.3.3 Construire des tables d’addition et de multiplication, en comprenant leur structure, et les restituer de mémoire </t>
  </si>
  <si>
    <t xml:space="preserve">1.3.4 Utiliser la soustraction comme la réciproque de l’addition et la division comme la réciproque de la multiplication </t>
  </si>
  <si>
    <t xml:space="preserve">1.3.5 Utiliser les décompositions appropriées des nombres, dans un calcul </t>
  </si>
  <si>
    <t xml:space="preserve">1.3.6 Utiliser des propriétés des opérations </t>
  </si>
  <si>
    <t xml:space="preserve">1.3.7 Choisir et utiliser avec pertinence le calcul mental, le calcul écrit ou la calculatrice en fonction de la situation </t>
  </si>
  <si>
    <t xml:space="preserve">1.3.8 Effectuer un calcul comportant plusieurs opérations à l’aide de la calculatrice </t>
  </si>
  <si>
    <t>1.3.9 Vérifier le résultat d’une opération</t>
  </si>
  <si>
    <t xml:space="preserve">1.3.10 Utiliser l’égalité en termes de résultat et en termes d’équivalence </t>
  </si>
  <si>
    <t xml:space="preserve">1.3.11 écrire des nombres sous une forme adaptée (entière, décimale ou fractionnaire) en vue de les comparer, de les organiser ou de les utiliser. </t>
  </si>
  <si>
    <t xml:space="preserve">1.3.12 Utiliser les conventions d’écriture mathématique </t>
  </si>
  <si>
    <t>1.3.13 Calculer les valeurs numériques d’une expression littérale</t>
  </si>
  <si>
    <t>1.3.14 Utiliser, dans leur contexte, les termes usuels et les notations propres aux nombres et aux opérations</t>
  </si>
  <si>
    <t xml:space="preserve">1.1 compter, dénombrer, classer </t>
  </si>
  <si>
    <t xml:space="preserve">1.3 calculer </t>
  </si>
  <si>
    <t xml:space="preserve">2.1 repérer </t>
  </si>
  <si>
    <t xml:space="preserve">2.1.1 Se situer et situer des objets </t>
  </si>
  <si>
    <t xml:space="preserve">2.1.2 Associer un point à ses coordonnées dans un repère (droite, repère cartésien) </t>
  </si>
  <si>
    <t>2.1.3 Se déplacer en suivant des consignes orales. Représenter, sur un plan, le déplacement correspondant à des consignes données</t>
  </si>
  <si>
    <t xml:space="preserve">2.2.1 Reconnaitre, comparer des solides et des figures, les différencier et les classer </t>
  </si>
  <si>
    <t>2.2.2 Construire des figures et des solides simples avec du matériel varié</t>
  </si>
  <si>
    <t xml:space="preserve">2.2.3 Tracer des figures simples </t>
  </si>
  <si>
    <t xml:space="preserve">2.2.4 Connaitre et énoncer les propriétés de côtés et d’angles utiles dans les constructions de quadrilatères et de triangles </t>
  </si>
  <si>
    <t>2.2.5 Connaitre et énoncer les propriétés des diagonales d’un quadrilatère</t>
  </si>
  <si>
    <t xml:space="preserve">2.2.6 Associer un solide à sa représentation dans le plan et réciproquement (vues coordonnées, perspective cavalière, développement) </t>
  </si>
  <si>
    <t xml:space="preserve">2.2.7 Construire un parallélépipède en perspective cavalière </t>
  </si>
  <si>
    <t>2.2.8 Dans une représentation plane d’un objet de l’espace, repérer les éléments en vraie grandeur</t>
  </si>
  <si>
    <t xml:space="preserve">2.3.1 Dans un contexte de pliage, de découpage, de pavage et de reproduction de dessins, relever la présence de régularités </t>
  </si>
  <si>
    <t xml:space="preserve">2.3.2 Décrire les différentes étapes d’une construction en s’appuyant sur des propriétés de figures, de transformations </t>
  </si>
  <si>
    <t xml:space="preserve">2.3.3 Reconnaitre et construire des agrandissements et des réductions de figures </t>
  </si>
  <si>
    <t>2.3.4 Comprendre et utiliser, dans leur contexte, les termes usuels propres à la géométrie</t>
  </si>
  <si>
    <t xml:space="preserve"> </t>
  </si>
  <si>
    <t xml:space="preserve">2.3 dégager des régularités, des propriétés, argumenter </t>
  </si>
  <si>
    <t xml:space="preserve">2.2 reconnaitre, comparer, construire, exprimer </t>
  </si>
  <si>
    <t xml:space="preserve">1.2 organiser les nombres par familles </t>
  </si>
  <si>
    <t xml:space="preserve">3.1.1 Comparer des grandeurs de même nature et concevoir la grandeur comme une propriété de l’objet, la reconnaitre, la nommer </t>
  </si>
  <si>
    <t xml:space="preserve">3.1.2 Effectuer le mesurage en utilisant des étalons familiers et conventionnels et en exprimer le résultat </t>
  </si>
  <si>
    <t xml:space="preserve">3.1.3 Faire des estimations en utilisant des étalons familiers et conventionnels </t>
  </si>
  <si>
    <t xml:space="preserve">3.1.4 Construire et utiliser des démarches pour calculer des périmètres, des aires et des volumes </t>
  </si>
  <si>
    <t xml:space="preserve">3.1.5 Mesurer des angles </t>
  </si>
  <si>
    <t xml:space="preserve">3.1.6 Se situer et situer des évènements dans le temps </t>
  </si>
  <si>
    <t>3.1.7 Connaitre le sens des préfixes kilo-, hecto-, déca-, déci-, centi-, milli</t>
  </si>
  <si>
    <t>3.1.8 établir des relations dans un système pour donner du sens à la lecture et à l’écriture d’une mesure</t>
  </si>
  <si>
    <t xml:space="preserve">3.2.1 Fractionner des objets en vue de les comparer </t>
  </si>
  <si>
    <t xml:space="preserve">3.2.2 Composer deux fractionnements d’un objet réel ou représenté en se limitant à des fractions dont le numérateur est un </t>
  </si>
  <si>
    <t xml:space="preserve">3.2.3 Additionner et soustraire deux grandeurs fractionnées </t>
  </si>
  <si>
    <t xml:space="preserve">3.2.4 Calculer des pourcentages </t>
  </si>
  <si>
    <t xml:space="preserve">3.2.5 Résoudre des problèmes simples de proportionnalité directe </t>
  </si>
  <si>
    <t xml:space="preserve">3.2.6 Dans une situation de proportionnalité directe, compléter, construire, exploiter un tableau qui met en relation deux grandeurs </t>
  </si>
  <si>
    <t xml:space="preserve">3.2.7 Reconnaitre un tableau de proportionnalité directe parmi d’autres </t>
  </si>
  <si>
    <t>3.2.8 Déterminer le rapport entre deux grandeurs, passer d’un rapport au rapport inverse</t>
  </si>
  <si>
    <t>3.2.9 Comprendre et utiliser, dans leur contexte, les termes usuels propres aux grandeurs</t>
  </si>
  <si>
    <t>3.1 comparer, mesurer</t>
  </si>
  <si>
    <t xml:space="preserve">3.2 opérer, fractionner </t>
  </si>
  <si>
    <t xml:space="preserve">4.1 traiter des données </t>
  </si>
  <si>
    <t xml:space="preserve">4.1.1 Organiser selon un critère </t>
  </si>
  <si>
    <t xml:space="preserve">4.1.2 Lire un graphique, un tableau, un diagramme </t>
  </si>
  <si>
    <t xml:space="preserve">4.1.3 Interpréter un tableau de nombres, un graphique, un diagramme </t>
  </si>
  <si>
    <t xml:space="preserve">4.1.4 Représenter des données, par un graphique, un diagramme </t>
  </si>
  <si>
    <t xml:space="preserve">4.1.5 Déterminer un effectif, un mode, une fréquence, la moyenne arithmétique, l’étendue d’un ensemble de données discrètes </t>
  </si>
  <si>
    <t>4.1.6 Dans une situation simple et concrète, estimer la fréquence d’un évènement sous forme d’un rapport</t>
  </si>
  <si>
    <t>1 Les nombres</t>
  </si>
  <si>
    <t>2 Les solides et figures</t>
  </si>
  <si>
    <t>3 Les grandeurs</t>
  </si>
  <si>
    <t>5 établir des liens logiques</t>
  </si>
  <si>
    <t>4 Le traitement de données</t>
  </si>
  <si>
    <t>1 Lire</t>
  </si>
  <si>
    <t>2 Ecouter</t>
  </si>
  <si>
    <t>3 Ecrire</t>
  </si>
  <si>
    <t>4 Parler</t>
  </si>
  <si>
    <t>5 Etablir des liens</t>
  </si>
  <si>
    <t xml:space="preserve">1.1 Orienter sa lecture en fonction de la situation de communication </t>
  </si>
  <si>
    <t xml:space="preserve">1.2 Elaborer des significations </t>
  </si>
  <si>
    <t xml:space="preserve">1.3 dégager l’organisation d’un texte </t>
  </si>
  <si>
    <t xml:space="preserve">1.4 Percevoir la cohérence entre phrases et groupes de phrases tout au long du texte </t>
  </si>
  <si>
    <t xml:space="preserve">1.5 Tenir compte des unités grammaticales </t>
  </si>
  <si>
    <t xml:space="preserve">1.6 Traiter les unités lexicales </t>
  </si>
  <si>
    <t xml:space="preserve">1.7 Percevoir Les interactions entre les éléments verbaux et non verbaux </t>
  </si>
  <si>
    <t xml:space="preserve">2.1 Orienter son écoute en fonction de la situation de communication </t>
  </si>
  <si>
    <t xml:space="preserve">2.2 Elaborer des significations </t>
  </si>
  <si>
    <t xml:space="preserve">2.3 Dégager l’organisation du message </t>
  </si>
  <si>
    <t xml:space="preserve">2.4 Dégager la cohérence du message </t>
  </si>
  <si>
    <t xml:space="preserve">2.5 Tenir compte des unités grammaticales </t>
  </si>
  <si>
    <t xml:space="preserve">2.6 Traiter les unités lexicales </t>
  </si>
  <si>
    <t xml:space="preserve">2.7 Identifier les moyens non verbaux </t>
  </si>
  <si>
    <t xml:space="preserve">3.1 Orienter son écrit en fonction de la situation de communication </t>
  </si>
  <si>
    <t xml:space="preserve">3.2 ELaborer des contenus </t>
  </si>
  <si>
    <t xml:space="preserve">3.3 Assurer l’organisation du texte </t>
  </si>
  <si>
    <t xml:space="preserve">3.4 Assurer la cohérence du texte </t>
  </si>
  <si>
    <t xml:space="preserve">3.5 Utiliser les unités grammaticales et lexicales </t>
  </si>
  <si>
    <t>3.6 Utiliser les unités lexicales</t>
  </si>
  <si>
    <t>3.7 Assurer la présentation</t>
  </si>
  <si>
    <t xml:space="preserve">4.1 Orienter sa parole en fonction de la situation de communication </t>
  </si>
  <si>
    <t xml:space="preserve">4.2 Elaborer des contenus </t>
  </si>
  <si>
    <t xml:space="preserve">4.3 Assurer l’organisation du message </t>
  </si>
  <si>
    <t xml:space="preserve">4.4 Assurer la coherence du message </t>
  </si>
  <si>
    <t xml:space="preserve">4.5 Utiliser les unités grammaticales </t>
  </si>
  <si>
    <t xml:space="preserve">4.6 Utiliser les unités lexicales </t>
  </si>
  <si>
    <t xml:space="preserve">4.7 Utiliser les moyens non verbaux </t>
  </si>
  <si>
    <t xml:space="preserve">1.1.1 repérer les informations relatives aux références d’un livre, d’un texte, d’un document visuel </t>
  </si>
  <si>
    <t xml:space="preserve">1.1.2 Choisir un document en fonction du projet et du contexte de l’activité </t>
  </si>
  <si>
    <t xml:space="preserve">1.1.3 anticiper le contenu d’un document en utilisant ses indices externes et internes (illustrations, images, première et quatrième de couverture, typographie…) </t>
  </si>
  <si>
    <t xml:space="preserve">1.1.4 saisir l’intention dominante de l’auteur (informer, persuader, enjoindre, émouvoir, donner du plaisir…) </t>
  </si>
  <si>
    <t xml:space="preserve">1.1.5 adapter sa stratégie de lecture en fonction du projet, du document et du temps accordé : lecture intégrale ou sélective ; identifier la fonction d’un document </t>
  </si>
  <si>
    <t>1.1.6 adopter une vitesse de lecture favorisant le traitement de l’information</t>
  </si>
  <si>
    <t xml:space="preserve">1.2.1 Gérer la compréhension du document pour dégager les informations explicites </t>
  </si>
  <si>
    <t xml:space="preserve">1.2.2 Gérer la compréhension du document pour découvrir les informations implicites (inférer) </t>
  </si>
  <si>
    <t>1.2.3 Gérer la compréhension du document pour vérifier des hypothèses émises personnellement ou proposées</t>
  </si>
  <si>
    <t xml:space="preserve">1.2.4 Gérer la compréhension du document pour percevoir le sens global afin de pouvoir restituer l’histoire en respectant l’ordre chronologique, les liens logiques </t>
  </si>
  <si>
    <t xml:space="preserve">1.2.5 Gérer la compréhension du document pour percevoir le sens global afin de pouvoir reformuler et utiliser des informations </t>
  </si>
  <si>
    <t xml:space="preserve">1.2.6 Gérer la compréhension du document pour percevoir le sens global afin de pouvoir reformuler ou exécuter un enchainement de consignes </t>
  </si>
  <si>
    <t xml:space="preserve">1.2.7 Gérer la compréhension du document pour percevoir le sens global afin de pouvoir dégager la thèse et identifier quelques arguments </t>
  </si>
  <si>
    <t xml:space="preserve">1.2.8 réagir, selon la nature du document, en interaction éventuelle avec d’autres lecteurs et distinguer le réel de l’imaginaire </t>
  </si>
  <si>
    <t xml:space="preserve">1.2.9 réagir, selon la nature du document, en interaction éventuelle avec d’autres lecteurs et distinguer le réel du virtuel </t>
  </si>
  <si>
    <t>1.2.10 réagir, selon la nature du document, en interaction éventuelle avec d’autres lecteurs et distinguer le vraisemblable de l’invraisemblable</t>
  </si>
  <si>
    <t xml:space="preserve">1.2.11  réagir, selon la nature du document, en interaction éventuelle avec d’autres lecteurs et distinguer le vrai du faux
</t>
  </si>
  <si>
    <t xml:space="preserve">1.3.1 reconnaitre un nombre diversifié de documents en identifiant la structure dominante narrative, descriptive, explicative, argumentative, structure dialoguée </t>
  </si>
  <si>
    <t>1.3.2 repérer les marques de l’organisation générale : 
– paragraphes (signes divers séparant les groupes de paragraphes, alinéas et/ou double interligne, titres et intertitres) 
– mise en page 
– organisateurs textuels 
– modes et temps verbaux</t>
  </si>
  <si>
    <t>1.4.1 repérer les facteurs de cohérence : 
– mots ou expressions servant à enchainer les phrases 
– reprises d’informations d’une phrase à l’autre (anaphores) 
– système des temps 
– progression thématique (utiliser des temps verbaux)</t>
  </si>
  <si>
    <t xml:space="preserve">1.5.2 Comprendre le sens d’un texte en  s’appuyant sur la ponctuation et sur les unités grammaticales: les mots </t>
  </si>
  <si>
    <t xml:space="preserve">1.5.1 Comprendre le sens d’un texte en s’appuyant sur les unités grammaticales : les phrases </t>
  </si>
  <si>
    <t>1.5.3 Comprendre le sens d’un texte en reconnaissant les marques grammaticales (nominales et verbales)</t>
  </si>
  <si>
    <t xml:space="preserve">1.6.1 Comprendre le sens d’un texte en : 
- émettant des hypothèses sur le sens d’un mot, découvrant la signification d’un mot à partir du contexte 
- confirmant le sens d’un mot 
- établissant les relations que les mots entretiennent entre eux : familles de mots, synonymes, antonymes 
- distinguant les éléments qui composent un mot (préfixe, radical, suffixe) </t>
  </si>
  <si>
    <t xml:space="preserve">1.6.2 Comprendre le sens d’un texte en :
 - recourant aux correspondances graphophonologiques 
- recourant au lexique mental </t>
  </si>
  <si>
    <t>1.6.3 Traiter les unités lexicales à partir des constantes orthographiques</t>
  </si>
  <si>
    <t>1.7.1 relier un texte à des éléments non verbaux</t>
  </si>
  <si>
    <t xml:space="preserve">2.1.1 en tenant compte des critères suivants : 
– l’intention poursuivie d’écoute (s’informer, comprendre un message, comprendre des consignes, prendre du plaisir) 
– les interlocuteurs 
– les contraintes de l’activité 
– les modalités de la situation </t>
  </si>
  <si>
    <t>2.1.2 Anticiper le contenu d’un message</t>
  </si>
  <si>
    <t xml:space="preserve">2.1.3 Adapter sa stratégie d’écoute </t>
  </si>
  <si>
    <t>2.1.4 identifier les procédés linguistiques qui garantissent la relation</t>
  </si>
  <si>
    <t xml:space="preserve">2.2.1 Distinguer un message du langage oral d’un message de langage écrit oralisé, relier des informations significatives du message à ses connaissances et à d’autres sources </t>
  </si>
  <si>
    <t xml:space="preserve">2.2.2 sélectionner les informations répondant à un projet </t>
  </si>
  <si>
    <t>2.2.3 réagir à un document, en interaction éventuelle avec d’autres en distinguant : l’essentiel de l’accessoire, le réel de l’imaginaire, le vraisemblable de l’invraisemblable, le vrai du faux</t>
  </si>
  <si>
    <t xml:space="preserve">2.2.4 Dégager des informations explicites et implicites </t>
  </si>
  <si>
    <t xml:space="preserve">2.2.5 Vérifier des hypothèses émises personnellement ou proposées </t>
  </si>
  <si>
    <t>2.2.6 Gérer le sens global du message et reformuler les informations</t>
  </si>
  <si>
    <t>2.3.1 identifier les différentes structures : narrative, descriptive, explicative, argumentative, structure dialoguée</t>
  </si>
  <si>
    <t>2.4.1 repérer les procédés propres à assurer la clarté du message (exemples, illustrations, anecdotes…)
Identifier les informations principales et secondaires 
Être attentif à la présentation phonique du message 
Percevoir la progression des idées.</t>
  </si>
  <si>
    <t>2.5.1 Comprendre le sens d’un message en s’appuyant sur les unités grammaticales</t>
  </si>
  <si>
    <t>2.6.1 Comprendre le sens d’un message en s’appuyant sur les unités lexicales</t>
  </si>
  <si>
    <t xml:space="preserve">2.7.1 repérer des indices corporels (parmi ceux-ci : l’occupation de l’espace, la posture, les gestes, les mimiques, le regard…) </t>
  </si>
  <si>
    <t>2.7.2 identifier les interactions entre les éléments verbaux et les supports : schémas, objets, illustrations, tableaux…</t>
  </si>
  <si>
    <t xml:space="preserve">3.1.1 en tenant compte des critères suivants
 – l’intention poursuivie (informer, raconter, décrire, persuader, enjoindre, donner du plaisir) 
– le statut du scripteur (enfant, représentant, groupe…) 
– le destinataire 
– le projet, le contexte de l’activité 
– le genre de texte choisi ou imposé 
– les procédures connues et les modèles observés 
– le support matériel </t>
  </si>
  <si>
    <t xml:space="preserve">3.2.1 rechercher et inventer des idées, des mots… (histoires, informations, arguments, textes à visée injonctive…) 
Sélectionner les informations répondant à un projet d’écriture </t>
  </si>
  <si>
    <t xml:space="preserve">3.2.2 réagir à des documents écrits, sonores, visuels… en exprimant une opinion personnelle et en la justifiant d’une manière cohérente </t>
  </si>
  <si>
    <t xml:space="preserve">3.3.1 Planifier l’organisation générale par le choix d’un modèle d’organisation adéquat au texte à produire (dominante injonctive, narrative, descriptive, explicative, informative, argumentative) 
Contribuer à la cohérence du texte en :
- créant judicieusement des paragraphes (signes divers séparant des groupes de paragraphes : alinéa et/ou double interligne…) 
- utilisant à bon escient les indicateurs d’ensembles supérieurs à la phrase (paragraphe et groupe de paragraphes) : titres et intertitres, organisateurs textuels, choix d’un système des temps et du mode approprié </t>
  </si>
  <si>
    <t xml:space="preserve">3.4.1 employer des facteurs de cohérence : 
– mots ou expressions servant à enchainer les phrase 
– reprise d’informations d’une phrase à l’autre (anaphores) : reprise par un pronom 
–  reprise d’informations d’une phrase à l’autre (anaphores) : reprise par un substitut lexical, souvent soulignée par un déterminant défini, un déterminant démonstratif 
–  reprise d’informations d’une phrase à l’autre (anaphores) : reprise par un déterminant possessif 
–  répétitions 
Utiliser les autres facteurs contribuant à la cohérence du texte : 
–  choix des adverbes de temps et de lieu 
–  progression thématique (enchainement d’informations) </t>
  </si>
  <si>
    <t xml:space="preserve">3.5.1 Utiliser de manière appropriée : 
– les structures de phrases 
– les signes de ponctuation </t>
  </si>
  <si>
    <t xml:space="preserve">3.5.2 orthographier les productions personnelles (en ayant recours à des référentiels d’orthographe grammaticale) (80% des formes correctes) </t>
  </si>
  <si>
    <t>3.6.1 Utiliser un vocabulaire précis et adapté à la situation de communication</t>
  </si>
  <si>
    <t xml:space="preserve">3.6.2 orthographier les productions personnelles (en ayant recours à des référentiels d’orthographe d’usage) (80% des formes correctes) </t>
  </si>
  <si>
    <t xml:space="preserve">3.7.1 au niveau graphique : 
– mise en page selon le genre 
– écriture soignée et lisible 
– écriture à l’aide d’outils (traitement de texte) </t>
  </si>
  <si>
    <t>3.7.2 au niveau des interactions entre les éléments verbaux et non verbaux : choix du support, choix d’illustrations, de photos, de croquis, de cartes, de graphiques, de tableaux</t>
  </si>
  <si>
    <t xml:space="preserve">4.1.1 en tenant compte des critères suivants : 
– l’intention poursuivie de parole (informer, expliquer, donner des consignes, donner du plaisir) 
– les interlocuteurs 
– les contraintes de l’activité 
– les modalités de la situation </t>
  </si>
  <si>
    <t xml:space="preserve">4.1.2 en pratiquant une écoute active (en posant des questions, en reformulant…) </t>
  </si>
  <si>
    <t>4.1.3 en utilisant des procédés linguistiques qui garantissent la relation (courtoisie, tour et temps de parole…)</t>
  </si>
  <si>
    <t xml:space="preserve">4.2.1 Présenter un message élaboré personnellement et y réagir </t>
  </si>
  <si>
    <t xml:space="preserve">4.2.2 Pratiquer la lecture d’un message à voix haute avec lecture mentale préalable </t>
  </si>
  <si>
    <t xml:space="preserve">4.2.3 relier des informations significatives du message à ses connaissances et à d’autres sources </t>
  </si>
  <si>
    <t xml:space="preserve">4.2.4 sélectionner les informations répondant à un projet inhérent au cadre de vie collectif </t>
  </si>
  <si>
    <t xml:space="preserve">4.2.5 réagir à un document, en interaction éventuelle avec d’autres : 
– en distinguant l’essentiel de l’accessoire, le réel de l’imaginaire, le vraisemblable de l’invraisemblable, le vrai du faux 
– en exprimant son opinion personnelle, accompagnée d’une justification cohérente </t>
  </si>
  <si>
    <t>4.2.6 Présenter des informations explicites dans son cadre de vie collectif</t>
  </si>
  <si>
    <t>4.2.7 Vérifier des hypothèses émises personnellement ou proposées 
Énoncer les hypothèses émises, les vérifier, les ajuster</t>
  </si>
  <si>
    <t>4.3.1 Utiliser les différentes structures : narrative, descriptive, explicative, argumentative, structure dialoguée</t>
  </si>
  <si>
    <t>4.4.1 organiser la progression des idées 
Utiliser les procédés propres à assurer la clarté du message (exemples, illustrations, anecdotes…) 
Veiller à la présentation phonique du message</t>
  </si>
  <si>
    <t>4.5.1 Utiliser les unités grammaticales appropriées à la signification du message</t>
  </si>
  <si>
    <t>4.6.1 Utiliser un vocabulaire précis et adapté à la situation de communication</t>
  </si>
  <si>
    <t xml:space="preserve">4.7.1 Utiliser des indices corporels (parmi ceux-ci : l’occupation de l’espace, la posture, les gestes, les mimiques, le regard…) </t>
  </si>
  <si>
    <t>4.7.2 Utiliser les interactions entre les éléments verbaux et les supports : schémas, objets, illustrations, tableaux…</t>
  </si>
  <si>
    <t>Formation historique</t>
  </si>
  <si>
    <t>Formation géographique</t>
  </si>
  <si>
    <t>Initiation scientifique</t>
  </si>
  <si>
    <t>Etablir des liens</t>
  </si>
  <si>
    <t>1. Repères de temps</t>
  </si>
  <si>
    <t xml:space="preserve">2. Représentations du temps </t>
  </si>
  <si>
    <t xml:space="preserve">3. Traces du passé </t>
  </si>
  <si>
    <t xml:space="preserve">4. Sources historiques </t>
  </si>
  <si>
    <t>5. Le mode de vie des gens à une époque déterminée – Des interactions hommes/temps</t>
  </si>
  <si>
    <t xml:space="preserve">6. L’organisation du temps </t>
  </si>
  <si>
    <t xml:space="preserve">1. Repères spatiaux </t>
  </si>
  <si>
    <t>2. Représentations de l’espace</t>
  </si>
  <si>
    <t xml:space="preserve">3. Les composantes du paysage </t>
  </si>
  <si>
    <t xml:space="preserve">4. Des milieux « naturels » </t>
  </si>
  <si>
    <t xml:space="preserve">5. Des interactions hommes/espace – Le mode de vie des gens selon l’espace habité </t>
  </si>
  <si>
    <t xml:space="preserve">6. L’organisation de l’espace </t>
  </si>
  <si>
    <t xml:space="preserve">1. Les êtres vivants </t>
  </si>
  <si>
    <t xml:space="preserve">2. L’énergie </t>
  </si>
  <si>
    <t xml:space="preserve">3. La matière </t>
  </si>
  <si>
    <t xml:space="preserve">4. L’air, l’eau, le sol </t>
  </si>
  <si>
    <t xml:space="preserve">5. L’homme et l’environnement </t>
  </si>
  <si>
    <t xml:space="preserve">6. Histoire de la vie et des sciences </t>
  </si>
  <si>
    <t xml:space="preserve">1.2 L’organisme – Anatomie fonctionnelle – Éducation à la santé et à l’hygiène de vie </t>
  </si>
  <si>
    <t xml:space="preserve">1.3 Relations êtres vivants/milieu </t>
  </si>
  <si>
    <t xml:space="preserve">  </t>
  </si>
  <si>
    <t xml:space="preserve">1.4 Classification </t>
  </si>
  <si>
    <t>1.1 Caractéristiques</t>
  </si>
  <si>
    <t xml:space="preserve">2.1 Généralités </t>
  </si>
  <si>
    <t xml:space="preserve">2.2 L’électricité </t>
  </si>
  <si>
    <t xml:space="preserve">2.3 La lumière et le son </t>
  </si>
  <si>
    <t xml:space="preserve">2.4 Les forces </t>
  </si>
  <si>
    <t xml:space="preserve">3.1 Propriétés et changements </t>
  </si>
  <si>
    <t xml:space="preserve">3.2 Corps purs et mélanges </t>
  </si>
  <si>
    <t xml:space="preserve">4.1 L’air et l’eau </t>
  </si>
  <si>
    <t xml:space="preserve">4.2 Le sol </t>
  </si>
  <si>
    <t xml:space="preserve">5.1 Gestion, conservation et protection des ressources </t>
  </si>
  <si>
    <t xml:space="preserve">5.2 Utilisation des ressources </t>
  </si>
  <si>
    <t xml:space="preserve">5.3 Épuisement, destruction, pollution </t>
  </si>
  <si>
    <t>Choix Domaine</t>
  </si>
  <si>
    <t>Résultat :</t>
  </si>
  <si>
    <t>Colonne1</t>
  </si>
  <si>
    <t>Colonne2</t>
  </si>
  <si>
    <t>Activité 1 : Objectif Opérationnel</t>
  </si>
  <si>
    <t>Activité 1 : Etape 1</t>
  </si>
  <si>
    <t>Activité 1 : Etape 2</t>
  </si>
  <si>
    <t>Activité 1 : Etape 3</t>
  </si>
  <si>
    <t>Activité 1 : Etape 4</t>
  </si>
  <si>
    <t>Activité 1 : Etape 5</t>
  </si>
  <si>
    <t>Durée</t>
  </si>
  <si>
    <t>Mode</t>
  </si>
  <si>
    <t>5'</t>
  </si>
  <si>
    <t>10'</t>
  </si>
  <si>
    <t>15'</t>
  </si>
  <si>
    <t>20'</t>
  </si>
  <si>
    <t>25'</t>
  </si>
  <si>
    <t>30'</t>
  </si>
  <si>
    <t>35'</t>
  </si>
  <si>
    <t>40'</t>
  </si>
  <si>
    <t>45'</t>
  </si>
  <si>
    <t>50'</t>
  </si>
  <si>
    <t>55'</t>
  </si>
  <si>
    <t>60'</t>
  </si>
  <si>
    <t>Individuel</t>
  </si>
  <si>
    <t>Collectif</t>
  </si>
  <si>
    <t>Activité 2 : Intitulé</t>
  </si>
  <si>
    <t>Activité 2 : Domaine</t>
  </si>
  <si>
    <t>Activité 2 : Comp. Intégration</t>
  </si>
  <si>
    <t>Activité 2 : Comp. Spécifique</t>
  </si>
  <si>
    <t>Activité 2 : Objectif Opérationnel</t>
  </si>
  <si>
    <t>Activité 2 : Etape 1</t>
  </si>
  <si>
    <t>Activité 2 : Etape 2</t>
  </si>
  <si>
    <t>Activité 2 : Etape 3</t>
  </si>
  <si>
    <t>Activité 2 : Etape 4</t>
  </si>
  <si>
    <t>Activité 2 : Etape 5</t>
  </si>
  <si>
    <t>Choix intégration 1</t>
  </si>
  <si>
    <t>Choix spécifique 1.1</t>
  </si>
  <si>
    <t>Colonne13</t>
  </si>
  <si>
    <t>Colonne24</t>
  </si>
  <si>
    <t>Choix spécifique 1.2</t>
  </si>
  <si>
    <t>Activité 3 : Intitulé</t>
  </si>
  <si>
    <t>Activité 3 : Domaine</t>
  </si>
  <si>
    <t>Activité 3 : Comp. Intégration</t>
  </si>
  <si>
    <t>Activité 3 : Comp. Spécifique</t>
  </si>
  <si>
    <t>Activité 3 : Objectif Opérationnel</t>
  </si>
  <si>
    <t>Activité 3 : Etape 1</t>
  </si>
  <si>
    <t>Activité 3 : Etape 2</t>
  </si>
  <si>
    <t>Activité 3 : Etape 3</t>
  </si>
  <si>
    <t>Activité 3 : Etape 4</t>
  </si>
  <si>
    <t>Activité 3 : Etape 5</t>
  </si>
  <si>
    <t>Choix spécifique 1.3</t>
  </si>
  <si>
    <t>Choix spécifique 1.32</t>
  </si>
  <si>
    <t>Choix spécifique 1.33</t>
  </si>
  <si>
    <t>Choix intégration 2</t>
  </si>
  <si>
    <t>Choix intégration 3</t>
  </si>
  <si>
    <t>déterminer où se trouve le GS</t>
  </si>
  <si>
    <t>Ici l'étape 1,1</t>
  </si>
  <si>
    <t>Ici l'étape 2,1</t>
  </si>
  <si>
    <t>Ici l'étape 3,1</t>
  </si>
  <si>
    <t>Ici l'étape 4,1</t>
  </si>
  <si>
    <t>Ici l'étape 5,1</t>
  </si>
  <si>
    <t>Les wagons</t>
  </si>
  <si>
    <t>Placer le GS dans les wagon et dans l'ordre voulu</t>
  </si>
  <si>
    <t>Ici l'étape 1,2</t>
  </si>
  <si>
    <t>Ici l'étape 2,2</t>
  </si>
  <si>
    <t>Ici l'étape 3,2</t>
  </si>
  <si>
    <t>Ici l'étape 4,2</t>
  </si>
  <si>
    <t>Ici l'étape 5,2</t>
  </si>
  <si>
    <t>Synthèse</t>
  </si>
  <si>
    <t>Ecouter comment élaborer sa synthèse</t>
  </si>
  <si>
    <t>Ici l'étape 1,3</t>
  </si>
  <si>
    <t>Ici l'étape 2,3</t>
  </si>
  <si>
    <t>Ici l'étape 3,3</t>
  </si>
  <si>
    <t>Ici l'étape 4,3</t>
  </si>
  <si>
    <t>Ici l'étape 5,3</t>
  </si>
  <si>
    <t xml:space="preserve">2.3 Dégager l’organisation du message  
2.4 Dégager la cohérence du message  
2.6 Traiter les unités lexicales </t>
  </si>
  <si>
    <t>2.3.1 identifier les différentes structures : narrative, descriptive, explicative, argumentative, structure dialoguée 
2.4.1 repérer les procédés propres à assurer la clarté du message (exemples, illustrations, anecdotes…)
Identifier les informations principales et secondaires 
Être attentif à la présentation phonique du message 
Percevoir la progression des idées. 
2.6.1 Comprendre le sens d’un message en s’appuyant sur les unités lexicales</t>
  </si>
  <si>
    <t>Activité 4 : Intitulé</t>
  </si>
  <si>
    <t>Activité 4 : Domaine</t>
  </si>
  <si>
    <t>Activité 4 : Comp. Intégration</t>
  </si>
  <si>
    <t>Activité 4 : Comp. Spécifique</t>
  </si>
  <si>
    <t>Activité 4 : Objectif Opérationnel</t>
  </si>
  <si>
    <t>Activité 4 : Etape 1</t>
  </si>
  <si>
    <t>Activité 4 : Etape 2</t>
  </si>
  <si>
    <t>Activité 4 : Etape 3</t>
  </si>
  <si>
    <t>Activité 4 : Etape 4</t>
  </si>
  <si>
    <t>Activité 4 : Etape 5</t>
  </si>
  <si>
    <t>p2</t>
  </si>
  <si>
    <t>05'</t>
  </si>
  <si>
    <t>Erreurs fréquentes (difficultés)</t>
  </si>
  <si>
    <t xml:space="preserve">2.5 La chaleur </t>
  </si>
  <si>
    <t>Virginie Marchal</t>
  </si>
  <si>
    <t>23</t>
  </si>
  <si>
    <t>je sais pas</t>
  </si>
  <si>
    <t>vkjzghefjk</t>
  </si>
  <si>
    <t>zrg</t>
  </si>
  <si>
    <t>zh</t>
  </si>
  <si>
    <t>sdgfsdgn</t>
  </si>
  <si>
    <t>sgnsdgn</t>
  </si>
  <si>
    <t>lljvjujuz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</si>
</sst>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36"/>
      <color rgb="FF000000"/>
      <name val="Comic Sans MS"/>
      <family val="4"/>
    </font>
    <font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 style="thin">
        <color auto="1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auto="1"/>
      </left>
      <right/>
      <top style="thin">
        <color theme="4"/>
      </top>
      <bottom/>
      <diagonal/>
    </border>
    <border>
      <left style="thin">
        <color auto="1"/>
      </left>
      <right/>
      <top style="thin">
        <color theme="4"/>
      </top>
      <bottom style="thin">
        <color theme="4"/>
      </bottom>
      <diagonal/>
    </border>
    <border>
      <left/>
      <right style="thin">
        <color theme="5"/>
      </right>
      <top/>
      <bottom/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5"/>
      </left>
      <right/>
      <top/>
      <bottom/>
      <diagonal/>
    </border>
    <border>
      <left/>
      <right style="thick">
        <color theme="4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 style="thick">
        <color theme="4"/>
      </right>
      <top style="thin">
        <color theme="4"/>
      </top>
      <bottom/>
      <diagonal/>
    </border>
    <border>
      <left/>
      <right style="thick">
        <color theme="5"/>
      </right>
      <top/>
      <bottom/>
      <diagonal/>
    </border>
    <border>
      <left style="thin">
        <color theme="5"/>
      </left>
      <right style="thick">
        <color theme="5"/>
      </right>
      <top/>
      <bottom/>
      <diagonal/>
    </border>
    <border>
      <left/>
      <right style="thick">
        <color theme="6"/>
      </right>
      <top/>
      <bottom/>
      <diagonal/>
    </border>
    <border>
      <left style="thick">
        <color theme="6"/>
      </left>
      <right/>
      <top style="thick">
        <color theme="6"/>
      </top>
      <bottom/>
      <diagonal/>
    </border>
    <border>
      <left/>
      <right/>
      <top style="thick">
        <color theme="6"/>
      </top>
      <bottom/>
      <diagonal/>
    </border>
    <border>
      <left/>
      <right style="thick">
        <color theme="6"/>
      </right>
      <top style="thick">
        <color theme="6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3" fillId="2" borderId="0" applyNumberFormat="0" applyBorder="0" applyAlignment="0" applyProtection="0"/>
    <xf numFmtId="0" fontId="2" fillId="3" borderId="0" applyNumberFormat="0" applyBorder="0" applyAlignment="0" applyProtection="0"/>
    <xf numFmtId="0" fontId="4" fillId="0" borderId="0" applyNumberFormat="0" applyFill="0" applyBorder="0" applyAlignment="0" applyProtection="0"/>
    <xf numFmtId="0" fontId="2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3" fillId="16" borderId="0" applyNumberFormat="0" applyBorder="0" applyAlignment="0" applyProtection="0"/>
  </cellStyleXfs>
  <cellXfs count="87">
    <xf numFmtId="0" fontId="0" fillId="0" borderId="0" xfId="0"/>
    <xf numFmtId="0" fontId="1" fillId="0" borderId="0" xfId="0" applyFont="1"/>
    <xf numFmtId="0" fontId="0" fillId="0" borderId="2" xfId="0" applyFont="1" applyBorder="1"/>
    <xf numFmtId="0" fontId="0" fillId="0" borderId="3" xfId="0" applyFont="1" applyBorder="1"/>
    <xf numFmtId="0" fontId="0" fillId="6" borderId="2" xfId="0" applyFont="1" applyFill="1" applyBorder="1"/>
    <xf numFmtId="0" fontId="0" fillId="0" borderId="6" xfId="0" applyFont="1" applyBorder="1"/>
    <xf numFmtId="0" fontId="0" fillId="6" borderId="6" xfId="0" applyFont="1" applyFill="1" applyBorder="1"/>
    <xf numFmtId="0" fontId="0" fillId="6" borderId="5" xfId="0" applyFont="1" applyFill="1" applyBorder="1"/>
    <xf numFmtId="0" fontId="3" fillId="5" borderId="5" xfId="5" applyBorder="1" applyAlignment="1">
      <alignment horizontal="center"/>
    </xf>
    <xf numFmtId="0" fontId="2" fillId="4" borderId="2" xfId="4" applyBorder="1"/>
    <xf numFmtId="0" fontId="2" fillId="4" borderId="3" xfId="4" applyBorder="1"/>
    <xf numFmtId="0" fontId="3" fillId="5" borderId="2" xfId="5" applyBorder="1"/>
    <xf numFmtId="0" fontId="2" fillId="3" borderId="2" xfId="2" applyBorder="1"/>
    <xf numFmtId="0" fontId="2" fillId="3" borderId="3" xfId="2" applyBorder="1" applyAlignment="1">
      <alignment horizontal="fill"/>
    </xf>
    <xf numFmtId="0" fontId="2" fillId="3" borderId="4" xfId="2" applyBorder="1" applyAlignment="1">
      <alignment horizontal="fill"/>
    </xf>
    <xf numFmtId="0" fontId="2" fillId="3" borderId="1" xfId="2" applyBorder="1" applyAlignment="1">
      <alignment horizontal="fill"/>
    </xf>
    <xf numFmtId="0" fontId="2" fillId="3" borderId="6" xfId="2" applyBorder="1"/>
    <xf numFmtId="0" fontId="2" fillId="4" borderId="6" xfId="4" applyBorder="1"/>
    <xf numFmtId="0" fontId="3" fillId="5" borderId="7" xfId="5" applyBorder="1" applyAlignment="1">
      <alignment horizontal="center"/>
    </xf>
    <xf numFmtId="0" fontId="3" fillId="5" borderId="4" xfId="5" applyBorder="1"/>
    <xf numFmtId="0" fontId="0" fillId="11" borderId="0" xfId="0" applyFill="1"/>
    <xf numFmtId="0" fontId="0" fillId="12" borderId="0" xfId="0" applyFill="1"/>
    <xf numFmtId="0" fontId="0" fillId="0" borderId="0" xfId="0" applyAlignment="1"/>
    <xf numFmtId="0" fontId="3" fillId="10" borderId="0" xfId="9"/>
    <xf numFmtId="0" fontId="2" fillId="8" borderId="0" xfId="7"/>
    <xf numFmtId="0" fontId="2" fillId="9" borderId="0" xfId="8"/>
    <xf numFmtId="0" fontId="2" fillId="8" borderId="0" xfId="7" applyAlignment="1"/>
    <xf numFmtId="0" fontId="2" fillId="8" borderId="8" xfId="7" applyBorder="1"/>
    <xf numFmtId="0" fontId="2" fillId="8" borderId="9" xfId="7" applyBorder="1"/>
    <xf numFmtId="0" fontId="2" fillId="8" borderId="10" xfId="7" applyBorder="1"/>
    <xf numFmtId="0" fontId="2" fillId="8" borderId="10" xfId="7" applyBorder="1" applyAlignment="1"/>
    <xf numFmtId="0" fontId="3" fillId="5" borderId="12" xfId="5" applyBorder="1" applyAlignment="1">
      <alignment horizontal="center"/>
    </xf>
    <xf numFmtId="0" fontId="0" fillId="0" borderId="13" xfId="0" applyFont="1" applyBorder="1"/>
    <xf numFmtId="0" fontId="2" fillId="4" borderId="13" xfId="4" applyBorder="1"/>
    <xf numFmtId="0" fontId="2" fillId="3" borderId="13" xfId="2" applyBorder="1"/>
    <xf numFmtId="0" fontId="0" fillId="0" borderId="0" xfId="0" applyBorder="1"/>
    <xf numFmtId="0" fontId="0" fillId="0" borderId="11" xfId="0" applyBorder="1"/>
    <xf numFmtId="0" fontId="1" fillId="0" borderId="11" xfId="0" applyFont="1" applyBorder="1"/>
    <xf numFmtId="0" fontId="0" fillId="0" borderId="14" xfId="0" applyFont="1" applyBorder="1"/>
    <xf numFmtId="0" fontId="2" fillId="4" borderId="14" xfId="4" applyBorder="1"/>
    <xf numFmtId="0" fontId="0" fillId="6" borderId="14" xfId="0" applyFont="1" applyFill="1" applyBorder="1"/>
    <xf numFmtId="0" fontId="2" fillId="3" borderId="14" xfId="2" applyBorder="1"/>
    <xf numFmtId="0" fontId="0" fillId="11" borderId="11" xfId="0" applyFill="1" applyBorder="1"/>
    <xf numFmtId="0" fontId="0" fillId="11" borderId="0" xfId="0" applyFill="1" applyBorder="1"/>
    <xf numFmtId="0" fontId="0" fillId="0" borderId="15" xfId="0" applyBorder="1"/>
    <xf numFmtId="0" fontId="2" fillId="9" borderId="15" xfId="8" applyBorder="1"/>
    <xf numFmtId="0" fontId="2" fillId="8" borderId="16" xfId="7" applyBorder="1"/>
    <xf numFmtId="0" fontId="2" fillId="8" borderId="15" xfId="7" applyBorder="1"/>
    <xf numFmtId="0" fontId="0" fillId="12" borderId="15" xfId="0" applyFill="1" applyBorder="1"/>
    <xf numFmtId="0" fontId="2" fillId="15" borderId="0" xfId="12"/>
    <xf numFmtId="0" fontId="3" fillId="16" borderId="0" xfId="13"/>
    <xf numFmtId="0" fontId="2" fillId="14" borderId="0" xfId="11"/>
    <xf numFmtId="0" fontId="0" fillId="0" borderId="17" xfId="0" applyBorder="1"/>
    <xf numFmtId="0" fontId="2" fillId="14" borderId="17" xfId="11" applyBorder="1"/>
    <xf numFmtId="0" fontId="3" fillId="13" borderId="0" xfId="10" applyAlignment="1"/>
    <xf numFmtId="0" fontId="3" fillId="13" borderId="17" xfId="10" applyBorder="1" applyAlignment="1"/>
    <xf numFmtId="0" fontId="1" fillId="0" borderId="0" xfId="0" applyFont="1" applyAlignment="1">
      <alignment horizontal="center"/>
    </xf>
    <xf numFmtId="0" fontId="0" fillId="17" borderId="0" xfId="0" applyFill="1" applyAlignment="1">
      <alignment horizontal="right"/>
    </xf>
    <xf numFmtId="0" fontId="0" fillId="0" borderId="0" xfId="0" applyNumberFormat="1"/>
    <xf numFmtId="0" fontId="1" fillId="18" borderId="21" xfId="0" applyFont="1" applyFill="1" applyBorder="1" applyAlignment="1">
      <alignment vertical="center"/>
    </xf>
    <xf numFmtId="0" fontId="0" fillId="18" borderId="21" xfId="0" applyFill="1" applyBorder="1" applyAlignment="1">
      <alignment vertical="center"/>
    </xf>
    <xf numFmtId="0" fontId="1" fillId="19" borderId="21" xfId="0" applyFont="1" applyFill="1" applyBorder="1" applyAlignment="1">
      <alignment vertical="center"/>
    </xf>
    <xf numFmtId="0" fontId="0" fillId="19" borderId="21" xfId="0" applyFill="1" applyBorder="1" applyAlignment="1">
      <alignment vertical="center"/>
    </xf>
    <xf numFmtId="0" fontId="1" fillId="20" borderId="21" xfId="0" applyFont="1" applyFill="1" applyBorder="1" applyAlignment="1">
      <alignment vertical="center"/>
    </xf>
    <xf numFmtId="0" fontId="0" fillId="20" borderId="21" xfId="0" applyFill="1" applyBorder="1" applyAlignment="1">
      <alignment vertical="center"/>
    </xf>
    <xf numFmtId="0" fontId="0" fillId="20" borderId="21" xfId="0" applyFill="1" applyBorder="1" applyAlignment="1"/>
    <xf numFmtId="0" fontId="0" fillId="19" borderId="21" xfId="0" applyFill="1" applyBorder="1" applyAlignment="1"/>
    <xf numFmtId="0" fontId="1" fillId="0" borderId="21" xfId="0" applyFont="1" applyBorder="1" applyAlignment="1"/>
    <xf numFmtId="0" fontId="0" fillId="0" borderId="21" xfId="0" applyBorder="1" applyAlignment="1"/>
    <xf numFmtId="20" fontId="0" fillId="0" borderId="21" xfId="0" applyNumberFormat="1" applyBorder="1" applyAlignment="1"/>
    <xf numFmtId="49" fontId="0" fillId="0" borderId="21" xfId="0" applyNumberFormat="1" applyBorder="1" applyAlignment="1"/>
    <xf numFmtId="0" fontId="1" fillId="18" borderId="21" xfId="0" applyFont="1" applyFill="1" applyBorder="1" applyAlignment="1"/>
    <xf numFmtId="0" fontId="0" fillId="18" borderId="21" xfId="0" applyFill="1" applyBorder="1" applyAlignment="1"/>
    <xf numFmtId="0" fontId="4" fillId="0" borderId="0" xfId="3" applyAlignment="1"/>
    <xf numFmtId="0" fontId="1" fillId="19" borderId="21" xfId="0" applyFont="1" applyFill="1" applyBorder="1" applyAlignment="1"/>
    <xf numFmtId="0" fontId="1" fillId="20" borderId="21" xfId="0" applyFont="1" applyFill="1" applyBorder="1" applyAlignment="1"/>
    <xf numFmtId="0" fontId="1" fillId="0" borderId="0" xfId="0" applyFont="1" applyAlignment="1"/>
    <xf numFmtId="0" fontId="0" fillId="18" borderId="21" xfId="0" applyFill="1" applyBorder="1" applyAlignment="1">
      <alignment wrapText="1"/>
    </xf>
    <xf numFmtId="0" fontId="0" fillId="0" borderId="0" xfId="0" applyAlignment="1">
      <alignment wrapText="1"/>
    </xf>
    <xf numFmtId="0" fontId="0" fillId="14" borderId="0" xfId="11" applyFont="1"/>
    <xf numFmtId="0" fontId="3" fillId="2" borderId="0" xfId="1" applyBorder="1" applyAlignment="1">
      <alignment horizontal="center"/>
    </xf>
    <xf numFmtId="0" fontId="3" fillId="2" borderId="11" xfId="1" applyBorder="1" applyAlignment="1">
      <alignment horizontal="center"/>
    </xf>
    <xf numFmtId="0" fontId="3" fillId="7" borderId="0" xfId="6" applyBorder="1" applyAlignment="1">
      <alignment horizontal="center"/>
    </xf>
    <xf numFmtId="0" fontId="3" fillId="7" borderId="15" xfId="6" applyBorder="1" applyAlignment="1">
      <alignment horizontal="center"/>
    </xf>
    <xf numFmtId="0" fontId="3" fillId="13" borderId="18" xfId="10" applyBorder="1" applyAlignment="1">
      <alignment horizontal="center"/>
    </xf>
    <xf numFmtId="0" fontId="3" fillId="13" borderId="19" xfId="10" applyBorder="1" applyAlignment="1">
      <alignment horizontal="center"/>
    </xf>
    <xf numFmtId="0" fontId="3" fillId="13" borderId="20" xfId="10" applyBorder="1" applyAlignment="1">
      <alignment horizontal="center"/>
    </xf>
  </cellXfs>
  <cellStyles count="14">
    <cellStyle name="20 % - Accent1" xfId="2" builtinId="30"/>
    <cellStyle name="20 % - Accent2" xfId="7" builtinId="34"/>
    <cellStyle name="20 % - Accent3" xfId="11" builtinId="38"/>
    <cellStyle name="40 % - Accent1" xfId="4" builtinId="31"/>
    <cellStyle name="40 % - Accent2" xfId="8" builtinId="35"/>
    <cellStyle name="40 % - Accent3" xfId="12" builtinId="39"/>
    <cellStyle name="60 % - Accent1" xfId="5" builtinId="32"/>
    <cellStyle name="60 % - Accent2" xfId="9" builtinId="36"/>
    <cellStyle name="60 % - Accent3" xfId="13" builtinId="40"/>
    <cellStyle name="Accent1" xfId="1" builtinId="29"/>
    <cellStyle name="Accent2" xfId="6" builtinId="33"/>
    <cellStyle name="Accent3" xfId="10" builtinId="37"/>
    <cellStyle name="Lien hypertexte" xfId="3" builtinId="8"/>
    <cellStyle name="Normal" xfId="0" builtinId="0"/>
  </cellStyles>
  <dxfs count="5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1352550</xdr:colOff>
          <xdr:row>61</xdr:row>
          <xdr:rowOff>0</xdr:rowOff>
        </xdr:from>
        <xdr:to>
          <xdr:col>4</xdr:col>
          <xdr:colOff>0</xdr:colOff>
          <xdr:row>67</xdr:row>
          <xdr:rowOff>47625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96012" rIns="82296" bIns="96012" anchor="ctr" upright="1"/>
            <a:lstStyle/>
            <a:p>
              <a:pPr algn="ctr" rtl="0">
                <a:defRPr sz="1000"/>
              </a:pPr>
              <a:r>
                <a:rPr lang="fr-BE" sz="3600" b="0" i="0" u="none" strike="noStrike" baseline="0">
                  <a:solidFill>
                    <a:srgbClr val="000000"/>
                  </a:solidFill>
                  <a:latin typeface="Comic Sans MS"/>
                </a:rPr>
                <a:t>Créer ma préparation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2495550</xdr:colOff>
          <xdr:row>67</xdr:row>
          <xdr:rowOff>76200</xdr:rowOff>
        </xdr:from>
        <xdr:to>
          <xdr:col>3</xdr:col>
          <xdr:colOff>628650</xdr:colOff>
          <xdr:row>69</xdr:row>
          <xdr:rowOff>171450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activié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B2:B10" totalsRowShown="0" headerRowDxfId="4">
  <autoFilter ref="B2:B10" xr:uid="{00000000-0009-0000-0100-000004000000}"/>
  <tableColumns count="1">
    <tableColumn id="1" xr3:uid="{00000000-0010-0000-0100-000001000000}" name="Année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A2:A6" totalsRowShown="0" headerRowDxfId="3">
  <autoFilter ref="A2:A6" xr:uid="{00000000-0009-0000-0100-000006000000}"/>
  <tableColumns count="1">
    <tableColumn id="1" xr3:uid="{00000000-0010-0000-0200-000001000000}" name="Discipline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C2:C42" totalsRowShown="0" headerRowDxfId="2">
  <autoFilter ref="C2:C42" xr:uid="{00000000-0009-0000-0100-000005000000}"/>
  <tableColumns count="1">
    <tableColumn id="1" xr3:uid="{00000000-0010-0000-0300-000001000000}" name="Nombre d'élèves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E55:Q64" totalsRowShown="0" headerRowDxfId="1">
  <autoFilter ref="E55:Q64" xr:uid="{00000000-0009-0000-0100-000002000000}"/>
  <tableColumns count="13">
    <tableColumn id="1" xr3:uid="{00000000-0010-0000-0400-000001000000}" name="Choix Domaine"/>
    <tableColumn id="2" xr3:uid="{00000000-0010-0000-0400-000002000000}" name="Choix intégration 1"/>
    <tableColumn id="3" xr3:uid="{00000000-0010-0000-0400-000003000000}" name="Choix spécifique 1.1"/>
    <tableColumn id="4" xr3:uid="{00000000-0010-0000-0400-000004000000}" name="Colonne1"/>
    <tableColumn id="5" xr3:uid="{00000000-0010-0000-0400-000005000000}" name="Colonne2"/>
    <tableColumn id="15" xr3:uid="{00000000-0010-0000-0400-00000F000000}" name="Choix intégration 2"/>
    <tableColumn id="6" xr3:uid="{00000000-0010-0000-0400-000006000000}" name="Choix spécifique 1.2"/>
    <tableColumn id="7" xr3:uid="{00000000-0010-0000-0400-000007000000}" name="Colonne13"/>
    <tableColumn id="8" xr3:uid="{00000000-0010-0000-0400-000008000000}" name="Colonne24"/>
    <tableColumn id="16" xr3:uid="{00000000-0010-0000-0400-000010000000}" name="Choix intégration 3"/>
    <tableColumn id="9" xr3:uid="{00000000-0010-0000-0400-000009000000}" name="Choix spécifique 1.3"/>
    <tableColumn id="12" xr3:uid="{00000000-0010-0000-0400-00000C000000}" name="Choix spécifique 1.32"/>
    <tableColumn id="13" xr3:uid="{00000000-0010-0000-0400-00000D000000}" name="Choix spécifique 1.33"/>
  </tableColumns>
  <tableStyleInfo name="TableStyleDark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au7" displayName="Tableau7" ref="B13:B25" totalsRowShown="0">
  <autoFilter ref="B13:B25" xr:uid="{00000000-0009-0000-0100-000007000000}"/>
  <tableColumns count="1">
    <tableColumn id="1" xr3:uid="{00000000-0010-0000-0500-000001000000}" name="4 Le traitement de données" dataDxfId="0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au8" displayName="Tableau8" ref="A13:A15" totalsRowShown="0">
  <autoFilter ref="A13:A15" xr:uid="{00000000-0009-0000-0100-000008000000}"/>
  <tableColumns count="1">
    <tableColumn id="1" xr3:uid="{00000000-0010-0000-0600-000001000000}" name="Mode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E91"/>
  <sheetViews>
    <sheetView tabSelected="1" topLeftCell="A40" workbookViewId="0">
      <selection activeCell="A12" sqref="A12:A31"/>
    </sheetView>
  </sheetViews>
  <sheetFormatPr baseColWidth="10" defaultRowHeight="15" x14ac:dyDescent="0.25"/>
  <cols>
    <col min="1" max="1" width="34.28515625" style="76" customWidth="1"/>
    <col min="2" max="2" width="84.42578125" style="22" customWidth="1"/>
    <col min="3" max="3" width="50" style="22" customWidth="1"/>
    <col min="4" max="4" width="53.85546875" style="22" customWidth="1"/>
    <col min="5" max="5" width="44.85546875" style="22" customWidth="1"/>
    <col min="6" max="7" width="15.7109375" customWidth="1"/>
  </cols>
  <sheetData>
    <row r="2" spans="1:5" x14ac:dyDescent="0.25">
      <c r="A2" s="67" t="s">
        <v>14</v>
      </c>
      <c r="B2" s="68" t="s">
        <v>330</v>
      </c>
    </row>
    <row r="3" spans="1:5" x14ac:dyDescent="0.25">
      <c r="A3" s="67" t="s">
        <v>6</v>
      </c>
      <c r="B3" s="69" t="s">
        <v>12</v>
      </c>
    </row>
    <row r="4" spans="1:5" x14ac:dyDescent="0.25">
      <c r="A4" s="67" t="s">
        <v>13</v>
      </c>
      <c r="B4" s="70" t="s">
        <v>331</v>
      </c>
    </row>
    <row r="5" spans="1:5" x14ac:dyDescent="0.25">
      <c r="A5" s="67" t="s">
        <v>3</v>
      </c>
      <c r="B5" s="68" t="s">
        <v>1</v>
      </c>
    </row>
    <row r="6" spans="1:5" x14ac:dyDescent="0.25">
      <c r="A6" s="67" t="s">
        <v>4</v>
      </c>
      <c r="B6" s="68" t="s">
        <v>332</v>
      </c>
    </row>
    <row r="7" spans="1:5" x14ac:dyDescent="0.25">
      <c r="A7" s="67" t="s">
        <v>5</v>
      </c>
      <c r="B7" s="68" t="s">
        <v>333</v>
      </c>
    </row>
    <row r="8" spans="1:5" x14ac:dyDescent="0.25">
      <c r="A8" s="67" t="s">
        <v>15</v>
      </c>
      <c r="B8" s="68" t="s">
        <v>334</v>
      </c>
    </row>
    <row r="9" spans="1:5" x14ac:dyDescent="0.25">
      <c r="A9" s="67" t="s">
        <v>16</v>
      </c>
      <c r="B9" s="68" t="s">
        <v>335</v>
      </c>
    </row>
    <row r="10" spans="1:5" x14ac:dyDescent="0.25">
      <c r="A10" s="67" t="s">
        <v>17</v>
      </c>
      <c r="B10" s="68" t="s">
        <v>336</v>
      </c>
    </row>
    <row r="11" spans="1:5" x14ac:dyDescent="0.25">
      <c r="A11" s="67" t="s">
        <v>328</v>
      </c>
      <c r="B11" s="68" t="s">
        <v>337</v>
      </c>
    </row>
    <row r="12" spans="1:5" x14ac:dyDescent="0.25">
      <c r="A12" s="71" t="s">
        <v>18</v>
      </c>
      <c r="B12" s="72" t="s">
        <v>338</v>
      </c>
    </row>
    <row r="13" spans="1:5" x14ac:dyDescent="0.25">
      <c r="A13" s="71" t="s">
        <v>19</v>
      </c>
      <c r="B13" s="72" t="s">
        <v>92</v>
      </c>
      <c r="C13" s="73"/>
    </row>
    <row r="14" spans="1:5" ht="15" customHeight="1" x14ac:dyDescent="0.25">
      <c r="A14" s="59" t="s">
        <v>20</v>
      </c>
      <c r="B14" s="60" t="s">
        <v>44</v>
      </c>
      <c r="C14" s="60"/>
      <c r="D14" s="60"/>
      <c r="E14" s="72" t="str">
        <f>CONCATENATE(B14," ",CHAR(10),C14," ",CHAR(10),D14)</f>
        <v xml:space="preserve">1.1 compter, dénombrer, classer  
</v>
      </c>
    </row>
    <row r="15" spans="1:5" x14ac:dyDescent="0.25">
      <c r="A15" s="71" t="s">
        <v>21</v>
      </c>
      <c r="B15" s="77" t="s">
        <v>23</v>
      </c>
      <c r="C15" s="72"/>
      <c r="D15" s="72"/>
      <c r="E15" s="72" t="str">
        <f>CONCATENATE(B15," ",CHAR(10),C15," ",CHAR(10),D15)</f>
        <v xml:space="preserve">1.1.1 Dénombrer 
</v>
      </c>
    </row>
    <row r="16" spans="1:5" x14ac:dyDescent="0.25">
      <c r="A16" s="71" t="s">
        <v>242</v>
      </c>
      <c r="B16" s="72" t="s">
        <v>294</v>
      </c>
    </row>
    <row r="17" spans="1:2" x14ac:dyDescent="0.25">
      <c r="A17" s="71" t="s">
        <v>243</v>
      </c>
      <c r="B17" s="72" t="s">
        <v>295</v>
      </c>
    </row>
    <row r="18" spans="1:2" x14ac:dyDescent="0.25">
      <c r="A18" s="71" t="s">
        <v>248</v>
      </c>
      <c r="B18" s="72" t="s">
        <v>250</v>
      </c>
    </row>
    <row r="19" spans="1:2" x14ac:dyDescent="0.25">
      <c r="A19" s="71" t="s">
        <v>249</v>
      </c>
      <c r="B19" s="72" t="s">
        <v>262</v>
      </c>
    </row>
    <row r="20" spans="1:2" x14ac:dyDescent="0.25">
      <c r="A20" s="71" t="s">
        <v>244</v>
      </c>
      <c r="B20" s="72" t="s">
        <v>296</v>
      </c>
    </row>
    <row r="21" spans="1:2" x14ac:dyDescent="0.25">
      <c r="A21" s="71" t="s">
        <v>248</v>
      </c>
      <c r="B21" s="72" t="s">
        <v>251</v>
      </c>
    </row>
    <row r="22" spans="1:2" x14ac:dyDescent="0.25">
      <c r="A22" s="71" t="s">
        <v>249</v>
      </c>
      <c r="B22" s="72" t="s">
        <v>263</v>
      </c>
    </row>
    <row r="23" spans="1:2" x14ac:dyDescent="0.25">
      <c r="A23" s="71" t="s">
        <v>245</v>
      </c>
      <c r="B23" s="72" t="s">
        <v>297</v>
      </c>
    </row>
    <row r="24" spans="1:2" x14ac:dyDescent="0.25">
      <c r="A24" s="71" t="s">
        <v>248</v>
      </c>
      <c r="B24" s="72" t="s">
        <v>252</v>
      </c>
    </row>
    <row r="25" spans="1:2" x14ac:dyDescent="0.25">
      <c r="A25" s="71" t="s">
        <v>249</v>
      </c>
      <c r="B25" s="72" t="s">
        <v>262</v>
      </c>
    </row>
    <row r="26" spans="1:2" x14ac:dyDescent="0.25">
      <c r="A26" s="71" t="s">
        <v>246</v>
      </c>
      <c r="B26" s="72" t="s">
        <v>298</v>
      </c>
    </row>
    <row r="27" spans="1:2" x14ac:dyDescent="0.25">
      <c r="A27" s="71" t="s">
        <v>248</v>
      </c>
      <c r="B27" s="72" t="s">
        <v>253</v>
      </c>
    </row>
    <row r="28" spans="1:2" x14ac:dyDescent="0.25">
      <c r="A28" s="71" t="s">
        <v>249</v>
      </c>
      <c r="B28" s="72" t="s">
        <v>262</v>
      </c>
    </row>
    <row r="29" spans="1:2" x14ac:dyDescent="0.25">
      <c r="A29" s="71" t="s">
        <v>247</v>
      </c>
      <c r="B29" s="72" t="s">
        <v>299</v>
      </c>
    </row>
    <row r="30" spans="1:2" x14ac:dyDescent="0.25">
      <c r="A30" s="71" t="s">
        <v>248</v>
      </c>
      <c r="B30" s="72" t="s">
        <v>255</v>
      </c>
    </row>
    <row r="31" spans="1:2" x14ac:dyDescent="0.25">
      <c r="A31" s="71" t="s">
        <v>249</v>
      </c>
      <c r="B31" s="72" t="s">
        <v>263</v>
      </c>
    </row>
    <row r="32" spans="1:2" x14ac:dyDescent="0.25">
      <c r="A32" s="74" t="s">
        <v>264</v>
      </c>
      <c r="B32" s="66" t="s">
        <v>300</v>
      </c>
    </row>
    <row r="33" spans="1:5" x14ac:dyDescent="0.25">
      <c r="A33" s="74" t="s">
        <v>265</v>
      </c>
      <c r="B33" s="66" t="s">
        <v>99</v>
      </c>
      <c r="C33" s="73"/>
    </row>
    <row r="34" spans="1:5" x14ac:dyDescent="0.25">
      <c r="A34" s="61" t="s">
        <v>266</v>
      </c>
      <c r="B34" s="62" t="s">
        <v>118</v>
      </c>
      <c r="C34" s="62" t="s">
        <v>120</v>
      </c>
      <c r="D34" s="62"/>
      <c r="E34" s="66" t="str">
        <f>CONCATENATE(B34," ",CHAR(10),C34," ",CHAR(10),D34)</f>
        <v xml:space="preserve">3.3 Assurer l’organisation du texte  
3.5 Utiliser les unités grammaticales et lexicales  
</v>
      </c>
    </row>
    <row r="35" spans="1:5" x14ac:dyDescent="0.25">
      <c r="A35" s="74" t="s">
        <v>267</v>
      </c>
      <c r="B35" s="66" t="s">
        <v>176</v>
      </c>
      <c r="C35" s="66" t="s">
        <v>178</v>
      </c>
      <c r="D35" s="66"/>
      <c r="E35" s="66" t="str">
        <f>CONCATENATE(B35," ",CHAR(10),C35," ",CHAR(10),D35)</f>
        <v xml:space="preserve">3.3.1 Planifier l’organisation générale par le choix d’un modèle d’organisation adéquat au texte à produire (dominante injonctive, narrative, descriptive, explicative, informative, argumentative) 
Contribuer à la cohérence du texte en :
- créant judicieusement des paragraphes (signes divers séparant des groupes de paragraphes : alinéa et/ou double interligne…) 
- utilisant à bon escient les indicateurs d’ensembles supérieurs à la phrase (paragraphe et groupe de paragraphes) : titres et intertitres, organisateurs textuels, choix d’un système des temps et du mode approprié  
3.5.1 Utiliser de manière appropriée : 
– les structures de phrases 
– les signes de ponctuation  
</v>
      </c>
    </row>
    <row r="36" spans="1:5" x14ac:dyDescent="0.25">
      <c r="A36" s="74" t="s">
        <v>268</v>
      </c>
      <c r="B36" s="66" t="s">
        <v>301</v>
      </c>
    </row>
    <row r="37" spans="1:5" x14ac:dyDescent="0.25">
      <c r="A37" s="74" t="s">
        <v>269</v>
      </c>
      <c r="B37" s="66" t="s">
        <v>302</v>
      </c>
    </row>
    <row r="38" spans="1:5" x14ac:dyDescent="0.25">
      <c r="A38" s="74" t="s">
        <v>248</v>
      </c>
      <c r="B38" s="66" t="s">
        <v>253</v>
      </c>
    </row>
    <row r="39" spans="1:5" x14ac:dyDescent="0.25">
      <c r="A39" s="74" t="s">
        <v>249</v>
      </c>
      <c r="B39" s="66" t="s">
        <v>262</v>
      </c>
    </row>
    <row r="40" spans="1:5" x14ac:dyDescent="0.25">
      <c r="A40" s="74" t="s">
        <v>270</v>
      </c>
      <c r="B40" s="66" t="s">
        <v>303</v>
      </c>
    </row>
    <row r="41" spans="1:5" x14ac:dyDescent="0.25">
      <c r="A41" s="74" t="s">
        <v>248</v>
      </c>
      <c r="B41" s="66" t="s">
        <v>251</v>
      </c>
    </row>
    <row r="42" spans="1:5" x14ac:dyDescent="0.25">
      <c r="A42" s="74" t="s">
        <v>249</v>
      </c>
      <c r="B42" s="66" t="s">
        <v>263</v>
      </c>
    </row>
    <row r="43" spans="1:5" x14ac:dyDescent="0.25">
      <c r="A43" s="74" t="s">
        <v>271</v>
      </c>
      <c r="B43" s="66" t="s">
        <v>304</v>
      </c>
    </row>
    <row r="44" spans="1:5" x14ac:dyDescent="0.25">
      <c r="A44" s="74" t="s">
        <v>248</v>
      </c>
      <c r="B44" s="66" t="s">
        <v>258</v>
      </c>
    </row>
    <row r="45" spans="1:5" x14ac:dyDescent="0.25">
      <c r="A45" s="74" t="s">
        <v>249</v>
      </c>
      <c r="B45" s="66" t="s">
        <v>262</v>
      </c>
    </row>
    <row r="46" spans="1:5" x14ac:dyDescent="0.25">
      <c r="A46" s="74" t="s">
        <v>272</v>
      </c>
      <c r="B46" s="66" t="s">
        <v>305</v>
      </c>
    </row>
    <row r="47" spans="1:5" x14ac:dyDescent="0.25">
      <c r="A47" s="74" t="s">
        <v>248</v>
      </c>
      <c r="B47" s="66" t="s">
        <v>259</v>
      </c>
    </row>
    <row r="48" spans="1:5" x14ac:dyDescent="0.25">
      <c r="A48" s="74" t="s">
        <v>249</v>
      </c>
      <c r="B48" s="66" t="s">
        <v>262</v>
      </c>
    </row>
    <row r="49" spans="1:5" x14ac:dyDescent="0.25">
      <c r="A49" s="74" t="s">
        <v>273</v>
      </c>
      <c r="B49" s="66" t="s">
        <v>306</v>
      </c>
    </row>
    <row r="50" spans="1:5" x14ac:dyDescent="0.25">
      <c r="A50" s="74" t="s">
        <v>248</v>
      </c>
      <c r="B50" s="66" t="s">
        <v>250</v>
      </c>
    </row>
    <row r="51" spans="1:5" x14ac:dyDescent="0.25">
      <c r="A51" s="74" t="s">
        <v>249</v>
      </c>
      <c r="B51" s="66" t="s">
        <v>263</v>
      </c>
    </row>
    <row r="52" spans="1:5" x14ac:dyDescent="0.25">
      <c r="A52" s="75" t="s">
        <v>279</v>
      </c>
      <c r="B52" s="65" t="s">
        <v>307</v>
      </c>
    </row>
    <row r="53" spans="1:5" x14ac:dyDescent="0.25">
      <c r="A53" s="75" t="s">
        <v>280</v>
      </c>
      <c r="B53" s="65" t="s">
        <v>98</v>
      </c>
      <c r="C53" s="73"/>
    </row>
    <row r="54" spans="1:5" x14ac:dyDescent="0.25">
      <c r="A54" s="63" t="s">
        <v>281</v>
      </c>
      <c r="B54" s="64" t="s">
        <v>111</v>
      </c>
      <c r="C54" s="64" t="s">
        <v>112</v>
      </c>
      <c r="D54" s="64" t="s">
        <v>114</v>
      </c>
      <c r="E54" s="65" t="str">
        <f>CONCATENATE(B54," ",CHAR(10),C54," ",CHAR(10),D54)</f>
        <v xml:space="preserve">2.3 Dégager l’organisation du message  
2.4 Dégager la cohérence du message  
2.6 Traiter les unités lexicales </v>
      </c>
    </row>
    <row r="55" spans="1:5" x14ac:dyDescent="0.25">
      <c r="A55" s="75" t="s">
        <v>282</v>
      </c>
      <c r="B55" s="65" t="s">
        <v>167</v>
      </c>
      <c r="C55" s="65" t="s">
        <v>168</v>
      </c>
      <c r="D55" s="65" t="s">
        <v>170</v>
      </c>
      <c r="E55" s="65" t="str">
        <f>CONCATENATE(B55," ",CHAR(10),C55," ",CHAR(10),D55)</f>
        <v>2.3.1 identifier les différentes structures : narrative, descriptive, explicative, argumentative, structure dialoguée 
2.4.1 repérer les procédés propres à assurer la clarté du message (exemples, illustrations, anecdotes…)
Identifier les informations principales et secondaires 
Être attentif à la présentation phonique du message 
Percevoir la progression des idées. 
2.6.1 Comprendre le sens d’un message en s’appuyant sur les unités lexicales</v>
      </c>
    </row>
    <row r="56" spans="1:5" x14ac:dyDescent="0.25">
      <c r="A56" s="75" t="s">
        <v>283</v>
      </c>
      <c r="B56" s="65" t="s">
        <v>308</v>
      </c>
    </row>
    <row r="57" spans="1:5" x14ac:dyDescent="0.25">
      <c r="A57" s="75" t="s">
        <v>284</v>
      </c>
      <c r="B57" s="65" t="s">
        <v>309</v>
      </c>
    </row>
    <row r="58" spans="1:5" x14ac:dyDescent="0.25">
      <c r="A58" s="75" t="s">
        <v>248</v>
      </c>
      <c r="B58" s="65" t="s">
        <v>250</v>
      </c>
    </row>
    <row r="59" spans="1:5" x14ac:dyDescent="0.25">
      <c r="A59" s="75" t="s">
        <v>249</v>
      </c>
      <c r="B59" s="65" t="s">
        <v>262</v>
      </c>
    </row>
    <row r="60" spans="1:5" x14ac:dyDescent="0.25">
      <c r="A60" s="75" t="s">
        <v>285</v>
      </c>
      <c r="B60" s="65" t="s">
        <v>310</v>
      </c>
    </row>
    <row r="61" spans="1:5" x14ac:dyDescent="0.25">
      <c r="A61" s="75" t="s">
        <v>248</v>
      </c>
      <c r="B61" s="65" t="s">
        <v>251</v>
      </c>
    </row>
    <row r="62" spans="1:5" x14ac:dyDescent="0.25">
      <c r="A62" s="75" t="s">
        <v>249</v>
      </c>
      <c r="B62" s="65" t="s">
        <v>263</v>
      </c>
    </row>
    <row r="63" spans="1:5" x14ac:dyDescent="0.25">
      <c r="A63" s="75" t="s">
        <v>286</v>
      </c>
      <c r="B63" s="65" t="s">
        <v>311</v>
      </c>
    </row>
    <row r="64" spans="1:5" x14ac:dyDescent="0.25">
      <c r="A64" s="75" t="s">
        <v>248</v>
      </c>
      <c r="B64" s="65" t="s">
        <v>252</v>
      </c>
    </row>
    <row r="65" spans="1:5" x14ac:dyDescent="0.25">
      <c r="A65" s="75" t="s">
        <v>249</v>
      </c>
      <c r="B65" s="65" t="s">
        <v>262</v>
      </c>
    </row>
    <row r="66" spans="1:5" x14ac:dyDescent="0.25">
      <c r="A66" s="75" t="s">
        <v>287</v>
      </c>
      <c r="B66" s="65" t="s">
        <v>312</v>
      </c>
    </row>
    <row r="67" spans="1:5" x14ac:dyDescent="0.25">
      <c r="A67" s="75" t="s">
        <v>248</v>
      </c>
      <c r="B67" s="65" t="s">
        <v>253</v>
      </c>
    </row>
    <row r="68" spans="1:5" x14ac:dyDescent="0.25">
      <c r="A68" s="75" t="s">
        <v>249</v>
      </c>
      <c r="B68" s="65" t="s">
        <v>262</v>
      </c>
    </row>
    <row r="69" spans="1:5" x14ac:dyDescent="0.25">
      <c r="A69" s="75" t="s">
        <v>288</v>
      </c>
      <c r="B69" s="65" t="s">
        <v>313</v>
      </c>
    </row>
    <row r="70" spans="1:5" x14ac:dyDescent="0.25">
      <c r="A70" s="75" t="s">
        <v>248</v>
      </c>
      <c r="B70" s="65" t="s">
        <v>255</v>
      </c>
    </row>
    <row r="71" spans="1:5" x14ac:dyDescent="0.25">
      <c r="A71" s="75" t="s">
        <v>249</v>
      </c>
      <c r="B71" s="65" t="s">
        <v>263</v>
      </c>
    </row>
    <row r="72" spans="1:5" x14ac:dyDescent="0.25">
      <c r="A72" s="76" t="s">
        <v>316</v>
      </c>
      <c r="B72" s="22" t="s">
        <v>307</v>
      </c>
    </row>
    <row r="73" spans="1:5" x14ac:dyDescent="0.25">
      <c r="A73" s="76" t="s">
        <v>317</v>
      </c>
      <c r="B73" s="22" t="s">
        <v>98</v>
      </c>
    </row>
    <row r="74" spans="1:5" ht="45" x14ac:dyDescent="0.25">
      <c r="A74" s="76" t="s">
        <v>318</v>
      </c>
      <c r="B74" s="22" t="s">
        <v>111</v>
      </c>
      <c r="C74" s="22" t="s">
        <v>112</v>
      </c>
      <c r="D74" s="22" t="s">
        <v>114</v>
      </c>
      <c r="E74" s="78" t="s">
        <v>314</v>
      </c>
    </row>
    <row r="75" spans="1:5" ht="195" x14ac:dyDescent="0.25">
      <c r="A75" s="76" t="s">
        <v>319</v>
      </c>
      <c r="B75" s="22" t="s">
        <v>167</v>
      </c>
      <c r="C75" s="78" t="s">
        <v>168</v>
      </c>
      <c r="D75" s="22" t="s">
        <v>170</v>
      </c>
      <c r="E75" s="78" t="s">
        <v>315</v>
      </c>
    </row>
    <row r="76" spans="1:5" x14ac:dyDescent="0.25">
      <c r="A76" s="76" t="s">
        <v>320</v>
      </c>
      <c r="B76" s="22" t="s">
        <v>308</v>
      </c>
    </row>
    <row r="77" spans="1:5" x14ac:dyDescent="0.25">
      <c r="A77" s="76" t="s">
        <v>321</v>
      </c>
      <c r="B77" s="22" t="s">
        <v>309</v>
      </c>
    </row>
    <row r="78" spans="1:5" x14ac:dyDescent="0.25">
      <c r="A78" s="76" t="s">
        <v>248</v>
      </c>
      <c r="B78" s="22" t="s">
        <v>250</v>
      </c>
    </row>
    <row r="79" spans="1:5" x14ac:dyDescent="0.25">
      <c r="A79" s="76" t="s">
        <v>249</v>
      </c>
      <c r="B79" s="22" t="s">
        <v>262</v>
      </c>
    </row>
    <row r="80" spans="1:5" x14ac:dyDescent="0.25">
      <c r="A80" s="76" t="s">
        <v>322</v>
      </c>
      <c r="B80" s="22" t="s">
        <v>310</v>
      </c>
    </row>
    <row r="81" spans="1:2" x14ac:dyDescent="0.25">
      <c r="A81" s="76" t="s">
        <v>248</v>
      </c>
      <c r="B81" s="22" t="s">
        <v>251</v>
      </c>
    </row>
    <row r="82" spans="1:2" x14ac:dyDescent="0.25">
      <c r="A82" s="76" t="s">
        <v>249</v>
      </c>
      <c r="B82" s="22" t="s">
        <v>263</v>
      </c>
    </row>
    <row r="83" spans="1:2" x14ac:dyDescent="0.25">
      <c r="A83" s="76" t="s">
        <v>323</v>
      </c>
      <c r="B83" s="22" t="s">
        <v>311</v>
      </c>
    </row>
    <row r="84" spans="1:2" x14ac:dyDescent="0.25">
      <c r="A84" s="76" t="s">
        <v>248</v>
      </c>
      <c r="B84" s="22" t="s">
        <v>252</v>
      </c>
    </row>
    <row r="85" spans="1:2" x14ac:dyDescent="0.25">
      <c r="A85" s="76" t="s">
        <v>249</v>
      </c>
      <c r="B85" s="22" t="s">
        <v>262</v>
      </c>
    </row>
    <row r="86" spans="1:2" x14ac:dyDescent="0.25">
      <c r="A86" s="76" t="s">
        <v>324</v>
      </c>
      <c r="B86" s="22" t="s">
        <v>312</v>
      </c>
    </row>
    <row r="87" spans="1:2" x14ac:dyDescent="0.25">
      <c r="A87" s="76" t="s">
        <v>248</v>
      </c>
      <c r="B87" s="22" t="s">
        <v>253</v>
      </c>
    </row>
    <row r="88" spans="1:2" x14ac:dyDescent="0.25">
      <c r="A88" s="76" t="s">
        <v>249</v>
      </c>
      <c r="B88" s="22" t="s">
        <v>262</v>
      </c>
    </row>
    <row r="89" spans="1:2" x14ac:dyDescent="0.25">
      <c r="A89" s="76" t="s">
        <v>325</v>
      </c>
      <c r="B89" s="22" t="s">
        <v>313</v>
      </c>
    </row>
    <row r="90" spans="1:2" x14ac:dyDescent="0.25">
      <c r="A90" s="76" t="s">
        <v>248</v>
      </c>
      <c r="B90" s="22" t="s">
        <v>255</v>
      </c>
    </row>
    <row r="91" spans="1:2" x14ac:dyDescent="0.25">
      <c r="A91" s="76" t="s">
        <v>249</v>
      </c>
      <c r="B91" s="22" t="s">
        <v>263</v>
      </c>
    </row>
  </sheetData>
  <dataValidations count="4">
    <dataValidation type="list" allowBlank="1" showInputMessage="1" showErrorMessage="1" sqref="B3" xr:uid="{00000000-0002-0000-0000-000000000000}">
      <formula1>Classe</formula1>
    </dataValidation>
    <dataValidation type="list" allowBlank="1" showInputMessage="1" showErrorMessage="1" sqref="B4" xr:uid="{00000000-0002-0000-0000-000001000000}">
      <formula1>NB_élèves</formula1>
    </dataValidation>
    <dataValidation type="list" allowBlank="1" showInputMessage="1" showErrorMessage="1" sqref="B30 B21 B24 B27 B18 B50 B41 B44 B47 B38 B70 B61 B64 B67 B58" xr:uid="{00000000-0002-0000-0000-000002000000}">
      <formula1>Durée</formula1>
    </dataValidation>
    <dataValidation type="list" allowBlank="1" showInputMessage="1" showErrorMessage="1" sqref="B31 B22 B25 B28 B19 B51 B42 B45 B48 B39 B71 B62 B65 B68 B59" xr:uid="{00000000-0002-0000-0000-000003000000}">
      <formula1>Mode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réer_ma_préparation">
                <anchor moveWithCells="1" sizeWithCells="1">
                  <from>
                    <xdr:col>2</xdr:col>
                    <xdr:colOff>1352550</xdr:colOff>
                    <xdr:row>61</xdr:row>
                    <xdr:rowOff>0</xdr:rowOff>
                  </from>
                  <to>
                    <xdr:col>4</xdr:col>
                    <xdr:colOff>0</xdr:colOff>
                    <xdr:row>67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Ajouter_activité.Ajouter_activité">
                <anchor moveWithCells="1" sizeWithCells="1">
                  <from>
                    <xdr:col>2</xdr:col>
                    <xdr:colOff>2495550</xdr:colOff>
                    <xdr:row>67</xdr:row>
                    <xdr:rowOff>76200</xdr:rowOff>
                  </from>
                  <to>
                    <xdr:col>3</xdr:col>
                    <xdr:colOff>628650</xdr:colOff>
                    <xdr:row>69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 xr:uid="{00000000-0002-0000-0000-000004000000}">
          <x14:formula1>
            <xm:f>INDIRECT('mes listes'!$O$64)</xm:f>
          </x14:formula1>
          <xm:sqref>B55</xm:sqref>
        </x14:dataValidation>
        <x14:dataValidation type="list" allowBlank="1" showInputMessage="1" showErrorMessage="1" xr:uid="{00000000-0002-0000-0000-000005000000}">
          <x14:formula1>
            <xm:f>INDIRECT('mes listes'!$P$64)</xm:f>
          </x14:formula1>
          <xm:sqref>C55</xm:sqref>
        </x14:dataValidation>
        <x14:dataValidation type="list" allowBlank="1" showInputMessage="1" showErrorMessage="1" xr:uid="{00000000-0002-0000-0000-000006000000}">
          <x14:formula1>
            <xm:f>INDIRECT('mes listes'!$Q$64)</xm:f>
          </x14:formula1>
          <xm:sqref>D55</xm:sqref>
        </x14:dataValidation>
        <x14:dataValidation type="list" showInputMessage="1" showErrorMessage="1" xr:uid="{00000000-0002-0000-0000-000007000000}">
          <x14:formula1>
            <xm:f>'mes listes'!$A$3:$A$6</xm:f>
          </x14:formula1>
          <xm:sqref>B5</xm:sqref>
        </x14:dataValidation>
        <x14:dataValidation type="list" allowBlank="1" showInputMessage="1" showErrorMessage="1" xr:uid="{00000000-0002-0000-0000-000008000000}">
          <x14:formula1>
            <xm:f>INDIRECT('mes listes'!$I$64)</xm:f>
          </x14:formula1>
          <xm:sqref>D15</xm:sqref>
        </x14:dataValidation>
        <x14:dataValidation type="list" allowBlank="1" showInputMessage="1" showErrorMessage="1" xr:uid="{00000000-0002-0000-0000-000009000000}">
          <x14:formula1>
            <xm:f>INDIRECT('mes listes'!$G$64)</xm:f>
          </x14:formula1>
          <xm:sqref>B15</xm:sqref>
        </x14:dataValidation>
        <x14:dataValidation type="list" allowBlank="1" showInputMessage="1" showErrorMessage="1" xr:uid="{00000000-0002-0000-0000-00000A000000}">
          <x14:formula1>
            <xm:f>INDIRECT('mes listes'!$H$64)</xm:f>
          </x14:formula1>
          <xm:sqref>C15</xm:sqref>
        </x14:dataValidation>
        <x14:dataValidation type="list" allowBlank="1" showInputMessage="1" showErrorMessage="1" xr:uid="{00000000-0002-0000-0000-00000B000000}">
          <x14:formula1>
            <xm:f>INDIRECT('mes listes'!$E$64)</xm:f>
          </x14:formula1>
          <xm:sqref>B13 B33 B53</xm:sqref>
        </x14:dataValidation>
        <x14:dataValidation type="list" allowBlank="1" showInputMessage="1" showErrorMessage="1" xr:uid="{00000000-0002-0000-0000-00000C000000}">
          <x14:formula1>
            <xm:f>INDIRECT('mes listes'!$F$64)</xm:f>
          </x14:formula1>
          <xm:sqref>B14:D14</xm:sqref>
        </x14:dataValidation>
        <x14:dataValidation type="list" allowBlank="1" showInputMessage="1" showErrorMessage="1" xr:uid="{00000000-0002-0000-0000-00000F000000}">
          <x14:formula1>
            <xm:f>INDIRECT('mes listes'!$K$64)</xm:f>
          </x14:formula1>
          <xm:sqref>B35</xm:sqref>
        </x14:dataValidation>
        <x14:dataValidation type="list" allowBlank="1" showInputMessage="1" showErrorMessage="1" xr:uid="{00000000-0002-0000-0000-000010000000}">
          <x14:formula1>
            <xm:f>INDIRECT('mes listes'!$L$64)</xm:f>
          </x14:formula1>
          <xm:sqref>C35</xm:sqref>
        </x14:dataValidation>
        <x14:dataValidation type="list" allowBlank="1" showInputMessage="1" showErrorMessage="1" xr:uid="{00000000-0002-0000-0000-000011000000}">
          <x14:formula1>
            <xm:f>INDIRECT('mes listes'!$M$64)</xm:f>
          </x14:formula1>
          <xm:sqref>D35</xm:sqref>
        </x14:dataValidation>
        <x14:dataValidation type="list" allowBlank="1" showInputMessage="1" showErrorMessage="1" xr:uid="{00000000-0002-0000-0000-000012000000}">
          <x14:formula1>
            <xm:f>INDIRECT('mes listes'!$J$64)</xm:f>
          </x14:formula1>
          <xm:sqref>B34 C34 D34</xm:sqref>
        </x14:dataValidation>
        <x14:dataValidation type="list" allowBlank="1" showInputMessage="1" showErrorMessage="1" xr:uid="{00000000-0002-0000-0000-000013000000}">
          <x14:formula1>
            <xm:f>INDIRECT('mes listes'!$N$64)</xm:f>
          </x14:formula1>
          <xm:sqref>B54 C54 D54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AG64"/>
  <sheetViews>
    <sheetView workbookViewId="0">
      <selection activeCell="E4" sqref="E4"/>
    </sheetView>
  </sheetViews>
  <sheetFormatPr baseColWidth="10" defaultRowHeight="15" x14ac:dyDescent="0.25"/>
  <cols>
    <col min="1" max="1" width="18.5703125" customWidth="1"/>
    <col min="2" max="2" width="8.7109375" customWidth="1"/>
    <col min="3" max="3" width="7.85546875" customWidth="1"/>
    <col min="4" max="4" width="22.140625" customWidth="1"/>
    <col min="5" max="5" width="16.5703125" customWidth="1"/>
    <col min="6" max="6" width="18.42578125" customWidth="1"/>
    <col min="7" max="7" width="17.85546875" customWidth="1"/>
    <col min="8" max="17" width="16.140625" customWidth="1"/>
  </cols>
  <sheetData>
    <row r="1" spans="1:17" x14ac:dyDescent="0.25">
      <c r="D1" s="36"/>
      <c r="E1" s="80" t="s">
        <v>1</v>
      </c>
      <c r="F1" s="80"/>
      <c r="G1" s="80"/>
      <c r="H1" s="80"/>
      <c r="I1" s="80"/>
      <c r="J1" s="80"/>
      <c r="K1" s="80"/>
      <c r="L1" s="80"/>
      <c r="M1" s="81"/>
    </row>
    <row r="2" spans="1:17" x14ac:dyDescent="0.25">
      <c r="A2" s="1" t="s">
        <v>3</v>
      </c>
      <c r="B2" s="1" t="s">
        <v>6</v>
      </c>
      <c r="C2" s="1" t="s">
        <v>13</v>
      </c>
      <c r="D2" s="37"/>
      <c r="E2" s="31" t="s">
        <v>92</v>
      </c>
      <c r="F2" s="18" t="s">
        <v>93</v>
      </c>
      <c r="G2" s="8" t="s">
        <v>94</v>
      </c>
      <c r="H2" s="11" t="s">
        <v>96</v>
      </c>
      <c r="I2" s="19" t="s">
        <v>95</v>
      </c>
      <c r="J2" t="s">
        <v>62</v>
      </c>
      <c r="M2" s="36"/>
      <c r="O2" s="1" t="s">
        <v>62</v>
      </c>
    </row>
    <row r="3" spans="1:17" x14ac:dyDescent="0.25">
      <c r="A3" t="s">
        <v>1</v>
      </c>
      <c r="B3" t="s">
        <v>12</v>
      </c>
      <c r="C3">
        <v>1</v>
      </c>
      <c r="D3" s="36"/>
      <c r="E3" s="32"/>
      <c r="F3" s="2"/>
      <c r="G3" s="3"/>
      <c r="H3" s="5"/>
      <c r="I3" s="2"/>
      <c r="J3" s="2"/>
      <c r="K3" s="2"/>
      <c r="L3" s="2"/>
      <c r="M3" s="38"/>
    </row>
    <row r="4" spans="1:17" x14ac:dyDescent="0.25">
      <c r="A4" t="s">
        <v>0</v>
      </c>
      <c r="B4" t="s">
        <v>7</v>
      </c>
      <c r="C4">
        <v>2</v>
      </c>
      <c r="D4" s="36"/>
      <c r="E4" s="33" t="s">
        <v>44</v>
      </c>
      <c r="F4" s="9" t="s">
        <v>65</v>
      </c>
      <c r="G4" s="10" t="s">
        <v>45</v>
      </c>
      <c r="H4" s="17" t="s">
        <v>46</v>
      </c>
      <c r="I4" s="9" t="s">
        <v>64</v>
      </c>
      <c r="J4" s="9" t="s">
        <v>63</v>
      </c>
      <c r="K4" s="9" t="s">
        <v>83</v>
      </c>
      <c r="L4" s="9" t="s">
        <v>84</v>
      </c>
      <c r="M4" s="39" t="s">
        <v>85</v>
      </c>
      <c r="N4" t="s">
        <v>62</v>
      </c>
    </row>
    <row r="5" spans="1:17" x14ac:dyDescent="0.25">
      <c r="A5" t="s">
        <v>2</v>
      </c>
      <c r="B5" t="s">
        <v>326</v>
      </c>
      <c r="C5">
        <v>3</v>
      </c>
      <c r="D5" s="36"/>
      <c r="E5" s="32"/>
      <c r="F5" s="2"/>
      <c r="G5" s="3"/>
      <c r="H5" s="5"/>
      <c r="I5" s="2"/>
      <c r="J5" s="2"/>
      <c r="K5" s="2"/>
      <c r="L5" s="2"/>
      <c r="M5" s="38"/>
    </row>
    <row r="6" spans="1:17" x14ac:dyDescent="0.25">
      <c r="A6" t="s">
        <v>22</v>
      </c>
      <c r="B6" t="s">
        <v>8</v>
      </c>
      <c r="C6">
        <v>4</v>
      </c>
      <c r="D6" s="36"/>
      <c r="E6" s="34" t="s">
        <v>23</v>
      </c>
      <c r="F6" s="12" t="s">
        <v>26</v>
      </c>
      <c r="G6" s="13" t="s">
        <v>30</v>
      </c>
      <c r="H6" s="6" t="s">
        <v>47</v>
      </c>
      <c r="I6" s="4" t="s">
        <v>50</v>
      </c>
      <c r="J6" s="4" t="s">
        <v>58</v>
      </c>
      <c r="K6" s="4" t="s">
        <v>66</v>
      </c>
      <c r="L6" s="4" t="s">
        <v>74</v>
      </c>
      <c r="M6" s="40" t="s">
        <v>86</v>
      </c>
      <c r="N6" t="s">
        <v>62</v>
      </c>
    </row>
    <row r="7" spans="1:17" x14ac:dyDescent="0.25">
      <c r="B7" t="s">
        <v>9</v>
      </c>
      <c r="C7">
        <v>5</v>
      </c>
      <c r="D7" s="37"/>
      <c r="E7" s="34" t="s">
        <v>24</v>
      </c>
      <c r="F7" s="12" t="s">
        <v>27</v>
      </c>
      <c r="G7" s="13" t="s">
        <v>31</v>
      </c>
      <c r="H7" s="16" t="s">
        <v>48</v>
      </c>
      <c r="I7" s="12" t="s">
        <v>51</v>
      </c>
      <c r="J7" s="12" t="s">
        <v>59</v>
      </c>
      <c r="K7" s="12" t="s">
        <v>67</v>
      </c>
      <c r="L7" s="12" t="s">
        <v>75</v>
      </c>
      <c r="M7" s="41" t="s">
        <v>87</v>
      </c>
      <c r="N7" t="s">
        <v>62</v>
      </c>
    </row>
    <row r="8" spans="1:17" x14ac:dyDescent="0.25">
      <c r="B8" t="s">
        <v>10</v>
      </c>
      <c r="C8">
        <v>6</v>
      </c>
      <c r="D8" s="36"/>
      <c r="E8" s="34" t="s">
        <v>25</v>
      </c>
      <c r="F8" s="12" t="s">
        <v>28</v>
      </c>
      <c r="G8" s="13" t="s">
        <v>32</v>
      </c>
      <c r="H8" s="6" t="s">
        <v>49</v>
      </c>
      <c r="I8" s="4" t="s">
        <v>52</v>
      </c>
      <c r="J8" s="4" t="s">
        <v>60</v>
      </c>
      <c r="K8" s="4" t="s">
        <v>68</v>
      </c>
      <c r="L8" s="4" t="s">
        <v>76</v>
      </c>
      <c r="M8" s="40" t="s">
        <v>88</v>
      </c>
      <c r="N8" t="s">
        <v>62</v>
      </c>
    </row>
    <row r="9" spans="1:17" x14ac:dyDescent="0.25">
      <c r="B9" t="s">
        <v>11</v>
      </c>
      <c r="C9">
        <v>7</v>
      </c>
      <c r="D9" s="36"/>
      <c r="E9" s="35"/>
      <c r="F9" s="12" t="s">
        <v>29</v>
      </c>
      <c r="G9" s="13" t="s">
        <v>33</v>
      </c>
      <c r="I9" s="12" t="s">
        <v>53</v>
      </c>
      <c r="J9" s="12" t="s">
        <v>61</v>
      </c>
      <c r="K9" s="12" t="s">
        <v>69</v>
      </c>
      <c r="L9" s="12" t="s">
        <v>77</v>
      </c>
      <c r="M9" s="41" t="s">
        <v>89</v>
      </c>
      <c r="N9" t="s">
        <v>62</v>
      </c>
      <c r="O9" s="1"/>
    </row>
    <row r="10" spans="1:17" x14ac:dyDescent="0.25">
      <c r="C10">
        <v>8</v>
      </c>
      <c r="D10" s="36"/>
      <c r="E10" s="35"/>
      <c r="G10" s="13" t="s">
        <v>34</v>
      </c>
      <c r="I10" s="4" t="s">
        <v>54</v>
      </c>
      <c r="J10" t="s">
        <v>62</v>
      </c>
      <c r="K10" s="4" t="s">
        <v>70</v>
      </c>
      <c r="L10" s="4" t="s">
        <v>78</v>
      </c>
      <c r="M10" s="40" t="s">
        <v>90</v>
      </c>
      <c r="N10" t="s">
        <v>62</v>
      </c>
    </row>
    <row r="11" spans="1:17" x14ac:dyDescent="0.25">
      <c r="C11">
        <v>9</v>
      </c>
      <c r="D11" s="36"/>
      <c r="E11" s="35"/>
      <c r="G11" s="13" t="s">
        <v>35</v>
      </c>
      <c r="I11" s="12" t="s">
        <v>55</v>
      </c>
      <c r="J11" t="s">
        <v>62</v>
      </c>
      <c r="K11" s="12" t="s">
        <v>71</v>
      </c>
      <c r="L11" s="12" t="s">
        <v>79</v>
      </c>
      <c r="M11" s="41" t="s">
        <v>91</v>
      </c>
      <c r="N11" t="s">
        <v>62</v>
      </c>
    </row>
    <row r="12" spans="1:17" x14ac:dyDescent="0.25">
      <c r="C12">
        <v>10</v>
      </c>
      <c r="D12" s="37"/>
      <c r="E12" s="35"/>
      <c r="G12" s="13" t="s">
        <v>36</v>
      </c>
      <c r="I12" s="4" t="s">
        <v>56</v>
      </c>
      <c r="J12" t="s">
        <v>62</v>
      </c>
      <c r="K12" s="4" t="s">
        <v>72</v>
      </c>
      <c r="L12" s="4" t="s">
        <v>80</v>
      </c>
      <c r="M12" s="36" t="s">
        <v>62</v>
      </c>
      <c r="N12" t="s">
        <v>62</v>
      </c>
    </row>
    <row r="13" spans="1:17" x14ac:dyDescent="0.25">
      <c r="A13" t="s">
        <v>249</v>
      </c>
      <c r="B13" t="s">
        <v>96</v>
      </c>
      <c r="C13">
        <v>11</v>
      </c>
      <c r="D13" s="37"/>
      <c r="E13" s="35"/>
      <c r="G13" s="13" t="s">
        <v>37</v>
      </c>
      <c r="I13" s="12" t="s">
        <v>57</v>
      </c>
      <c r="J13" t="s">
        <v>62</v>
      </c>
      <c r="K13" s="12" t="s">
        <v>73</v>
      </c>
      <c r="L13" s="12" t="s">
        <v>81</v>
      </c>
      <c r="M13" s="36" t="s">
        <v>62</v>
      </c>
      <c r="N13" t="s">
        <v>62</v>
      </c>
    </row>
    <row r="14" spans="1:17" x14ac:dyDescent="0.25">
      <c r="A14" t="s">
        <v>262</v>
      </c>
      <c r="B14" s="58" t="s">
        <v>327</v>
      </c>
      <c r="C14">
        <v>12</v>
      </c>
      <c r="D14" s="37"/>
      <c r="E14" s="35"/>
      <c r="G14" s="14" t="s">
        <v>38</v>
      </c>
      <c r="L14" s="7" t="s">
        <v>82</v>
      </c>
      <c r="M14" s="36" t="s">
        <v>62</v>
      </c>
      <c r="N14" t="s">
        <v>62</v>
      </c>
    </row>
    <row r="15" spans="1:17" x14ac:dyDescent="0.25">
      <c r="A15" t="s">
        <v>263</v>
      </c>
      <c r="B15" s="58" t="s">
        <v>251</v>
      </c>
      <c r="C15">
        <v>13</v>
      </c>
      <c r="D15" s="37"/>
      <c r="E15" s="35"/>
      <c r="G15" s="14" t="s">
        <v>39</v>
      </c>
      <c r="M15" s="36"/>
    </row>
    <row r="16" spans="1:17" x14ac:dyDescent="0.25">
      <c r="B16" s="58" t="s">
        <v>252</v>
      </c>
      <c r="C16">
        <v>14</v>
      </c>
      <c r="D16" s="36"/>
      <c r="E16" s="35"/>
      <c r="G16" s="14" t="s">
        <v>40</v>
      </c>
      <c r="L16" s="1"/>
      <c r="M16" s="37"/>
      <c r="N16" s="1"/>
      <c r="O16" s="1"/>
      <c r="P16" s="1"/>
      <c r="Q16" s="1"/>
    </row>
    <row r="17" spans="2:33" x14ac:dyDescent="0.25">
      <c r="B17" s="58" t="s">
        <v>253</v>
      </c>
      <c r="C17">
        <v>15</v>
      </c>
      <c r="D17" s="36"/>
      <c r="E17" s="35"/>
      <c r="G17" s="14" t="s">
        <v>41</v>
      </c>
      <c r="M17" s="36"/>
    </row>
    <row r="18" spans="2:33" x14ac:dyDescent="0.25">
      <c r="B18" s="58" t="s">
        <v>254</v>
      </c>
      <c r="C18">
        <v>16</v>
      </c>
      <c r="D18" s="36"/>
      <c r="E18" s="35"/>
      <c r="G18" s="14" t="s">
        <v>42</v>
      </c>
      <c r="M18" s="36"/>
    </row>
    <row r="19" spans="2:33" x14ac:dyDescent="0.25">
      <c r="B19" s="58" t="s">
        <v>255</v>
      </c>
      <c r="C19">
        <v>17</v>
      </c>
      <c r="D19" s="36"/>
      <c r="E19" s="35"/>
      <c r="G19" s="15" t="s">
        <v>43</v>
      </c>
      <c r="M19" s="36"/>
    </row>
    <row r="20" spans="2:33" x14ac:dyDescent="0.25">
      <c r="B20" s="58" t="s">
        <v>256</v>
      </c>
      <c r="C20">
        <v>18</v>
      </c>
      <c r="D20" s="36"/>
      <c r="E20" s="43"/>
      <c r="F20" s="20"/>
      <c r="G20" s="20"/>
      <c r="H20" s="20"/>
      <c r="I20" s="20"/>
      <c r="J20" s="20"/>
      <c r="K20" s="20"/>
      <c r="L20" s="20"/>
      <c r="M20" s="42"/>
    </row>
    <row r="21" spans="2:33" x14ac:dyDescent="0.25">
      <c r="B21" s="58" t="s">
        <v>257</v>
      </c>
      <c r="C21">
        <v>19</v>
      </c>
      <c r="D21" s="44"/>
      <c r="E21" s="82" t="s">
        <v>0</v>
      </c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3"/>
    </row>
    <row r="22" spans="2:33" x14ac:dyDescent="0.25">
      <c r="B22" s="58" t="s">
        <v>258</v>
      </c>
      <c r="C22">
        <v>20</v>
      </c>
      <c r="D22" s="44"/>
      <c r="E22" s="23" t="s">
        <v>97</v>
      </c>
      <c r="F22" s="23" t="s">
        <v>98</v>
      </c>
      <c r="G22" s="23" t="s">
        <v>99</v>
      </c>
      <c r="H22" s="23" t="s">
        <v>100</v>
      </c>
      <c r="I22" s="23" t="s">
        <v>101</v>
      </c>
      <c r="AF22" s="44"/>
    </row>
    <row r="23" spans="2:33" x14ac:dyDescent="0.25">
      <c r="B23" s="58" t="s">
        <v>259</v>
      </c>
      <c r="C23">
        <v>21</v>
      </c>
      <c r="D23" s="44"/>
      <c r="AF23" s="44"/>
    </row>
    <row r="24" spans="2:33" x14ac:dyDescent="0.25">
      <c r="B24" s="58" t="s">
        <v>260</v>
      </c>
      <c r="C24">
        <v>22</v>
      </c>
      <c r="D24" s="44"/>
      <c r="E24" s="25" t="s">
        <v>102</v>
      </c>
      <c r="F24" s="25" t="s">
        <v>103</v>
      </c>
      <c r="G24" s="25" t="s">
        <v>104</v>
      </c>
      <c r="H24" s="25" t="s">
        <v>105</v>
      </c>
      <c r="I24" s="25" t="s">
        <v>106</v>
      </c>
      <c r="J24" s="25" t="s">
        <v>107</v>
      </c>
      <c r="K24" s="25" t="s">
        <v>108</v>
      </c>
      <c r="L24" s="25" t="s">
        <v>109</v>
      </c>
      <c r="M24" s="25" t="s">
        <v>110</v>
      </c>
      <c r="N24" s="25" t="s">
        <v>111</v>
      </c>
      <c r="O24" s="25" t="s">
        <v>112</v>
      </c>
      <c r="P24" s="25" t="s">
        <v>113</v>
      </c>
      <c r="Q24" s="25" t="s">
        <v>114</v>
      </c>
      <c r="R24" s="25" t="s">
        <v>115</v>
      </c>
      <c r="S24" s="25" t="s">
        <v>116</v>
      </c>
      <c r="T24" s="25" t="s">
        <v>117</v>
      </c>
      <c r="U24" s="25" t="s">
        <v>118</v>
      </c>
      <c r="V24" s="25" t="s">
        <v>119</v>
      </c>
      <c r="W24" s="25" t="s">
        <v>120</v>
      </c>
      <c r="X24" s="25" t="s">
        <v>121</v>
      </c>
      <c r="Y24" s="25" t="s">
        <v>122</v>
      </c>
      <c r="Z24" s="25" t="s">
        <v>123</v>
      </c>
      <c r="AA24" s="25" t="s">
        <v>124</v>
      </c>
      <c r="AB24" s="25" t="s">
        <v>125</v>
      </c>
      <c r="AC24" s="25" t="s">
        <v>126</v>
      </c>
      <c r="AD24" s="25" t="s">
        <v>127</v>
      </c>
      <c r="AE24" s="25" t="s">
        <v>128</v>
      </c>
      <c r="AF24" s="45" t="s">
        <v>129</v>
      </c>
      <c r="AG24" t="s">
        <v>62</v>
      </c>
    </row>
    <row r="25" spans="2:33" x14ac:dyDescent="0.25">
      <c r="B25" s="58" t="s">
        <v>261</v>
      </c>
      <c r="C25">
        <v>23</v>
      </c>
      <c r="D25" s="44"/>
      <c r="AF25" s="44"/>
    </row>
    <row r="26" spans="2:33" x14ac:dyDescent="0.25">
      <c r="C26">
        <v>24</v>
      </c>
      <c r="D26" s="44"/>
      <c r="E26" s="27" t="s">
        <v>130</v>
      </c>
      <c r="F26" s="28" t="s">
        <v>136</v>
      </c>
      <c r="G26" s="28" t="s">
        <v>147</v>
      </c>
      <c r="H26" s="24" t="s">
        <v>149</v>
      </c>
      <c r="I26" s="29" t="s">
        <v>151</v>
      </c>
      <c r="J26" s="29" t="s">
        <v>153</v>
      </c>
      <c r="K26" s="29" t="s">
        <v>156</v>
      </c>
      <c r="L26" s="30" t="s">
        <v>157</v>
      </c>
      <c r="M26" s="29" t="s">
        <v>161</v>
      </c>
      <c r="N26" s="29" t="s">
        <v>167</v>
      </c>
      <c r="O26" s="30" t="s">
        <v>168</v>
      </c>
      <c r="P26" s="29" t="s">
        <v>169</v>
      </c>
      <c r="Q26" s="29" t="s">
        <v>170</v>
      </c>
      <c r="R26" s="29" t="s">
        <v>171</v>
      </c>
      <c r="S26" s="30" t="s">
        <v>173</v>
      </c>
      <c r="T26" s="30" t="s">
        <v>174</v>
      </c>
      <c r="U26" s="30" t="s">
        <v>176</v>
      </c>
      <c r="V26" s="30" t="s">
        <v>177</v>
      </c>
      <c r="W26" s="30" t="s">
        <v>178</v>
      </c>
      <c r="X26" s="29" t="s">
        <v>180</v>
      </c>
      <c r="Y26" s="30" t="s">
        <v>182</v>
      </c>
      <c r="Z26" s="30" t="s">
        <v>184</v>
      </c>
      <c r="AA26" s="29" t="s">
        <v>187</v>
      </c>
      <c r="AB26" s="29" t="s">
        <v>194</v>
      </c>
      <c r="AC26" s="30" t="s">
        <v>195</v>
      </c>
      <c r="AD26" s="29" t="s">
        <v>196</v>
      </c>
      <c r="AE26" s="29" t="s">
        <v>197</v>
      </c>
      <c r="AF26" s="46" t="s">
        <v>198</v>
      </c>
      <c r="AG26" t="s">
        <v>62</v>
      </c>
    </row>
    <row r="27" spans="2:33" x14ac:dyDescent="0.25">
      <c r="C27">
        <v>25</v>
      </c>
      <c r="D27" s="44"/>
      <c r="E27" s="27" t="s">
        <v>131</v>
      </c>
      <c r="F27" s="28" t="s">
        <v>137</v>
      </c>
      <c r="G27" s="24" t="s">
        <v>148</v>
      </c>
      <c r="H27" t="s">
        <v>62</v>
      </c>
      <c r="I27" s="28" t="s">
        <v>150</v>
      </c>
      <c r="J27" s="29" t="s">
        <v>154</v>
      </c>
      <c r="K27" t="s">
        <v>62</v>
      </c>
      <c r="L27" s="24" t="s">
        <v>158</v>
      </c>
      <c r="M27" s="29" t="s">
        <v>162</v>
      </c>
      <c r="N27" t="s">
        <v>62</v>
      </c>
      <c r="R27" s="29" t="s">
        <v>172</v>
      </c>
      <c r="S27" t="s">
        <v>62</v>
      </c>
      <c r="T27" s="24" t="s">
        <v>175</v>
      </c>
      <c r="U27" t="s">
        <v>62</v>
      </c>
      <c r="W27" s="24" t="s">
        <v>179</v>
      </c>
      <c r="X27" s="29" t="s">
        <v>181</v>
      </c>
      <c r="Y27" s="29" t="s">
        <v>183</v>
      </c>
      <c r="Z27" s="29" t="s">
        <v>185</v>
      </c>
      <c r="AA27" s="29" t="s">
        <v>188</v>
      </c>
      <c r="AB27" t="s">
        <v>62</v>
      </c>
      <c r="AF27" s="47" t="s">
        <v>199</v>
      </c>
      <c r="AG27" t="s">
        <v>62</v>
      </c>
    </row>
    <row r="28" spans="2:33" x14ac:dyDescent="0.25">
      <c r="C28">
        <v>26</v>
      </c>
      <c r="D28" s="44"/>
      <c r="E28" s="27" t="s">
        <v>132</v>
      </c>
      <c r="F28" s="24" t="s">
        <v>138</v>
      </c>
      <c r="G28" s="22" t="s">
        <v>62</v>
      </c>
      <c r="I28" s="28" t="s">
        <v>152</v>
      </c>
      <c r="J28" s="29" t="s">
        <v>155</v>
      </c>
      <c r="K28" t="s">
        <v>62</v>
      </c>
      <c r="L28" s="26" t="s">
        <v>159</v>
      </c>
      <c r="M28" s="29" t="s">
        <v>163</v>
      </c>
      <c r="N28" t="s">
        <v>62</v>
      </c>
      <c r="Z28" s="24" t="s">
        <v>186</v>
      </c>
      <c r="AA28" s="29" t="s">
        <v>189</v>
      </c>
      <c r="AB28" t="s">
        <v>62</v>
      </c>
      <c r="AF28" s="44"/>
    </row>
    <row r="29" spans="2:33" x14ac:dyDescent="0.25">
      <c r="C29">
        <v>27</v>
      </c>
      <c r="D29" s="44"/>
      <c r="E29" s="27" t="s">
        <v>133</v>
      </c>
      <c r="F29" s="24" t="s">
        <v>139</v>
      </c>
      <c r="G29" s="22" t="s">
        <v>62</v>
      </c>
      <c r="L29" s="24" t="s">
        <v>160</v>
      </c>
      <c r="M29" s="29" t="s">
        <v>164</v>
      </c>
      <c r="N29" t="s">
        <v>62</v>
      </c>
      <c r="AA29" s="24" t="s">
        <v>190</v>
      </c>
      <c r="AB29" t="s">
        <v>62</v>
      </c>
      <c r="AF29" s="44"/>
    </row>
    <row r="30" spans="2:33" x14ac:dyDescent="0.25">
      <c r="C30">
        <v>28</v>
      </c>
      <c r="D30" s="44"/>
      <c r="E30" s="27" t="s">
        <v>134</v>
      </c>
      <c r="F30" s="24" t="s">
        <v>140</v>
      </c>
      <c r="G30" s="22" t="s">
        <v>62</v>
      </c>
      <c r="M30" s="24" t="s">
        <v>165</v>
      </c>
      <c r="N30" t="s">
        <v>62</v>
      </c>
      <c r="AA30" s="26" t="s">
        <v>191</v>
      </c>
      <c r="AB30" t="s">
        <v>62</v>
      </c>
      <c r="AF30" s="44"/>
    </row>
    <row r="31" spans="2:33" x14ac:dyDescent="0.25">
      <c r="C31">
        <v>29</v>
      </c>
      <c r="D31" s="44"/>
      <c r="E31" s="27" t="s">
        <v>135</v>
      </c>
      <c r="F31" s="24" t="s">
        <v>141</v>
      </c>
      <c r="G31" s="22" t="s">
        <v>62</v>
      </c>
      <c r="M31" s="24" t="s">
        <v>166</v>
      </c>
      <c r="N31" t="s">
        <v>62</v>
      </c>
      <c r="AA31" s="24" t="s">
        <v>192</v>
      </c>
      <c r="AB31" t="s">
        <v>62</v>
      </c>
      <c r="AF31" s="44"/>
    </row>
    <row r="32" spans="2:33" x14ac:dyDescent="0.25">
      <c r="C32">
        <v>30</v>
      </c>
      <c r="D32" s="44"/>
      <c r="F32" s="24" t="s">
        <v>142</v>
      </c>
      <c r="G32" s="22" t="s">
        <v>62</v>
      </c>
      <c r="AA32" s="26" t="s">
        <v>193</v>
      </c>
      <c r="AB32" t="s">
        <v>62</v>
      </c>
      <c r="AF32" s="44"/>
    </row>
    <row r="33" spans="3:32" x14ac:dyDescent="0.25">
      <c r="C33">
        <v>31</v>
      </c>
      <c r="D33" s="44"/>
      <c r="F33" s="24" t="s">
        <v>143</v>
      </c>
      <c r="G33" s="22" t="s">
        <v>62</v>
      </c>
      <c r="AF33" s="44"/>
    </row>
    <row r="34" spans="3:32" x14ac:dyDescent="0.25">
      <c r="C34">
        <v>32</v>
      </c>
      <c r="D34" s="44"/>
      <c r="F34" s="24" t="s">
        <v>144</v>
      </c>
      <c r="G34" s="22" t="s">
        <v>62</v>
      </c>
      <c r="AF34" s="44"/>
    </row>
    <row r="35" spans="3:32" x14ac:dyDescent="0.25">
      <c r="C35">
        <v>33</v>
      </c>
      <c r="D35" s="44"/>
      <c r="F35" s="24" t="s">
        <v>145</v>
      </c>
      <c r="G35" s="22" t="s">
        <v>62</v>
      </c>
      <c r="AF35" s="44"/>
    </row>
    <row r="36" spans="3:32" x14ac:dyDescent="0.25">
      <c r="C36">
        <v>34</v>
      </c>
      <c r="D36" s="44"/>
      <c r="F36" s="24" t="s">
        <v>146</v>
      </c>
      <c r="G36" s="22" t="s">
        <v>62</v>
      </c>
      <c r="AF36" s="44"/>
    </row>
    <row r="37" spans="3:32" ht="15.75" thickBot="1" x14ac:dyDescent="0.3">
      <c r="C37">
        <v>35</v>
      </c>
      <c r="D37" s="44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48"/>
    </row>
    <row r="38" spans="3:32" ht="15.75" thickTop="1" x14ac:dyDescent="0.25">
      <c r="C38">
        <v>36</v>
      </c>
      <c r="D38" s="52"/>
      <c r="E38" s="84" t="s">
        <v>2</v>
      </c>
      <c r="F38" s="85"/>
      <c r="G38" s="85"/>
      <c r="H38" s="85"/>
      <c r="I38" s="85"/>
      <c r="J38" s="85"/>
      <c r="K38" s="86"/>
    </row>
    <row r="39" spans="3:32" x14ac:dyDescent="0.25">
      <c r="C39">
        <v>37</v>
      </c>
      <c r="D39" s="52"/>
      <c r="E39" s="50" t="s">
        <v>200</v>
      </c>
      <c r="F39" s="50" t="s">
        <v>201</v>
      </c>
      <c r="G39" s="50" t="s">
        <v>202</v>
      </c>
      <c r="H39" s="50" t="s">
        <v>203</v>
      </c>
      <c r="K39" s="52"/>
    </row>
    <row r="40" spans="3:32" x14ac:dyDescent="0.25">
      <c r="C40">
        <v>38</v>
      </c>
      <c r="D40" s="52"/>
      <c r="K40" s="52"/>
    </row>
    <row r="41" spans="3:32" x14ac:dyDescent="0.25">
      <c r="C41">
        <v>39</v>
      </c>
      <c r="D41" s="52"/>
      <c r="E41" s="49" t="s">
        <v>204</v>
      </c>
      <c r="F41" s="49" t="s">
        <v>210</v>
      </c>
      <c r="G41" s="49" t="s">
        <v>216</v>
      </c>
      <c r="H41" t="s">
        <v>62</v>
      </c>
      <c r="K41" s="52"/>
    </row>
    <row r="42" spans="3:32" x14ac:dyDescent="0.25">
      <c r="C42">
        <v>40</v>
      </c>
      <c r="D42" s="52"/>
      <c r="E42" s="49" t="s">
        <v>205</v>
      </c>
      <c r="F42" s="49" t="s">
        <v>211</v>
      </c>
      <c r="G42" s="49" t="s">
        <v>217</v>
      </c>
      <c r="H42" t="s">
        <v>224</v>
      </c>
      <c r="K42" s="52"/>
    </row>
    <row r="43" spans="3:32" x14ac:dyDescent="0.25">
      <c r="D43" s="52"/>
      <c r="E43" s="49" t="s">
        <v>206</v>
      </c>
      <c r="F43" s="49" t="s">
        <v>212</v>
      </c>
      <c r="G43" s="49" t="s">
        <v>218</v>
      </c>
      <c r="H43" t="s">
        <v>62</v>
      </c>
      <c r="K43" s="52"/>
    </row>
    <row r="44" spans="3:32" x14ac:dyDescent="0.25">
      <c r="D44" s="52"/>
      <c r="E44" s="49" t="s">
        <v>207</v>
      </c>
      <c r="F44" s="49" t="s">
        <v>213</v>
      </c>
      <c r="G44" s="49" t="s">
        <v>219</v>
      </c>
      <c r="H44" t="s">
        <v>62</v>
      </c>
      <c r="K44" s="52"/>
    </row>
    <row r="45" spans="3:32" x14ac:dyDescent="0.25">
      <c r="D45" s="52"/>
      <c r="E45" s="49" t="s">
        <v>208</v>
      </c>
      <c r="F45" s="49" t="s">
        <v>214</v>
      </c>
      <c r="G45" s="49" t="s">
        <v>220</v>
      </c>
      <c r="H45" t="s">
        <v>62</v>
      </c>
      <c r="K45" s="52"/>
    </row>
    <row r="46" spans="3:32" x14ac:dyDescent="0.25">
      <c r="D46" s="52"/>
      <c r="E46" s="49" t="s">
        <v>209</v>
      </c>
      <c r="F46" s="49" t="s">
        <v>215</v>
      </c>
      <c r="G46" s="49" t="s">
        <v>221</v>
      </c>
      <c r="H46" t="s">
        <v>62</v>
      </c>
      <c r="K46" s="52"/>
    </row>
    <row r="47" spans="3:32" x14ac:dyDescent="0.25">
      <c r="D47" s="52"/>
      <c r="K47" s="52"/>
    </row>
    <row r="48" spans="3:32" x14ac:dyDescent="0.25">
      <c r="D48" s="52"/>
      <c r="G48" s="51" t="s">
        <v>226</v>
      </c>
      <c r="H48" s="51" t="s">
        <v>227</v>
      </c>
      <c r="I48" s="51" t="s">
        <v>231</v>
      </c>
      <c r="J48" s="51" t="s">
        <v>233</v>
      </c>
      <c r="K48" s="53" t="s">
        <v>235</v>
      </c>
      <c r="L48" t="s">
        <v>62</v>
      </c>
    </row>
    <row r="49" spans="4:17" x14ac:dyDescent="0.25">
      <c r="D49" s="52"/>
      <c r="G49" s="51" t="s">
        <v>222</v>
      </c>
      <c r="H49" s="51" t="s">
        <v>228</v>
      </c>
      <c r="I49" s="51" t="s">
        <v>232</v>
      </c>
      <c r="J49" s="51" t="s">
        <v>234</v>
      </c>
      <c r="K49" s="53" t="s">
        <v>236</v>
      </c>
      <c r="L49" t="s">
        <v>62</v>
      </c>
    </row>
    <row r="50" spans="4:17" x14ac:dyDescent="0.25">
      <c r="D50" s="52"/>
      <c r="G50" s="51" t="s">
        <v>223</v>
      </c>
      <c r="H50" s="51" t="s">
        <v>229</v>
      </c>
      <c r="I50" t="s">
        <v>62</v>
      </c>
      <c r="K50" s="53" t="s">
        <v>237</v>
      </c>
      <c r="L50" t="s">
        <v>62</v>
      </c>
    </row>
    <row r="51" spans="4:17" x14ac:dyDescent="0.25">
      <c r="D51" s="52"/>
      <c r="G51" s="51" t="s">
        <v>225</v>
      </c>
      <c r="H51" s="51" t="s">
        <v>230</v>
      </c>
      <c r="K51" s="52"/>
      <c r="L51" t="s">
        <v>62</v>
      </c>
    </row>
    <row r="52" spans="4:17" x14ac:dyDescent="0.25">
      <c r="D52" s="52"/>
      <c r="H52" s="79" t="s">
        <v>329</v>
      </c>
      <c r="K52" s="52"/>
    </row>
    <row r="53" spans="4:17" x14ac:dyDescent="0.25">
      <c r="D53" s="52"/>
      <c r="E53" s="54"/>
      <c r="F53" s="54"/>
      <c r="G53" s="54"/>
      <c r="H53" s="54"/>
      <c r="I53" s="54"/>
      <c r="J53" s="54"/>
      <c r="K53" s="55"/>
    </row>
    <row r="55" spans="4:17" x14ac:dyDescent="0.25">
      <c r="E55" s="1" t="s">
        <v>238</v>
      </c>
      <c r="F55" s="1" t="s">
        <v>274</v>
      </c>
      <c r="G55" s="56" t="s">
        <v>275</v>
      </c>
      <c r="H55" s="56" t="s">
        <v>240</v>
      </c>
      <c r="I55" s="56" t="s">
        <v>241</v>
      </c>
      <c r="J55" s="56" t="s">
        <v>292</v>
      </c>
      <c r="K55" s="56" t="s">
        <v>278</v>
      </c>
      <c r="L55" s="56" t="s">
        <v>276</v>
      </c>
      <c r="M55" s="56" t="s">
        <v>277</v>
      </c>
      <c r="N55" s="56" t="s">
        <v>293</v>
      </c>
      <c r="O55" s="56" t="s">
        <v>289</v>
      </c>
      <c r="P55" s="56" t="s">
        <v>290</v>
      </c>
      <c r="Q55" s="56" t="s">
        <v>291</v>
      </c>
    </row>
    <row r="56" spans="4:17" x14ac:dyDescent="0.25">
      <c r="E56" t="str">
        <f>IF(Préparation!B5="Mathématique","Domaines_Math",0)</f>
        <v>Domaines_Math</v>
      </c>
      <c r="F56" t="str">
        <f>IF(Préparation!B13=E2,"Int_Math_1",IF(Préparation!B13=F2,"Int_Math_2",IF(Préparation!B13=G2,"Int_Math_3",IF(Préparation!B13=H2,"Int_Math_4",0))))</f>
        <v>Int_Math_1</v>
      </c>
      <c r="G56" t="str">
        <f>IF(Préparation!$B$14=$E$4,"Spéc_Math_1_1",IF(Préparation!$B$14=$F$4,"Spéc_Math_1_2",IF(Préparation!$B$14=$G$4,"Spéc_Math_1_3",0)))</f>
        <v>Spéc_Math_1_1</v>
      </c>
      <c r="H56">
        <f>IF(Préparation!$C$14=$E$4,"Spéc_Math_1_1",IF(Préparation!$C$14=$F$4,"Spéc_Math_1_2",IF(Préparation!$C$14=$G$4,"Spéc_Math_1_3",0)))</f>
        <v>0</v>
      </c>
      <c r="I56">
        <f>IF(Préparation!$D$14=$E$4,"Spéc_Math_1_1",IF(Préparation!$D$14=$F$4,"Spéc_Math_1_2",IF(Préparation!$D$14=$G$4,"Spéc_Math_1_3",0)))</f>
        <v>0</v>
      </c>
      <c r="J56">
        <f>IF(Préparation!B33=E2,"Int_Math_1",IF(Préparation!B33=F2,"Int_Math_2",IF(Préparation!B33=G2,"Int_Math_3",IF(Préparation!B33=H2,"Int_Math_4",0))))</f>
        <v>0</v>
      </c>
      <c r="K56">
        <f>IF(Préparation!$B$34=$E$4,"Spéc_Math_1_1",IF(Préparation!$B$34=$F$4,"Spéc_Math_1_2",IF(Préparation!$B$34=$G$4,"Spéc_Math_1_3",0)))</f>
        <v>0</v>
      </c>
      <c r="L56">
        <f>IF(Préparation!$C$34=$E$4,"Spéc_Math_1_1",IF(Préparation!$C$34=$F$4,"Spéc_Math_1_2",IF(Préparation!$C$34=$G$4,"Spéc_Math_1_3",0)))</f>
        <v>0</v>
      </c>
      <c r="M56">
        <f>IF(Préparation!$D$34=$E$4,"Spéc_Math_1_1",IF(Préparation!$D$34=$F$4,"Spéc_Math_1_2",IF(Préparation!$D$34=$G$4,"Spéc_Math_1_3",0)))</f>
        <v>0</v>
      </c>
      <c r="N56">
        <f>IF(Préparation!B53=E2,"Int_Math_1",IF(Préparation!B53=F2,"Int_Math_2",IF(Préparation!B53=G2,"Int_Math_3",IF(Préparation!B53=H2,"Int_Math_4",0))))</f>
        <v>0</v>
      </c>
      <c r="O56">
        <f>IF(Préparation!$B$54=$E$4,"Spéc_Math_1_1",IF(Préparation!$B$54=$F$4,"Spéc_Math_1_2",IF(Préparation!$B$54=$G$4,"Spéc_Math_1_3",0)))</f>
        <v>0</v>
      </c>
      <c r="P56">
        <f>IF(Préparation!$C$54=$E$4,"Spéc_Math_1_1",IF(Préparation!$C$54=$F$4,"Spéc_Math_1_2",IF(Préparation!$C$54=$G$4,"Spéc_Math_1_3",0)))</f>
        <v>0</v>
      </c>
      <c r="Q56">
        <f>IF(Préparation!$D$54=$E$4,"Spéc_Math_1_1",IF(Préparation!$D$54=$F$4,"Spéc_Math_1_2",IF(Préparation!$D$54=$G$4,"Spéc_Math_1_3",0)))</f>
        <v>0</v>
      </c>
    </row>
    <row r="57" spans="4:17" x14ac:dyDescent="0.25">
      <c r="E57">
        <f>IF(Préparation!B5="Français","Domaine_Fr",0)</f>
        <v>0</v>
      </c>
      <c r="F57">
        <f>IF(Préparation!B13=E22,"Int_Fr_1",IF(Préparation!B13=F22,"Int_Fr_2",IF(Préparation!B13=G22,"Int_Fr_3",IF(Préparation!B13=H22,"Int_Fr_4",0))))</f>
        <v>0</v>
      </c>
      <c r="G57">
        <f>IF(Préparation!$B$14=$H$4,"Spéc_Math_2_1",IF(Préparation!$B$14=$I$4,"Spéc_Math_2_2",IF(Préparation!$B$14=$J$4,"Spéc_Math_2_3",0)))</f>
        <v>0</v>
      </c>
      <c r="H57">
        <f>IF(Préparation!$C$14=$H$4,"Spéc_Math_2_1",IF(Préparation!$C$14=$I$4,"Spéc_Math_2_2",IF(Préparation!$C$14=$J$4,"Spéc_Math_2_3",0)))</f>
        <v>0</v>
      </c>
      <c r="I57">
        <f>IF(Préparation!$D$14=$H$4,"Spéc_Math_2_1",IF(Préparation!$D$14=$I$4,"Spéc_Math_2_2",IF(Préparation!$D$14=$J$4,"Spéc_Math_2_3",0)))</f>
        <v>0</v>
      </c>
      <c r="J57" t="str">
        <f>IF(Préparation!B33=E22,"Int_Fr_1",IF(Préparation!B33=F22,"Int_Fr_2",IF(Préparation!B33=G22,"Int_Fr_3",IF(Préparation!B33=H22,"Int_Fr_4",0))))</f>
        <v>Int_Fr_3</v>
      </c>
      <c r="K57">
        <f>IF(Préparation!$B$34=$H$4,"Spéc_Math_2_1",IF(Préparation!$B$34=$I$4,"Spéc_Math_2_2",IF(Préparation!$B$34=$J$4,"Spéc_Math_2_3",0)))</f>
        <v>0</v>
      </c>
      <c r="L57">
        <f>IF(Préparation!$C$34=$H$4,"Spéc_Math_2_1",IF(Préparation!$C$34=$I$4,"Spéc_Math_2_2",IF(Préparation!$C$34=$J$4,"Spéc_Math_2_3",0)))</f>
        <v>0</v>
      </c>
      <c r="M57">
        <f>IF(Préparation!$D$34=$H$4,"Spéc_Math_2_1",IF(Préparation!$D$34=$I$4,"Spéc_Math_2_2",IF(Préparation!$D$34=$J$4,"Spéc_Math_2_3",0)))</f>
        <v>0</v>
      </c>
      <c r="N57" t="str">
        <f>IF(Préparation!B53=E22,"Int_Fr_1",IF(Préparation!B53=F22,"Int_Fr_2",IF(Préparation!B53=G22,"Int_Fr_3",IF(Préparation!B53=H22,"Int_Fr_4",0))))</f>
        <v>Int_Fr_2</v>
      </c>
      <c r="O57">
        <f>IF(Préparation!$B$54=$H$4,"Spéc_Math_2_1",IF(Préparation!$B$54=$I$4,"Spéc_Math_2_2",IF(Préparation!$B$54=$J$4,"Spéc_Math_2_3",0)))</f>
        <v>0</v>
      </c>
      <c r="P57">
        <f>IF(Préparation!$C$54=$H$4,"Spéc_Math_2_1",IF(Préparation!$C$54=$I$4,"Spéc_Math_2_2",IF(Préparation!$C$54=$J$4,"Spéc_Math_2_3",0)))</f>
        <v>0</v>
      </c>
      <c r="Q57">
        <f>IF(Préparation!$D$54=$H$4,"Spéc_Math_2_1",IF(Préparation!$D$54=$I$4,"Spéc_Math_2_2",IF(Préparation!$D$54=$J$4,"Spéc_Math_2_3",0)))</f>
        <v>0</v>
      </c>
    </row>
    <row r="58" spans="4:17" x14ac:dyDescent="0.25">
      <c r="E58">
        <f>IF(Préparation!B5="Eveil","Domaines_Eveil",0)</f>
        <v>0</v>
      </c>
      <c r="F58">
        <f>IF(Préparation!B13=E39,"Int_Eveil_1",IF(Préparation!B13=F39,"Int_Eveil_2",IF(Préparation!B13=G39,"Int_Eveil_3",0)))</f>
        <v>0</v>
      </c>
      <c r="G58">
        <f>IF(Préparation!$B$14=$K$4,"Spéc_Math_3_1",IF(Préparation!$B$14=$L$4,"Spéc_Math_3_2",IF(Préparation!$B$14=Int_Math_4,"Spéc_Math_4_1",0)))</f>
        <v>0</v>
      </c>
      <c r="H58">
        <f>IF(Préparation!$C$14=$K$4,"Spéc_Math_3_1",IF(Préparation!$C$14=$L$4,"Spéc_Math_3_2",IF(Préparation!$C$14=Int_Math_4,"Spéc_Math_4_1",0)))</f>
        <v>0</v>
      </c>
      <c r="I58">
        <f>IF(Préparation!$D$14=$K$4,"Spéc_Math_3_1",IF(Préparation!$D$14=$L$4,"Spéc_Math_3_2",IF(Préparation!$D$14=Int_Math_4,"Spéc_Math_4_1",0)))</f>
        <v>0</v>
      </c>
      <c r="J58">
        <f>IF(Préparation!B33=E39,"Int_Eveil_1",IF(Préparation!B33=F39,"Int_Eveil_2",IF(Préparation!B33=G39,"Int_Eveil_3",0)))</f>
        <v>0</v>
      </c>
      <c r="K58">
        <f>IF(Préparation!$B$34=$K$4,"Spéc_Math_3_1",IF(Préparation!$B$34=$L$4,"Spéc_Math_3_2",IF(Préparation!$B$34=Int_Math_4,"Spéc_Math_4_1",0)))</f>
        <v>0</v>
      </c>
      <c r="L58">
        <f>IF(Préparation!$C$34=$K$4,"Spéc_Math_3_1",IF(Préparation!$C$34=$L$4,"Spéc_Math_3_2",IF(Préparation!$C$34=Int_Math_4,"Spéc_Math_4_1",0)))</f>
        <v>0</v>
      </c>
      <c r="M58">
        <f>IF(Préparation!$D$34=$K$4,"Spéc_Math_3_1",IF(Préparation!$D$34=$L$4,"Spéc_Math_3_2",IF(Préparation!$D$34=Int_Math_4,"Spéc_Math_4_1",0)))</f>
        <v>0</v>
      </c>
      <c r="N58">
        <f>IF(Préparation!B53=E39,"Int_Eveil_1",IF(Préparation!B53=F39,"Int_Eveil_2",IF(Préparation!B53=G39,"Int_Eveil_3",0)))</f>
        <v>0</v>
      </c>
      <c r="O58">
        <f>IF(Préparation!$B$54=$K$4,"Spéc_Math_3_1",IF(Préparation!$B$54=$L$4,"Spéc_Math_3_2",IF(Préparation!$B$54=Int_Math_4,"Spéc_Math_4_1",0)))</f>
        <v>0</v>
      </c>
      <c r="P58">
        <f>IF(Préparation!$C$54=$K$4,"Spéc_Math_3_1",IF(Préparation!$C$54=$L$4,"Spéc_Math_3_2",IF(Préparation!$C$54=Int_Math_4,"Spéc_Math_4_1",0)))</f>
        <v>0</v>
      </c>
      <c r="Q58">
        <f>IF(Préparation!$D$54=$K$4,"Spéc_Math_3_1",IF(Préparation!$D$54=$L$4,"Spéc_Math_3_2",IF(Préparation!$D$54=Int_Math_4,"Spéc_Math_4_1",0)))</f>
        <v>0</v>
      </c>
    </row>
    <row r="59" spans="4:17" x14ac:dyDescent="0.25">
      <c r="G59">
        <f>IF(Préparation!$B$14=$E$24,"Spéc_Fr_1_1",IF(Préparation!$B$14=$F$24,"Spéc_Fr_1_2",IF(Préparation!$B$14=$G$24,"Spéc_Fr_1_3",IF(Préparation!$B$14=$H$24,"Spéc_Fr_1_4",IF(Préparation!$B$14=$I$24,"Spéc_Fr_1_5",IF(Préparation!$B$14=$J$24,"Spéc_Fr_1_6",IF(Préparation!$B$14=$K$24,"Spéc_Fr_1_7",0)))))))</f>
        <v>0</v>
      </c>
      <c r="H59">
        <f>IF(Préparation!$C$14=$E$24,"Spéc_Fr_1_1",IF(Préparation!$C$14=$F$24,"Spéc_Fr_1_2",IF(Préparation!$C$14=$G$24,"Spéc_Fr_1_3",IF(Préparation!$C$14=$H$24,"Spéc_Fr_1_4",IF(Préparation!$C$14=$I$24,"Spéc_Fr_1_5",IF(Préparation!$C$14=$J$24,"Spéc_Fr_1_6",IF(Préparation!$C$14=$K$24,"Spéc_Fr_1_7",0)))))))</f>
        <v>0</v>
      </c>
      <c r="I59">
        <f>IF(Préparation!$D$14=$E$24,"Spéc_Fr_1_1",IF(Préparation!$D$14=$F$24,"Spéc_Fr_1_2",IF(Préparation!$D$14=$G$24,"Spéc_Fr_1_3",IF(Préparation!$D$14=$H$24,"Spéc_Fr_1_4",IF(Préparation!$D$14=$I$24,"Spéc_Fr_1_5",IF(Préparation!$D$14=$J$24,"Spéc_Fr_1_6",IF(Préparation!$D$14=$K$24,"Spéc_Fr_1_7",0)))))))</f>
        <v>0</v>
      </c>
      <c r="K59">
        <f>IF(Préparation!$B$34=$E$24,"Spéc_Fr_1_1",IF(Préparation!$B$34=$F$24,"Spéc_Fr_1_2",IF(Préparation!$B$34=$G$24,"Spéc_Fr_1_3",IF(Préparation!$B$34=$H$24,"Spéc_Fr_1_4",IF(Préparation!$B$34=$I$24,"Spéc_Fr_1_5",IF(Préparation!$B$34=$J$24,"Spéc_Fr_1_6",IF(Préparation!$B$34=$K$24,"Spéc_Fr_1_7",0)))))))</f>
        <v>0</v>
      </c>
      <c r="L59">
        <f>IF(Préparation!$C$34=$E$24,"Spéc_Fr_1_1",IF(Préparation!$C$34=$F$24,"Spéc_Fr_1_2",IF(Préparation!$C$34=$G$24,"Spéc_Fr_1_3",IF(Préparation!$C$34=$H$24,"Spéc_Fr_1_4",IF(Préparation!$C$34=$I$24,"Spéc_Fr_1_5",IF(Préparation!$C$34=$J$24,"Spéc_Fr_1_6",IF(Préparation!$C$34=$K$24,"Spéc_Fr_1_7",0)))))))</f>
        <v>0</v>
      </c>
      <c r="M59">
        <f>IF(Préparation!$D$34=$E$24,"Spéc_Fr_1_1",IF(Préparation!$D$34=$F$24,"Spéc_Fr_1_2",IF(Préparation!$D$34=$G$24,"Spéc_Fr_1_3",IF(Préparation!$D$34=$H$24,"Spéc_Fr_1_4",IF(Préparation!$D$34=$I$24,"Spéc_Fr_1_5",IF(Préparation!$D$34=$J$24,"Spéc_Fr_1_6",IF(Préparation!$D$34=$K$24,"Spéc_Fr_1_7",0)))))))</f>
        <v>0</v>
      </c>
      <c r="O59">
        <f>IF(Préparation!$B$54=$E$24,"Spéc_Fr_1_1",IF(Préparation!$B$54=$F$24,"Spéc_Fr_1_2",IF(Préparation!$B$54=$G$24,"Spéc_Fr_1_3",IF(Préparation!$B$54=$H$24,"Spéc_Fr_1_4",IF(Préparation!$B$54=$I$24,"Spéc_Fr_1_5",IF(Préparation!$B$54=$J$24,"Spéc_Fr_1_6",IF(Préparation!$B$54=$K$24,"Spéc_Fr_1_7",0)))))))</f>
        <v>0</v>
      </c>
      <c r="P59">
        <f>IF(Préparation!$C$54=$E$24,"Spéc_Fr_1_1",IF(Préparation!$C$54=$F$24,"Spéc_Fr_1_2",IF(Préparation!$C$54=$G$24,"Spéc_Fr_1_3",IF(Préparation!$C$54=$H$24,"Spéc_Fr_1_4",IF(Préparation!$C$54=$I$24,"Spéc_Fr_1_5",IF(Préparation!$C$54=$J$24,"Spéc_Fr_1_6",IF(Préparation!$C$54=$K$24,"Spéc_Fr_1_7",0)))))))</f>
        <v>0</v>
      </c>
      <c r="Q59">
        <f>IF(Préparation!$D$54=$E$24,"Spéc_Fr_1_1",IF(Préparation!$D$54=$F$24,"Spéc_Fr_1_2",IF(Préparation!$D$54=$G$24,"Spéc_Fr_1_3",IF(Préparation!$D$54=$H$24,"Spéc_Fr_1_4",IF(Préparation!$D$54=$I$24,"Spéc_Fr_1_5",IF(Préparation!$D$54=$J$24,"Spéc_Fr_1_6",IF(Préparation!$D$54=$K$24,"Spéc_Fr_1_7",0)))))))</f>
        <v>0</v>
      </c>
    </row>
    <row r="60" spans="4:17" x14ac:dyDescent="0.25">
      <c r="G60">
        <f>IF(Préparation!$B$14=$L$24,"Spéc_Fr_2_1",IF(Préparation!$B$14=$M$24,"Spéc_Fr_2_2",IF(Préparation!$B$14=$N$24,"Spéc_Fr_2_3",IF(Préparation!$B$14=$O$24,"Spéc_Fr_2_4",IF(Préparation!$B$14=$P$24,"Spéc_Fr_2_5",IF(Préparation!$B$14=$Q$24,"Spéc_Fr_2_6",IF(Préparation!$B$14=$R$24,"Spéc_Fr_2_7",0)))))))</f>
        <v>0</v>
      </c>
      <c r="H60">
        <f>IF(Préparation!$C$14=$L$24,"Spéc_Fr_2_1",IF(Préparation!$C$14=$M$24,"Spéc_Fr_2_2",IF(Préparation!$C$14=$N$24,"Spéc_Fr_2_3",IF(Préparation!$C$14=$O$24,"Spéc_Fr_2_4",IF(Préparation!$C$14=$P$24,"Spéc_Fr_2_5",IF(Préparation!CB$14=$Q$24,"Spéc_Fr_2_6",IF(Préparation!$C$14=$R$24,"Spéc_Fr_2_7",0)))))))</f>
        <v>0</v>
      </c>
      <c r="I60">
        <f>IF(Préparation!$D$14=$L$24,"Spéc_Fr_2_1",IF(Préparation!$D$14=$M$24,"Spéc_Fr_2_2",IF(Préparation!$D$14=$N$24,"Spéc_Fr_2_3",IF(Préparation!$D$14=$O$24,"Spéc_Fr_2_4",IF(Préparation!$D$14=$P$24,"Spéc_Fr_2_5",IF(Préparation!$D$14=$Q$24,"Spéc_Fr_2_6",IF(Préparation!$D$14=$R$24,"Spéc_Fr_2_7",0)))))))</f>
        <v>0</v>
      </c>
      <c r="K60">
        <f>IF(Préparation!$B$34=$L$24,"Spéc_Fr_2_1",IF(Préparation!$B$34=$M$24,"Spéc_Fr_2_2",IF(Préparation!$B$34=$N$24,"Spéc_Fr_2_3",IF(Préparation!$B$34=$O$24,"Spéc_Fr_2_4",IF(Préparation!$B$34=$P$24,"Spéc_Fr_2_5",IF(Préparation!$B$34=$Q$24,"Spéc_Fr_2_6",IF(Préparation!$B$34=$R$24,"Spéc_Fr_2_7",0)))))))</f>
        <v>0</v>
      </c>
      <c r="L60">
        <f>IF(Préparation!$C$34=$L$24,"Spéc_Fr_2_1",IF(Préparation!$C$34=$M$24,"Spéc_Fr_2_2",IF(Préparation!$C$34=$N$24,"Spéc_Fr_2_3",IF(Préparation!$C$34=$O$24,"Spéc_Fr_2_4",IF(Préparation!$C$34=$P$24,"Spéc_Fr_2_5",IF(Préparation!CE$34=$Q$24,"Spéc_Fr_2_6",IF(Préparation!$C$34=$R$24,"Spéc_Fr_2_7",0)))))))</f>
        <v>0</v>
      </c>
      <c r="M60">
        <f>IF(Préparation!$D$34=$L$24,"Spéc_Fr_2_1",IF(Préparation!$D$34=$M$24,"Spéc_Fr_2_2",IF(Préparation!$D$34=$N$24,"Spéc_Fr_2_3",IF(Préparation!$D$34=$O$24,"Spéc_Fr_2_4",IF(Préparation!$D$34=$P$24,"Spéc_Fr_2_5",IF(Préparation!$D$34=$Q$24,"Spéc_Fr_2_6",IF(Préparation!$D$34=$R$24,"Spéc_Fr_2_7",0)))))))</f>
        <v>0</v>
      </c>
      <c r="O60" t="str">
        <f>IF(Préparation!$B$54=$L$24,"Spéc_Fr_2_1",IF(Préparation!$B$54=$M$24,"Spéc_Fr_2_2",IF(Préparation!$B$54=$N$24,"Spéc_Fr_2_3",IF(Préparation!$B$54=$O$24,"Spéc_Fr_2_4",IF(Préparation!$B$54=$P$24,"Spéc_Fr_2_5",IF(Préparation!$B$54=$Q$24,"Spéc_Fr_2_6",IF(Préparation!$B$54=$R$24,"Spéc_Fr_2_7",0)))))))</f>
        <v>Spéc_Fr_2_3</v>
      </c>
      <c r="P60" t="str">
        <f>IF(Préparation!$C$54=$L$24,"Spéc_Fr_2_1",IF(Préparation!$C$54=$M$24,"Spéc_Fr_2_2",IF(Préparation!$C$54=$N$24,"Spéc_Fr_2_3",IF(Préparation!$C$54=$O$24,"Spéc_Fr_2_4",IF(Préparation!$C$54=$P$24,"Spéc_Fr_2_5",IF(Préparation!$C$54=$Q$24,"Spéc_Fr_2_6",IF(Préparation!$C$54=$R$24,"Spéc_Fr_2_7",0)))))))</f>
        <v>Spéc_Fr_2_4</v>
      </c>
      <c r="Q60" t="str">
        <f>IF(Préparation!$D$54=$L$24,"Spéc_Fr_2_1",IF(Préparation!$D$54=$M$24,"Spéc_Fr_2_2",IF(Préparation!$D$54=$N$24,"Spéc_Fr_2_3",IF(Préparation!$D$54=$O$24,"Spéc_Fr_2_4",IF(Préparation!$D$54=$P$24,"Spéc_Fr_2_5",IF(Préparation!$D$54=$Q$24,"Spéc_Fr_2_6",IF(Préparation!$D$54=$R$24,"Spéc_Fr_2_7",0)))))))</f>
        <v>Spéc_Fr_2_6</v>
      </c>
    </row>
    <row r="61" spans="4:17" x14ac:dyDescent="0.25">
      <c r="G61">
        <f>IF(Préparation!$B$14=$S$24,"Spéc_Fr_3_1",IF(Préparation!$B$14=$T$24,"Spéc_Fr_3_2",IF(Préparation!$B$14=$U$24,"Spéc_Fr_3_3",IF(Préparation!$B$14=$V$24,"Spéc_Fr_3_4",IF(Préparation!$B$14=$W$24,"Spéc_Fr_3_5",IF(Préparation!$B$14=$X$24,"Spéc_Fr_3_6",IF(Préparation!$B$14=$Y$24,"Spéc_Fr_3_7",0)))))))</f>
        <v>0</v>
      </c>
      <c r="H61">
        <f>IF(Préparation!$C$14=$S$24,"Spéc_Fr_3_1",IF(Préparation!$C$14=$T$24,"Spéc_Fr_3_2",IF(Préparation!$C$14=$U$24,"Spéc_Fr_3_3",IF(Préparation!$C$14=$V$24,"Spéc_Fr_3_4",IF(Préparation!$C$14=$W$24,"Spéc_Fr_3_5",IF(Préparation!$C$14=$X$24,"Spéc_Fr_3_6",IF(Préparation!$C$14=$Y$24,"Spéc_Fr_3_7",0)))))))</f>
        <v>0</v>
      </c>
      <c r="I61">
        <f>IF(Préparation!$D$14=$S$24,"Spéc_Fr_3_1",IF(Préparation!$D$14=$T$24,"Spéc_Fr_3_2",IF(Préparation!$D$14=$U$24,"Spéc_Fr_3_3",IF(Préparation!$D$14=$V$24,"Spéc_Fr_3_4",IF(Préparation!$D$14=$W$24,"Spéc_Fr_3_5",IF(Préparation!$D$14=$X$24,"Spéc_Fr_3_6",IF(Préparation!$D$14=$Y$24,"Spéc_Fr_3_7",0)))))))</f>
        <v>0</v>
      </c>
      <c r="K61" t="str">
        <f>IF(Préparation!$B$34=$S$24,"Spéc_Fr_3_1",IF(Préparation!$B$34=$T$24,"Spéc_Fr_3_2",IF(Préparation!$B$34=$U$24,"Spéc_Fr_3_3",IF(Préparation!$B$34=$V$24,"Spéc_Fr_3_4",IF(Préparation!$B$34=$W$24,"Spéc_Fr_3_5",IF(Préparation!$B$34=$X$24,"Spéc_Fr_3_6",IF(Préparation!$B$34=$Y$24,"Spéc_Fr_3_7",0)))))))</f>
        <v>Spéc_Fr_3_3</v>
      </c>
      <c r="L61" t="str">
        <f>IF(Préparation!$C$34=$S$24,"Spéc_Fr_3_1",IF(Préparation!$C$34=$T$24,"Spéc_Fr_3_2",IF(Préparation!$C$34=$U$24,"Spéc_Fr_3_3",IF(Préparation!$C$34=$V$24,"Spéc_Fr_3_4",IF(Préparation!$C$34=$W$24,"Spéc_Fr_3_5",IF(Préparation!$C$34=$X$24,"Spéc_Fr_3_6",IF(Préparation!$C$34=$Y$24,"Spéc_Fr_3_7",0)))))))</f>
        <v>Spéc_Fr_3_5</v>
      </c>
      <c r="M61">
        <f>IF(Préparation!$D$34=$S$24,"Spéc_Fr_3_1",IF(Préparation!$D$34=$T$24,"Spéc_Fr_3_2",IF(Préparation!$D$34=$U$24,"Spéc_Fr_3_3",IF(Préparation!$D$34=$V$24,"Spéc_Fr_3_4",IF(Préparation!$D$34=$W$24,"Spéc_Fr_3_5",IF(Préparation!$D$34=$X$24,"Spéc_Fr_3_6",IF(Préparation!$D$34=$Y$24,"Spéc_Fr_3_7",0)))))))</f>
        <v>0</v>
      </c>
      <c r="O61">
        <f>IF(Préparation!$B$54=$S$24,"Spéc_Fr_3_1",IF(Préparation!$B$54=$T$24,"Spéc_Fr_3_2",IF(Préparation!$B$54=$U$24,"Spéc_Fr_3_3",IF(Préparation!$B$54=$V$24,"Spéc_Fr_3_4",IF(Préparation!$B$54=$W$24,"Spéc_Fr_3_5",IF(Préparation!$B$54=$X$24,"Spéc_Fr_3_6",IF(Préparation!$B$54=$Y$24,"Spéc_Fr_3_7",0)))))))</f>
        <v>0</v>
      </c>
      <c r="P61">
        <f>IF(Préparation!$C$54=$S$24,"Spéc_Fr_3_1",IF(Préparation!$C$54=$T$24,"Spéc_Fr_3_2",IF(Préparation!$C$54=$U$24,"Spéc_Fr_3_3",IF(Préparation!$C$54=$V$24,"Spéc_Fr_3_4",IF(Préparation!$C$54=$W$24,"Spéc_Fr_3_5",IF(Préparation!$C$54=$X$24,"Spéc_Fr_3_6",IF(Préparation!$C$54=$Y$24,"Spéc_Fr_3_7",0)))))))</f>
        <v>0</v>
      </c>
      <c r="Q61">
        <f>IF(Préparation!$D$54=$S$24,"Spéc_Fr_3_1",IF(Préparation!$D$54=$T$24,"Spéc_Fr_3_2",IF(Préparation!$D$54=$U$24,"Spéc_Fr_3_3",IF(Préparation!$D$54=$V$24,"Spéc_Fr_3_4",IF(Préparation!$D$54=$W$24,"Spéc_Fr_3_5",IF(Préparation!$D$54=$X$24,"Spéc_Fr_3_6",IF(Préparation!$D$54=$Y$24,"Spéc_Fr_3_7",0)))))))</f>
        <v>0</v>
      </c>
    </row>
    <row r="62" spans="4:17" x14ac:dyDescent="0.25">
      <c r="G62">
        <f>IF(Préparation!$B$14=$Z$24,"Spéc_Fr_4_1",IF(Préparation!$B$14=$AA$24,"Spéc_Fr_4_2",IF(Préparation!$B$14=$AB$24,"Spéc_Fr_4_3",IF(Préparation!$B$14=$AC$24,"Spéc_Fr_4_4",IF(Préparation!$B$14=$AD$24,"Spéc_Fr_4_5",IF(Préparation!$B$14=$AE$24,"Spéc_Fr_4_6",IF(Préparation!$B$14=$AF$24,"Spéc_Fr_4_7",0)))))))</f>
        <v>0</v>
      </c>
      <c r="H62">
        <f>IF(Préparation!$C$14=$Z$24,"Spéc_Fr_4_1",IF(Préparation!$C$14=$AA$24,"Spéc_Fr_4_2",IF(Préparation!$C$14=$AB$24,"Spéc_Fr_4_3",IF(Préparation!$C$14=$AC$24,"Spéc_Fr_4_4",IF(Préparation!$C$14=$AD$24,"Spéc_Fr_4_5",IF(Préparation!$C$14=$AE$24,"Spéc_Fr_4_6",IF(Préparation!$C$14=$AF$24,"Spéc_Fr_4_7",0)))))))</f>
        <v>0</v>
      </c>
      <c r="I62">
        <f>IF(Préparation!$D$14=$Z$24,"Spéc_Fr_4_1",IF(Préparation!$D$14=$AA$24,"Spéc_Fr_4_2",IF(Préparation!$D$14=$AB$24,"Spéc_Fr_4_3",IF(Préparation!$D$14=$AC$24,"Spéc_Fr_4_4",IF(Préparation!$D$14=$AD$24,"Spéc_Fr_4_5",IF(Préparation!$D$14=$AE$24,"Spéc_Fr_4_6",IF(Préparation!$D$14=$AF$24,"Spéc_Fr_4_7",0)))))))</f>
        <v>0</v>
      </c>
      <c r="K62">
        <f>IF(Préparation!$B$34=$Z$24,"Spéc_Fr_4_1",IF(Préparation!$B$34=$AA$24,"Spéc_Fr_4_2",IF(Préparation!$B$34=$AB$24,"Spéc_Fr_4_3",IF(Préparation!$B$34=$AC$24,"Spéc_Fr_4_4",IF(Préparation!$B$34=$AD$24,"Spéc_Fr_4_5",IF(Préparation!$B$34=$AE$24,"Spéc_Fr_4_6",IF(Préparation!$B$34=$AF$24,"Spéc_Fr_4_7",0)))))))</f>
        <v>0</v>
      </c>
      <c r="L62">
        <f>IF(Préparation!$C$34=$Z$24,"Spéc_Fr_4_1",IF(Préparation!$C$34=$AA$24,"Spéc_Fr_4_2",IF(Préparation!$C$34=$AB$24,"Spéc_Fr_4_3",IF(Préparation!$C$34=$AC$24,"Spéc_Fr_4_4",IF(Préparation!$C$34=$AD$24,"Spéc_Fr_4_5",IF(Préparation!$C$34=$AE$24,"Spéc_Fr_4_6",IF(Préparation!$C$34=$AF$24,"Spéc_Fr_4_7",0)))))))</f>
        <v>0</v>
      </c>
      <c r="M62">
        <f>IF(Préparation!$D$34=$Z$24,"Spéc_Fr_4_1",IF(Préparation!$D$34=$AA$24,"Spéc_Fr_4_2",IF(Préparation!$D$34=$AB$24,"Spéc_Fr_4_3",IF(Préparation!$D$34=$AC$24,"Spéc_Fr_4_4",IF(Préparation!$D$34=$AD$24,"Spéc_Fr_4_5",IF(Préparation!$D$34=$AE$24,"Spéc_Fr_4_6",IF(Préparation!$D$34=$AF$24,"Spéc_Fr_4_7",0)))))))</f>
        <v>0</v>
      </c>
      <c r="O62">
        <f>IF(Préparation!$B$54=$Z$24,"Spéc_Fr_4_1",IF(Préparation!$B$54=$AA$24,"Spéc_Fr_4_2",IF(Préparation!$B$54=$AB$24,"Spéc_Fr_4_3",IF(Préparation!$B$54=$AC$24,"Spéc_Fr_4_4",IF(Préparation!$B$54=$AD$24,"Spéc_Fr_4_5",IF(Préparation!$B$54=$AE$24,"Spéc_Fr_4_6",IF(Préparation!$B$54=$AF$24,"Spéc_Fr_4_7",0)))))))</f>
        <v>0</v>
      </c>
      <c r="P62">
        <f>IF(Préparation!$C$54=$Z$24,"Spéc_Fr_4_1",IF(Préparation!$C$54=$AA$24,"Spéc_Fr_4_2",IF(Préparation!$C$54=$AB$24,"Spéc_Fr_4_3",IF(Préparation!$C$54=$AC$24,"Spéc_Fr_4_4",IF(Préparation!$C$54=$AD$24,"Spéc_Fr_4_5",IF(Préparation!$C$54=$AE$24,"Spéc_Fr_4_6",IF(Préparation!$C$54=$AF$24,"Spéc_Fr_4_7",0)))))))</f>
        <v>0</v>
      </c>
      <c r="Q62">
        <f>IF(Préparation!$D$54=$Z$24,"Spéc_Fr_4_1",IF(Préparation!$D$54=$AA$24,"Spéc_Fr_4_2",IF(Préparation!$D$54=$AB$24,"Spéc_Fr_4_3",IF(Préparation!$D$54=$AC$24,"Spéc_Fr_4_4",IF(Préparation!$D$54=$AD$24,"Spéc_Fr_4_5",IF(Préparation!$D$54=$AE$24,"Spéc_Fr_4_6",IF(Préparation!$D$54=$AF$24,"Spéc_Fr_4_7",0)))))))</f>
        <v>0</v>
      </c>
    </row>
    <row r="63" spans="4:17" x14ac:dyDescent="0.25">
      <c r="G63">
        <f>IF(Préparation!$B$14=$G$41,"Spéc_Eveil_1",IF(Préparation!$B$14=$G$42,"Spéc_Eveil_2",IF(Préparation!$B$14=$G$43,"Spéc_Eveil_3",IF(Préparation!$B$14=$G$44,"Spéc_Eveil_4",IF(Préparation!$B$14=$G$45,"Spéc_Eveil_5",IF(Préparation!$B$14=$G$46,"Spéc_Eveil_6",0))))))</f>
        <v>0</v>
      </c>
      <c r="H63">
        <f>IF(Préparation!$C$14=$G$41,"Spéc_Eveil_1",IF(Préparation!$C$14=$G$42,"Spéc_Eveil_2",IF(Préparation!$C$14=$G$43,"Spéc_Eveil_3",IF(Préparation!$C$14=$G$44,"Spéc_Eveil_4",IF(Préparation!$C$14=$G$45,"Spéc_Eveil_5",IF(Préparation!$C$14=$G$46,"Spéc_Eveil_6",0))))))</f>
        <v>0</v>
      </c>
      <c r="I63">
        <f>IF(Préparation!$D$14=$G$41,"Spéc_Eveil_1",IF(Préparation!$D$14=$G$42,"Spéc_Eveil_2",IF(Préparation!$D$14=$G$43,"Spéc_Eveil_3",IF(Préparation!$D$14=$G$44,"Spéc_Eveil_4",IF(Préparation!$D$14=$G$45,"Spéc_Eveil_5",IF(Préparation!$D$14=$G$46,"Spéc_Eveil_6",0))))))</f>
        <v>0</v>
      </c>
      <c r="K63">
        <f>IF(Préparation!$B$34=$G$41,"Spéc_Eveil_1",IF(Préparation!$B$34=$G$42,"Spéc_Eveil_2",IF(Préparation!$B$34=$G$43,"Spéc_Eveil_3",IF(Préparation!$B$34=$G$44,"Spéc_Eveil_4",IF(Préparation!$B$34=$G$45,"Spéc_Eveil_5",IF(Préparation!$B$34=$G$46,"Spéc_Eveil_6",0))))))</f>
        <v>0</v>
      </c>
      <c r="L63">
        <f>IF(Préparation!$C$34=$G$41,"Spéc_Eveil_1",IF(Préparation!$C$34=$G$42,"Spéc_Eveil_2",IF(Préparation!$C$34=$G$43,"Spéc_Eveil_3",IF(Préparation!$C$34=$G$44,"Spéc_Eveil_4",IF(Préparation!$C$34=$G$45,"Spéc_Eveil_5",IF(Préparation!$C$34=$G$46,"Spéc_Eveil_6",0))))))</f>
        <v>0</v>
      </c>
      <c r="M63">
        <f>IF(Préparation!$D$34=$G$41,"Spéc_Eveil_1",IF(Préparation!$D$34=$G$42,"Spéc_Eveil_2",IF(Préparation!$D$34=$G$43,"Spéc_Eveil_3",IF(Préparation!$D$34=$G$44,"Spéc_Eveil_4",IF(Préparation!$D$34=$G$45,"Spéc_Eveil_5",IF(Préparation!$D$34=$G$46,"Spéc_Eveil_6",0))))))</f>
        <v>0</v>
      </c>
      <c r="O63">
        <f>IF(Préparation!$B$54=$G$41,"Spéc_Eveil_1",IF(Préparation!$B$54=$G$42,"Spéc_Eveil_2",IF(Préparation!$B$54=$G$43,"Spéc_Eveil_3",IF(Préparation!$B$54=$G$44,"Spéc_Eveil_4",IF(Préparation!$B$54=$G$45,"Spéc_Eveil_5",IF(Préparation!$B$54=$G$46,"Spéc_Eveil_6",0))))))</f>
        <v>0</v>
      </c>
      <c r="P63">
        <f>IF(Préparation!$C$54=$G$41,"Spéc_Eveil_1",IF(Préparation!$C$54=$G$42,"Spéc_Eveil_2",IF(Préparation!$C$54=$G$43,"Spéc_Eveil_3",IF(Préparation!$C$54=$G$44,"Spéc_Eveil_4",IF(Préparation!$C$54=$G$45,"Spéc_Eveil_5",IF(Préparation!$C$54=$G$46,"Spéc_Eveil_6",0))))))</f>
        <v>0</v>
      </c>
      <c r="Q63">
        <f>IF(Préparation!$D$54=$G$41,"Spéc_Eveil_1",IF(Préparation!$D$54=$G$42,"Spéc_Eveil_2",IF(Préparation!$D$54=$G$43,"Spéc_Eveil_3",IF(Préparation!$D$54=$G$44,"Spéc_Eveil_4",IF(Préparation!$D$54=$G$45,"Spéc_Eveil_5",IF(Préparation!$D$54=$G$46,"Spéc_Eveil_6",0))))))</f>
        <v>0</v>
      </c>
    </row>
    <row r="64" spans="4:17" x14ac:dyDescent="0.25">
      <c r="D64" s="57" t="s">
        <v>239</v>
      </c>
      <c r="E64" t="str">
        <f>IF(E56&lt;&gt;0,E56,IF(E57&lt;&gt;0,E57,IF(E58&lt;&gt;0,E58,0)))</f>
        <v>Domaines_Math</v>
      </c>
      <c r="F64" t="str">
        <f>IF(F56&lt;&gt;0,F56,IF(F57&lt;&gt;0,F57,IF(F58&lt;&gt;0,F58,0)))</f>
        <v>Int_Math_1</v>
      </c>
      <c r="G64" t="str">
        <f>IF($G$56&lt;&gt;0,$G$56,IF($G$57&lt;&gt;0,$G$57,IF($G$58&lt;&gt;0,$G$58,IF($G$59&lt;&gt;0,$G$59,IF($G$60&lt;&gt;0,$G$60,IF($G$61&lt;&gt;0,$G$61,IF($G$62&lt;&gt;0,$G$62,IF($G$63&lt;&gt;0,$G$63,0))))))))</f>
        <v>Spéc_Math_1_1</v>
      </c>
      <c r="H64">
        <f>IF($H$56&lt;&gt;0,$H$56,IF($H$57&lt;&gt;0,$H$57,IF($H$58&lt;&gt;0,$H$58,IF($H$59&lt;&gt;0,$H$59,IF($H$60&lt;&gt;0,$H$60,IF($H$61&lt;&gt;0,$H$61,IF($H$62&lt;&gt;0,$H$62,IF($H$63&lt;&gt;0,$H$63,0))))))))</f>
        <v>0</v>
      </c>
      <c r="I64">
        <f>IF($I$56&lt;&gt;0,$I$56,IF($I$57&lt;&gt;0,$I$57,IF($I$58&lt;&gt;0,$I$58,IF($I$59&lt;&gt;0,$I$59,IF($I$60&lt;&gt;0,$I$60,IF($I$61&lt;&gt;0,$I$61,IF($I$62&lt;&gt;0,$I$62,IF($I$63&lt;&gt;0,$I$63,0))))))))</f>
        <v>0</v>
      </c>
      <c r="J64" t="str">
        <f>IF(J56&lt;&gt;0,J56,IF(J57&lt;&gt;0,J57,IF(J58&lt;&gt;0,J58,0)))</f>
        <v>Int_Fr_3</v>
      </c>
      <c r="K64" t="str">
        <f>IF($K$56&lt;&gt;0,$K$56,IF($K$57&lt;&gt;0,$K$57,IF($K$58&lt;&gt;0,$K$58,IF($K$59&lt;&gt;0,$K$59,IF($K$60&lt;&gt;0,$K$60,IF($K$61&lt;&gt;0,$K$61,IF($K$62&lt;&gt;0,$K$62,IF($K$63&lt;&gt;0,$K$63,0))))))))</f>
        <v>Spéc_Fr_3_3</v>
      </c>
      <c r="L64" t="str">
        <f>IF($L$56&lt;&gt;0,$L$56,IF($L$57&lt;&gt;0,$L$57,IF($L$58&lt;&gt;0,$L$58,IF($L$59&lt;&gt;0,$L$59,IF($L$60&lt;&gt;0,$L$60,IF($L$61&lt;&gt;0,$L$61,IF($L$62&lt;&gt;0,$L$62,IF($L$63&lt;&gt;0,$L$63,0))))))))</f>
        <v>Spéc_Fr_3_5</v>
      </c>
      <c r="M64">
        <f>IF($M$56&lt;&gt;0,$M$56,IF($M$57&lt;&gt;0,$M$57,IF($M$58&lt;&gt;0,$M$58,IF($M$59&lt;&gt;0,$M$59,IF($M$60&lt;&gt;0,$M$60,IF($M$61&lt;&gt;0,$M$61,IF($M$62&lt;&gt;0,$M$62,IF($M$63&lt;&gt;0,$M$63,0))))))))</f>
        <v>0</v>
      </c>
      <c r="N64" t="str">
        <f>IF(N56&lt;&gt;0,N56,IF(N57&lt;&gt;0,N57,IF(N58&lt;&gt;0,N58,0)))</f>
        <v>Int_Fr_2</v>
      </c>
      <c r="O64" t="str">
        <f>IF($O$56&lt;&gt;0,$O$56,IF($O$57&lt;&gt;0,$O$57,IF($O$58&lt;&gt;0,$O$58,IF($O$59&lt;&gt;0,$O$59,IF($O$60&lt;&gt;0,$O$60,IF($O$61&lt;&gt;0,$O$61,IF($O$62&lt;&gt;0,$O$62,IF($O$63&lt;&gt;0,$O$63,0))))))))</f>
        <v>Spéc_Fr_2_3</v>
      </c>
      <c r="P64" t="str">
        <f>IF($P$56&lt;&gt;0,$P$56,IF($P$57&lt;&gt;0,$P$57,IF($P$58&lt;&gt;0,$P$58,IF($P$59&lt;&gt;0,$P$59,IF($P$60&lt;&gt;0,$P$60,IF($P$61&lt;&gt;0,$P$61,IF($P$62&lt;&gt;0,$P$62,IF($P$63&lt;&gt;0,$P$63,0))))))))</f>
        <v>Spéc_Fr_2_4</v>
      </c>
      <c r="Q64" t="str">
        <f>IF($Q$56&lt;&gt;0,$Q$56,IF($Q$57&lt;&gt;0,$Q$57,IF($Q$58&lt;&gt;0,$Q$58,IF($Q$59&lt;&gt;0,$Q$59,IF($Q$60&lt;&gt;0,$Q$60,IF($Q$61&lt;&gt;0,$Q$61,IF($Q$62&lt;&gt;0,$Q$62,IF($Q$63&lt;&gt;0,$Q$63,0))))))))</f>
        <v>Spéc_Fr_2_6</v>
      </c>
    </row>
  </sheetData>
  <mergeCells count="3">
    <mergeCell ref="E1:M1"/>
    <mergeCell ref="E21:AF21"/>
    <mergeCell ref="E38:K38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60</vt:i4>
      </vt:variant>
    </vt:vector>
  </HeadingPairs>
  <TitlesOfParts>
    <vt:vector size="62" baseType="lpstr">
      <vt:lpstr>Préparation</vt:lpstr>
      <vt:lpstr>mes listes</vt:lpstr>
      <vt:lpstr>Classe</vt:lpstr>
      <vt:lpstr>Domaine_Eveil</vt:lpstr>
      <vt:lpstr>Domaine_Fr</vt:lpstr>
      <vt:lpstr>Domaines_Math</vt:lpstr>
      <vt:lpstr>Durée</vt:lpstr>
      <vt:lpstr>Int_Eveil_Geo</vt:lpstr>
      <vt:lpstr>Int_Eveil_Histo</vt:lpstr>
      <vt:lpstr>Int_Eveil_Science</vt:lpstr>
      <vt:lpstr>Int_Fr_1</vt:lpstr>
      <vt:lpstr>Int_Fr_2</vt:lpstr>
      <vt:lpstr>Int_Fr_3</vt:lpstr>
      <vt:lpstr>Int_Fr_4</vt:lpstr>
      <vt:lpstr>Int_Math_1</vt:lpstr>
      <vt:lpstr>Int_Math_2</vt:lpstr>
      <vt:lpstr>Int_Math_3</vt:lpstr>
      <vt:lpstr>Int_Math_4</vt:lpstr>
      <vt:lpstr>Mode</vt:lpstr>
      <vt:lpstr>NB_élèves</vt:lpstr>
      <vt:lpstr>Spéc_Eveil_1</vt:lpstr>
      <vt:lpstr>Spéc_Eveil_2</vt:lpstr>
      <vt:lpstr>Spéc_Eveil_3</vt:lpstr>
      <vt:lpstr>Spéc_Eveil_4</vt:lpstr>
      <vt:lpstr>Spéc_Eveil_5</vt:lpstr>
      <vt:lpstr>Spéc_Fr_1_1</vt:lpstr>
      <vt:lpstr>Spéc_Fr_1_2</vt:lpstr>
      <vt:lpstr>Spéc_Fr_1_3</vt:lpstr>
      <vt:lpstr>Spéc_Fr_1_4</vt:lpstr>
      <vt:lpstr>Spéc_Fr_1_5</vt:lpstr>
      <vt:lpstr>Spéc_Fr_1_6</vt:lpstr>
      <vt:lpstr>Spéc_Fr_1_7</vt:lpstr>
      <vt:lpstr>Spéc_Fr_2_1</vt:lpstr>
      <vt:lpstr>Spéc_Fr_2_2</vt:lpstr>
      <vt:lpstr>Spéc_Fr_2_3</vt:lpstr>
      <vt:lpstr>Spéc_Fr_2_4</vt:lpstr>
      <vt:lpstr>Spéc_Fr_2_5</vt:lpstr>
      <vt:lpstr>Spéc_Fr_2_6</vt:lpstr>
      <vt:lpstr>Spéc_Fr_2_7</vt:lpstr>
      <vt:lpstr>Spéc_Fr_3_1</vt:lpstr>
      <vt:lpstr>Spéc_Fr_3_2</vt:lpstr>
      <vt:lpstr>Spéc_Fr_3_3</vt:lpstr>
      <vt:lpstr>Spéc_Fr_3_4</vt:lpstr>
      <vt:lpstr>Spéc_Fr_3_5</vt:lpstr>
      <vt:lpstr>Spéc_Fr_3_6</vt:lpstr>
      <vt:lpstr>Spéc_Fr_3_7</vt:lpstr>
      <vt:lpstr>Spéc_Fr_4_1</vt:lpstr>
      <vt:lpstr>Spéc_Fr_4_2</vt:lpstr>
      <vt:lpstr>Spéc_Fr_4_3</vt:lpstr>
      <vt:lpstr>Spéc_Fr_4_4</vt:lpstr>
      <vt:lpstr>Spéc_Fr_4_5</vt:lpstr>
      <vt:lpstr>Spéc_Fr_4_6</vt:lpstr>
      <vt:lpstr>Spéc_Fr_4_7</vt:lpstr>
      <vt:lpstr>Spéc_Math_1_1</vt:lpstr>
      <vt:lpstr>Spéc_Math_1_2</vt:lpstr>
      <vt:lpstr>Spéc_Math_1_3</vt:lpstr>
      <vt:lpstr>Spéc_Math_2_1</vt:lpstr>
      <vt:lpstr>Spéc_Math_2_2</vt:lpstr>
      <vt:lpstr>Spéc_Math_2_3</vt:lpstr>
      <vt:lpstr>Spéc_Math_3_1</vt:lpstr>
      <vt:lpstr>Spéc_Math_3_2</vt:lpstr>
      <vt:lpstr>Spéc_Math_4_1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2019-12-20T22:33:09Z</dcterms:modified>
</cp:coreProperties>
</file>