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9255" windowHeight="9945" activeTab="4"/>
  </bookViews>
  <sheets>
    <sheet name="Fiche journalière" sheetId="1" r:id="rId1"/>
    <sheet name="Feuil2" sheetId="7" r:id="rId2"/>
    <sheet name="Relevé mensuel" sheetId="2" r:id="rId3"/>
    <sheet name="Listes" sheetId="4" r:id="rId4"/>
    <sheet name="Feuil1" sheetId="5" r:id="rId5"/>
    <sheet name="BD" sheetId="6" r:id="rId6"/>
  </sheets>
  <definedNames>
    <definedName name="Liste_CC">Listes!$A$2:$A$5</definedName>
    <definedName name="Liste_CC1">Listes!$A$2:$A$5</definedName>
    <definedName name="liste_materiels">Listes!#REF!</definedName>
    <definedName name="Liste_taches">Listes!#REF!</definedName>
    <definedName name="matériel">BD!$A$2:$A$51</definedName>
  </definedNames>
  <calcPr calcId="125725"/>
  <pivotCaches>
    <pivotCache cacheId="12" r:id="rId7"/>
  </pivotCaches>
</workbook>
</file>

<file path=xl/calcChain.xml><?xml version="1.0" encoding="utf-8"?>
<calcChain xmlns="http://schemas.openxmlformats.org/spreadsheetml/2006/main">
  <c r="K3" i="5"/>
  <c r="K4"/>
  <c r="K5"/>
  <c r="K6"/>
  <c r="K7"/>
  <c r="K8"/>
  <c r="K9"/>
  <c r="K10"/>
  <c r="K11"/>
  <c r="F4"/>
  <c r="G4"/>
  <c r="H4"/>
  <c r="I4"/>
  <c r="J4"/>
  <c r="L4"/>
  <c r="M4"/>
  <c r="N4"/>
  <c r="F5"/>
  <c r="G5"/>
  <c r="H5"/>
  <c r="I5"/>
  <c r="J5"/>
  <c r="L5"/>
  <c r="M5"/>
  <c r="N5"/>
  <c r="F6"/>
  <c r="G6"/>
  <c r="H6"/>
  <c r="I6"/>
  <c r="J6"/>
  <c r="L6"/>
  <c r="M6"/>
  <c r="N6"/>
  <c r="F7"/>
  <c r="G7"/>
  <c r="H7"/>
  <c r="I7"/>
  <c r="J7"/>
  <c r="L7"/>
  <c r="M7"/>
  <c r="N7"/>
  <c r="F8"/>
  <c r="G8"/>
  <c r="H8"/>
  <c r="I8"/>
  <c r="J8"/>
  <c r="L8"/>
  <c r="M8"/>
  <c r="N8"/>
  <c r="F9"/>
  <c r="G9"/>
  <c r="H9"/>
  <c r="I9"/>
  <c r="J9"/>
  <c r="L9"/>
  <c r="M9"/>
  <c r="N9"/>
  <c r="F10"/>
  <c r="G10"/>
  <c r="H10"/>
  <c r="I10"/>
  <c r="J10"/>
  <c r="L10"/>
  <c r="M10"/>
  <c r="N10"/>
  <c r="F11"/>
  <c r="G11"/>
  <c r="H11"/>
  <c r="I11"/>
  <c r="J11"/>
  <c r="L11"/>
  <c r="M11"/>
  <c r="N11"/>
  <c r="F12"/>
  <c r="G12"/>
  <c r="H12"/>
  <c r="I12"/>
  <c r="J12"/>
  <c r="K12"/>
  <c r="L12"/>
  <c r="M12"/>
  <c r="N12"/>
  <c r="F13"/>
  <c r="G13"/>
  <c r="H13"/>
  <c r="I13"/>
  <c r="J13"/>
  <c r="K13"/>
  <c r="L13"/>
  <c r="M13"/>
  <c r="N13"/>
  <c r="F14"/>
  <c r="G14"/>
  <c r="H14"/>
  <c r="I14"/>
  <c r="J14"/>
  <c r="K14"/>
  <c r="L14"/>
  <c r="M14"/>
  <c r="N14"/>
  <c r="F15"/>
  <c r="G15"/>
  <c r="H15"/>
  <c r="I15"/>
  <c r="J15"/>
  <c r="K15"/>
  <c r="L15"/>
  <c r="M15"/>
  <c r="N15"/>
  <c r="F16"/>
  <c r="G16"/>
  <c r="H16"/>
  <c r="I16"/>
  <c r="J16"/>
  <c r="K16"/>
  <c r="L16"/>
  <c r="M16"/>
  <c r="N16"/>
  <c r="F17"/>
  <c r="G17"/>
  <c r="H17"/>
  <c r="I17"/>
  <c r="J17"/>
  <c r="K17"/>
  <c r="L17"/>
  <c r="M17"/>
  <c r="N17"/>
  <c r="F18"/>
  <c r="G18"/>
  <c r="H18"/>
  <c r="I18"/>
  <c r="J18"/>
  <c r="K18"/>
  <c r="L18"/>
  <c r="M18"/>
  <c r="N18"/>
  <c r="F19"/>
  <c r="G19"/>
  <c r="H19"/>
  <c r="I19"/>
  <c r="J19"/>
  <c r="K19"/>
  <c r="L19"/>
  <c r="M19"/>
  <c r="N19"/>
  <c r="F20"/>
  <c r="G20"/>
  <c r="H20"/>
  <c r="I20"/>
  <c r="J20"/>
  <c r="K20"/>
  <c r="L20"/>
  <c r="M20"/>
  <c r="N20"/>
  <c r="F21"/>
  <c r="G21"/>
  <c r="H21"/>
  <c r="I21"/>
  <c r="J21"/>
  <c r="K21"/>
  <c r="L21"/>
  <c r="M21"/>
  <c r="N21"/>
  <c r="F22"/>
  <c r="G22"/>
  <c r="H22"/>
  <c r="I22"/>
  <c r="J22"/>
  <c r="K22"/>
  <c r="L22"/>
  <c r="M22"/>
  <c r="N22"/>
  <c r="F23"/>
  <c r="G23"/>
  <c r="H23"/>
  <c r="I23"/>
  <c r="J23"/>
  <c r="K23"/>
  <c r="L23"/>
  <c r="M23"/>
  <c r="N23"/>
  <c r="F24"/>
  <c r="G24"/>
  <c r="H24"/>
  <c r="I24"/>
  <c r="J24"/>
  <c r="K24"/>
  <c r="L24"/>
  <c r="M24"/>
  <c r="N24"/>
  <c r="F25"/>
  <c r="G25"/>
  <c r="H25"/>
  <c r="I25"/>
  <c r="J25"/>
  <c r="K25"/>
  <c r="L25"/>
  <c r="M25"/>
  <c r="N25"/>
  <c r="F26"/>
  <c r="G26"/>
  <c r="H26"/>
  <c r="I26"/>
  <c r="J26"/>
  <c r="K26"/>
  <c r="L26"/>
  <c r="M26"/>
  <c r="N26"/>
  <c r="F27"/>
  <c r="G27"/>
  <c r="H27"/>
  <c r="I27"/>
  <c r="J27"/>
  <c r="K27"/>
  <c r="L27"/>
  <c r="M27"/>
  <c r="N27"/>
  <c r="F28"/>
  <c r="G28"/>
  <c r="H28"/>
  <c r="I28"/>
  <c r="J28"/>
  <c r="K28"/>
  <c r="L28"/>
  <c r="M28"/>
  <c r="N28"/>
  <c r="F29"/>
  <c r="G29"/>
  <c r="H29"/>
  <c r="I29"/>
  <c r="J29"/>
  <c r="K29"/>
  <c r="L29"/>
  <c r="M29"/>
  <c r="N29"/>
  <c r="F30"/>
  <c r="G30"/>
  <c r="H30"/>
  <c r="I30"/>
  <c r="J30"/>
  <c r="K30"/>
  <c r="L30"/>
  <c r="M30"/>
  <c r="N30"/>
  <c r="F31"/>
  <c r="G31"/>
  <c r="H31"/>
  <c r="I31"/>
  <c r="J31"/>
  <c r="K31"/>
  <c r="L31"/>
  <c r="M31"/>
  <c r="N31"/>
  <c r="F32"/>
  <c r="G32"/>
  <c r="H32"/>
  <c r="I32"/>
  <c r="J32"/>
  <c r="K32"/>
  <c r="L32"/>
  <c r="M32"/>
  <c r="N32"/>
  <c r="F33"/>
  <c r="G33"/>
  <c r="H33"/>
  <c r="I33"/>
  <c r="J33"/>
  <c r="K33"/>
  <c r="L33"/>
  <c r="M33"/>
  <c r="N33"/>
  <c r="F34"/>
  <c r="G34"/>
  <c r="H34"/>
  <c r="I34"/>
  <c r="J34"/>
  <c r="K34"/>
  <c r="L34"/>
  <c r="M34"/>
  <c r="N34"/>
  <c r="F35"/>
  <c r="G35"/>
  <c r="H35"/>
  <c r="I35"/>
  <c r="J35"/>
  <c r="K35"/>
  <c r="L35"/>
  <c r="M35"/>
  <c r="N35"/>
  <c r="F36"/>
  <c r="G36"/>
  <c r="H36"/>
  <c r="I36"/>
  <c r="J36"/>
  <c r="K36"/>
  <c r="L36"/>
  <c r="M36"/>
  <c r="N36"/>
  <c r="F37"/>
  <c r="G37"/>
  <c r="H37"/>
  <c r="I37"/>
  <c r="J37"/>
  <c r="K37"/>
  <c r="L37"/>
  <c r="M37"/>
  <c r="N37"/>
  <c r="F38"/>
  <c r="G38"/>
  <c r="H38"/>
  <c r="I38"/>
  <c r="J38"/>
  <c r="K38"/>
  <c r="L38"/>
  <c r="M38"/>
  <c r="N38"/>
  <c r="F39"/>
  <c r="G39"/>
  <c r="H39"/>
  <c r="I39"/>
  <c r="J39"/>
  <c r="K39"/>
  <c r="L39"/>
  <c r="M39"/>
  <c r="N39"/>
  <c r="F40"/>
  <c r="G40"/>
  <c r="H40"/>
  <c r="I40"/>
  <c r="J40"/>
  <c r="K40"/>
  <c r="L40"/>
  <c r="M40"/>
  <c r="N40"/>
  <c r="F41"/>
  <c r="G41"/>
  <c r="H41"/>
  <c r="I41"/>
  <c r="J41"/>
  <c r="K41"/>
  <c r="L41"/>
  <c r="M41"/>
  <c r="N41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G3"/>
  <c r="H3"/>
  <c r="I3"/>
  <c r="J3"/>
  <c r="L3"/>
  <c r="M3"/>
  <c r="N3"/>
  <c r="F3"/>
  <c r="P12"/>
  <c r="C3" i="1"/>
  <c r="V49" i="5"/>
  <c r="S49"/>
  <c r="V48"/>
  <c r="S48"/>
  <c r="V47"/>
  <c r="S47"/>
  <c r="V46"/>
  <c r="S46"/>
  <c r="V45"/>
  <c r="S45"/>
  <c r="V44"/>
  <c r="S44"/>
  <c r="V43"/>
  <c r="S43"/>
  <c r="S42"/>
  <c r="V41"/>
  <c r="S41"/>
  <c r="V40"/>
  <c r="S40"/>
  <c r="V39"/>
  <c r="S39"/>
  <c r="V38"/>
  <c r="S38"/>
  <c r="V37"/>
  <c r="S37"/>
  <c r="V36"/>
  <c r="S36"/>
  <c r="V35"/>
  <c r="S35"/>
  <c r="V34"/>
  <c r="S34"/>
  <c r="S33"/>
  <c r="V32"/>
  <c r="S32"/>
  <c r="V31"/>
  <c r="S31"/>
  <c r="V30"/>
  <c r="S30"/>
  <c r="V29"/>
  <c r="S29"/>
  <c r="V28"/>
  <c r="S28"/>
  <c r="V27"/>
  <c r="S27"/>
  <c r="V26"/>
  <c r="S26"/>
  <c r="V25"/>
  <c r="S25"/>
  <c r="S24"/>
  <c r="S23"/>
  <c r="T23" s="1"/>
  <c r="S22"/>
  <c r="T22" s="1"/>
  <c r="S21"/>
  <c r="T21" s="1"/>
  <c r="S20"/>
  <c r="T20" s="1"/>
  <c r="S19"/>
  <c r="V18"/>
  <c r="S18"/>
  <c r="T18" s="1"/>
  <c r="V17"/>
  <c r="S17"/>
  <c r="T17"/>
  <c r="V16"/>
  <c r="S16"/>
  <c r="T16" s="1"/>
  <c r="V15"/>
  <c r="S15"/>
  <c r="T15"/>
  <c r="V14"/>
  <c r="S14"/>
  <c r="T14" s="1"/>
  <c r="V13"/>
  <c r="S13"/>
  <c r="T13"/>
  <c r="V12"/>
  <c r="S12"/>
  <c r="T12" s="1"/>
  <c r="V11"/>
  <c r="S11"/>
  <c r="T11"/>
  <c r="V10"/>
  <c r="S10"/>
  <c r="T10" s="1"/>
  <c r="V9"/>
  <c r="S9"/>
  <c r="T9"/>
  <c r="V8"/>
  <c r="S8"/>
  <c r="T8" s="1"/>
  <c r="V7"/>
  <c r="S7"/>
  <c r="T7"/>
  <c r="V6"/>
  <c r="S6"/>
  <c r="T6" s="1"/>
  <c r="V5"/>
  <c r="S5"/>
  <c r="T5"/>
  <c r="V4"/>
  <c r="S4"/>
  <c r="T4" s="1"/>
  <c r="V3"/>
  <c r="S3"/>
  <c r="T3"/>
  <c r="P5" l="1"/>
  <c r="P10"/>
  <c r="P7"/>
  <c r="P11"/>
  <c r="P6"/>
  <c r="P9"/>
  <c r="P4"/>
  <c r="P8"/>
  <c r="P3"/>
  <c r="P13" l="1"/>
  <c r="P14" l="1"/>
  <c r="P15" l="1"/>
  <c r="P16" l="1"/>
  <c r="P17" l="1"/>
  <c r="P18" l="1"/>
  <c r="P19" l="1"/>
  <c r="P20" l="1"/>
  <c r="P21" l="1"/>
  <c r="P22" l="1"/>
  <c r="P23" l="1"/>
  <c r="P24" l="1"/>
  <c r="P25" l="1"/>
  <c r="P26" l="1"/>
  <c r="P27" l="1"/>
  <c r="P28" l="1"/>
  <c r="P29" l="1"/>
  <c r="P30" l="1"/>
  <c r="P31" l="1"/>
  <c r="P32" l="1"/>
  <c r="P33" l="1"/>
  <c r="P34" l="1"/>
  <c r="P35" l="1"/>
  <c r="P36" l="1"/>
  <c r="P37" l="1"/>
  <c r="P38" l="1"/>
  <c r="P39" l="1"/>
  <c r="P40" l="1"/>
  <c r="P41" l="1"/>
  <c r="P42" l="1"/>
  <c r="P43" l="1"/>
  <c r="P44" l="1"/>
  <c r="P45" l="1"/>
  <c r="P46" l="1"/>
  <c r="P47" l="1"/>
  <c r="P48" l="1"/>
  <c r="P49" l="1"/>
  <c r="P50" l="1"/>
  <c r="P51" l="1"/>
</calcChain>
</file>

<file path=xl/sharedStrings.xml><?xml version="1.0" encoding="utf-8"?>
<sst xmlns="http://schemas.openxmlformats.org/spreadsheetml/2006/main" count="301" uniqueCount="109">
  <si>
    <t>Date :</t>
  </si>
  <si>
    <t>Fiche journalière</t>
  </si>
  <si>
    <t>Matériel</t>
  </si>
  <si>
    <t>Quantité</t>
  </si>
  <si>
    <t>Chantier :</t>
  </si>
  <si>
    <t>Fournisseurs</t>
  </si>
  <si>
    <t>Type</t>
  </si>
  <si>
    <t>Longueur</t>
  </si>
  <si>
    <t>Hauteur</t>
  </si>
  <si>
    <t>Quantité dépôt</t>
  </si>
  <si>
    <t>Mur EDF</t>
  </si>
  <si>
    <t>Ecole du Rhin</t>
  </si>
  <si>
    <t>Bartenheim</t>
  </si>
  <si>
    <t>LGV Lot 43B</t>
  </si>
  <si>
    <t>Qté Total</t>
  </si>
  <si>
    <t>Qté théorique</t>
  </si>
  <si>
    <t xml:space="preserve">Remarque </t>
  </si>
  <si>
    <t>m² / Pnx</t>
  </si>
  <si>
    <t>m² total</t>
  </si>
  <si>
    <t>PU / pnx</t>
  </si>
  <si>
    <t>Total</t>
  </si>
  <si>
    <t>PRIX M2</t>
  </si>
  <si>
    <t>SATECO</t>
  </si>
  <si>
    <t xml:space="preserve">P3D 1,00  a 2,00ml </t>
  </si>
  <si>
    <t xml:space="preserve">P3D de 2,00 a 3,50ml </t>
  </si>
  <si>
    <t>P3D de 3,50 a 6,50 ml</t>
  </si>
  <si>
    <t>Accessoires P3D</t>
  </si>
  <si>
    <t>PERI</t>
  </si>
  <si>
    <t>Pnx Peri Trio 2400*2700</t>
  </si>
  <si>
    <t>dont 18 HS à verif</t>
  </si>
  <si>
    <t>Pnx Peri Trio 1200*2700</t>
  </si>
  <si>
    <t>dont 18 HS à verif quantités</t>
  </si>
  <si>
    <t>Pnx Peri Trio 900*2700</t>
  </si>
  <si>
    <t>Pnx Peri Trio 720*2700</t>
  </si>
  <si>
    <t>dont 3 HS à verif</t>
  </si>
  <si>
    <t>Pnx Peri Trio TRM 720*2700</t>
  </si>
  <si>
    <t>Pnx Peri Trio 600*2700</t>
  </si>
  <si>
    <t>dont 10 HS à verif</t>
  </si>
  <si>
    <t>Pnx Peri Trio 300*2700</t>
  </si>
  <si>
    <t>dont 5 HS à verif</t>
  </si>
  <si>
    <t>Pnx Peri Trio Angle Int 2,70</t>
  </si>
  <si>
    <t>dont 2 avec parement HS et 3 HS à verif</t>
  </si>
  <si>
    <t>Pnx Peri Trio Angle ART Int 2,70</t>
  </si>
  <si>
    <t>Pnx Peri Trio 2400*3300</t>
  </si>
  <si>
    <t>dont 13 avec parement HS</t>
  </si>
  <si>
    <t>Pnx Peri Trio 1200*3300</t>
  </si>
  <si>
    <t>Pnx Peri Trio 900*3300</t>
  </si>
  <si>
    <t>Pnx Peri Trio 720*3300</t>
  </si>
  <si>
    <t>Pnx Peri Trio TRM 720*3300</t>
  </si>
  <si>
    <t>Pnx Peri Trio 600*3300</t>
  </si>
  <si>
    <t>Pnx Peri Trio 300*3300</t>
  </si>
  <si>
    <t>Pnx Peri Trio Angle Int 3,30</t>
  </si>
  <si>
    <t>Pnx Peri Trio Angle ART Int 3,30</t>
  </si>
  <si>
    <t>Pnx Peri Trio 1200*1200</t>
  </si>
  <si>
    <t>Pnx Peri Trio 900*1200</t>
  </si>
  <si>
    <t>dont 4 HS à verif</t>
  </si>
  <si>
    <t>Pnx Peri Trio 720*1200</t>
  </si>
  <si>
    <t>Pnx Peri Trio TRM 720*1200</t>
  </si>
  <si>
    <t>Pnx Peri Trio 600*1200</t>
  </si>
  <si>
    <t xml:space="preserve">dont 1 HS </t>
  </si>
  <si>
    <t>Pnx Peri Trio 300*1200</t>
  </si>
  <si>
    <t>Pnx Peri Trio Angle Int 1200</t>
  </si>
  <si>
    <t>Pnx Peri Trio Angle ART Int 1200</t>
  </si>
  <si>
    <t>Etais Doka 300</t>
  </si>
  <si>
    <t>Etais Doka 350</t>
  </si>
  <si>
    <t>Pnx Sateco 2400*2800</t>
  </si>
  <si>
    <t>Pnx Sateco 1200*2800</t>
  </si>
  <si>
    <t>Pnx  Sateco 600*2800</t>
  </si>
  <si>
    <t>Pnx Sateco 300*2800</t>
  </si>
  <si>
    <t>Pnx Sateco Angle Int 1140*1140*2800</t>
  </si>
  <si>
    <t>Pnx Sateco Angl ext 100*100*2800</t>
  </si>
  <si>
    <t>Pnx Sateco Angl ext 190*190*2800</t>
  </si>
  <si>
    <t>Réhausse Sateco 2400*500</t>
  </si>
  <si>
    <t>Réhausse Sateco 1200*500</t>
  </si>
  <si>
    <t>Réhausse Sateco 600*1200</t>
  </si>
  <si>
    <t>Réhausse Sateco 300*1200</t>
  </si>
  <si>
    <t>Réhausse Sateco Angle INT 1140*1140*500</t>
  </si>
  <si>
    <t>Réhausse Sateco Angle Ext  100*100*500</t>
  </si>
  <si>
    <t>Réhausse Sateco Angle ext 190*190*500</t>
  </si>
  <si>
    <t>Tole compensation sateco 300*3300</t>
  </si>
  <si>
    <t>Tole compensation sateco 300*2800</t>
  </si>
  <si>
    <t>Accessoires Sateco</t>
  </si>
  <si>
    <t>Colonne2</t>
  </si>
  <si>
    <t>DOKA</t>
  </si>
  <si>
    <t>SDEA</t>
  </si>
  <si>
    <t>Colonne3</t>
  </si>
  <si>
    <t>Colonne4</t>
  </si>
  <si>
    <t>Chantier</t>
  </si>
  <si>
    <t xml:space="preserve"> 1  &gt;</t>
  </si>
  <si>
    <t xml:space="preserve"> 2  &gt;</t>
  </si>
  <si>
    <t xml:space="preserve"> 3  &gt;</t>
  </si>
  <si>
    <t xml:space="preserve"> 4  &gt;</t>
  </si>
  <si>
    <t xml:space="preserve"> 5  &gt;</t>
  </si>
  <si>
    <t xml:space="preserve"> 6  &gt;</t>
  </si>
  <si>
    <t xml:space="preserve">SDEA </t>
  </si>
  <si>
    <t>Suivi du matériel activité GO et GC</t>
  </si>
  <si>
    <t>STEP Pulversheim</t>
  </si>
  <si>
    <t>Relevé mensuel :</t>
  </si>
  <si>
    <t>Materiel</t>
  </si>
  <si>
    <t xml:space="preserve"> 7  &gt;</t>
  </si>
  <si>
    <t xml:space="preserve"> 8  &gt;</t>
  </si>
  <si>
    <t xml:space="preserve"> 9  &gt;</t>
  </si>
  <si>
    <t xml:space="preserve"> 10  &gt;</t>
  </si>
  <si>
    <t>LGV Lot 49</t>
  </si>
  <si>
    <t>ref</t>
  </si>
  <si>
    <t xml:space="preserve">Ecole du Rhin </t>
  </si>
  <si>
    <t>(vide)</t>
  </si>
  <si>
    <t>Total général</t>
  </si>
  <si>
    <t>tableau synthese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</si>
</sst>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4"/>
      <color indexed="10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i/>
      <sz val="14"/>
      <color indexed="56"/>
      <name val="Calibri"/>
      <family val="2"/>
    </font>
    <font>
      <sz val="14"/>
      <color indexed="56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color indexed="10"/>
      <name val="Arial"/>
    </font>
    <font>
      <b/>
      <i/>
      <sz val="16"/>
      <color indexed="8"/>
      <name val="Calibri"/>
      <family val="2"/>
    </font>
    <font>
      <sz val="14"/>
      <color theme="1"/>
      <name val="Calibri"/>
      <family val="2"/>
      <scheme val="minor"/>
    </font>
    <font>
      <sz val="18"/>
      <color theme="5" tint="-0.249977111117893"/>
      <name val="Calibri"/>
      <family val="2"/>
    </font>
    <font>
      <i/>
      <sz val="14"/>
      <color theme="5" tint="0.39997558519241921"/>
      <name val="Calibri"/>
      <family val="2"/>
    </font>
    <font>
      <i/>
      <sz val="14"/>
      <color theme="5" tint="0.59999389629810485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14" fontId="2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Fill="1" applyBorder="1" applyAlignment="1">
      <alignment horizontal="center"/>
    </xf>
    <xf numFmtId="4" fontId="0" fillId="0" borderId="2" xfId="0" applyNumberFormat="1" applyFill="1" applyBorder="1" applyAlignment="1"/>
    <xf numFmtId="0" fontId="9" fillId="3" borderId="2" xfId="0" applyNumberFormat="1" applyFont="1" applyFill="1" applyBorder="1" applyAlignment="1"/>
    <xf numFmtId="1" fontId="0" fillId="0" borderId="2" xfId="0" applyNumberFormat="1" applyBorder="1" applyAlignment="1"/>
    <xf numFmtId="4" fontId="0" fillId="0" borderId="2" xfId="0" applyNumberFormat="1" applyBorder="1" applyAlignment="1"/>
    <xf numFmtId="0" fontId="0" fillId="0" borderId="0" xfId="0" applyBorder="1"/>
    <xf numFmtId="4" fontId="0" fillId="0" borderId="3" xfId="0" applyNumberFormat="1" applyFill="1" applyBorder="1" applyAlignment="1"/>
    <xf numFmtId="1" fontId="0" fillId="0" borderId="3" xfId="0" applyNumberFormat="1" applyBorder="1" applyAlignment="1"/>
    <xf numFmtId="4" fontId="0" fillId="0" borderId="3" xfId="0" applyNumberFormat="1" applyBorder="1" applyAlignment="1"/>
    <xf numFmtId="1" fontId="0" fillId="0" borderId="4" xfId="0" applyNumberFormat="1" applyBorder="1" applyAlignment="1"/>
    <xf numFmtId="0" fontId="10" fillId="0" borderId="2" xfId="0" applyFont="1" applyBorder="1" applyAlignment="1">
      <alignment horizontal="center"/>
    </xf>
    <xf numFmtId="4" fontId="0" fillId="0" borderId="5" xfId="0" applyNumberFormat="1" applyBorder="1" applyAlignment="1"/>
    <xf numFmtId="0" fontId="10" fillId="0" borderId="2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/>
    <xf numFmtId="4" fontId="0" fillId="0" borderId="0" xfId="0" applyNumberFormat="1" applyBorder="1" applyAlignment="1"/>
    <xf numFmtId="1" fontId="0" fillId="0" borderId="0" xfId="0" applyNumberFormat="1" applyBorder="1" applyAlignment="1"/>
    <xf numFmtId="4" fontId="0" fillId="0" borderId="0" xfId="0" applyNumberFormat="1" applyAlignment="1"/>
    <xf numFmtId="14" fontId="0" fillId="0" borderId="0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4" fontId="0" fillId="0" borderId="7" xfId="0" applyNumberFormat="1" applyBorder="1" applyAlignment="1"/>
    <xf numFmtId="1" fontId="0" fillId="0" borderId="7" xfId="0" applyNumberFormat="1" applyBorder="1" applyAlignment="1"/>
    <xf numFmtId="4" fontId="0" fillId="0" borderId="8" xfId="0" applyNumberFormat="1" applyBorder="1" applyAlignment="1"/>
    <xf numFmtId="4" fontId="0" fillId="0" borderId="0" xfId="0" applyNumberFormat="1" applyAlignment="1">
      <alignment horizontal="center"/>
    </xf>
    <xf numFmtId="4" fontId="0" fillId="0" borderId="0" xfId="0" applyNumberFormat="1"/>
    <xf numFmtId="4" fontId="0" fillId="0" borderId="0" xfId="0" applyNumberFormat="1" applyAlignment="1">
      <alignment horizontal="right"/>
    </xf>
    <xf numFmtId="0" fontId="3" fillId="4" borderId="9" xfId="0" applyFont="1" applyFill="1" applyBorder="1"/>
    <xf numFmtId="0" fontId="3" fillId="4" borderId="10" xfId="0" applyFont="1" applyFill="1" applyBorder="1" applyAlignment="1">
      <alignment horizontal="right"/>
    </xf>
    <xf numFmtId="0" fontId="5" fillId="4" borderId="11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1" fontId="5" fillId="4" borderId="11" xfId="0" applyNumberFormat="1" applyFont="1" applyFill="1" applyBorder="1" applyAlignment="1">
      <alignment horizontal="left" vertical="center"/>
    </xf>
    <xf numFmtId="0" fontId="12" fillId="0" borderId="0" xfId="0" applyFont="1"/>
    <xf numFmtId="0" fontId="12" fillId="0" borderId="0" xfId="0" applyFont="1" applyFill="1"/>
    <xf numFmtId="14" fontId="0" fillId="0" borderId="2" xfId="0" applyNumberFormat="1" applyFill="1" applyBorder="1" applyAlignment="1">
      <alignment horizontal="left"/>
    </xf>
    <xf numFmtId="14" fontId="0" fillId="0" borderId="3" xfId="0" applyNumberFormat="1" applyFill="1" applyBorder="1" applyAlignment="1">
      <alignment horizontal="left"/>
    </xf>
    <xf numFmtId="0" fontId="4" fillId="5" borderId="13" xfId="0" applyFont="1" applyFill="1" applyBorder="1"/>
    <xf numFmtId="0" fontId="4" fillId="5" borderId="14" xfId="0" applyFont="1" applyFill="1" applyBorder="1"/>
    <xf numFmtId="0" fontId="4" fillId="5" borderId="3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3" fillId="0" borderId="0" xfId="0" applyFont="1" applyFill="1"/>
    <xf numFmtId="1" fontId="3" fillId="0" borderId="0" xfId="0" applyNumberFormat="1" applyFont="1"/>
    <xf numFmtId="0" fontId="3" fillId="6" borderId="0" xfId="0" applyFont="1" applyFill="1" applyBorder="1" applyAlignment="1">
      <alignment horizontal="left" vertical="center"/>
    </xf>
    <xf numFmtId="0" fontId="3" fillId="6" borderId="15" xfId="0" applyFont="1" applyFill="1" applyBorder="1"/>
    <xf numFmtId="0" fontId="3" fillId="6" borderId="16" xfId="0" applyFont="1" applyFill="1" applyBorder="1"/>
    <xf numFmtId="0" fontId="3" fillId="6" borderId="17" xfId="0" applyFont="1" applyFill="1" applyBorder="1"/>
    <xf numFmtId="0" fontId="3" fillId="6" borderId="18" xfId="0" applyFont="1" applyFill="1" applyBorder="1" applyAlignment="1">
      <alignment horizontal="left" vertical="center"/>
    </xf>
    <xf numFmtId="0" fontId="3" fillId="6" borderId="19" xfId="0" applyFont="1" applyFill="1" applyBorder="1" applyAlignment="1">
      <alignment horizontal="left" vertical="center"/>
    </xf>
    <xf numFmtId="0" fontId="3" fillId="6" borderId="20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left" vertical="center"/>
    </xf>
    <xf numFmtId="14" fontId="5" fillId="5" borderId="15" xfId="0" applyNumberFormat="1" applyFont="1" applyFill="1" applyBorder="1" applyAlignment="1">
      <alignment horizontal="left" vertical="center"/>
    </xf>
    <xf numFmtId="0" fontId="5" fillId="5" borderId="16" xfId="0" applyFont="1" applyFill="1" applyBorder="1" applyAlignment="1">
      <alignment horizontal="left" vertical="center"/>
    </xf>
    <xf numFmtId="1" fontId="5" fillId="5" borderId="17" xfId="0" applyNumberFormat="1" applyFont="1" applyFill="1" applyBorder="1" applyAlignment="1">
      <alignment horizontal="left" vertical="center"/>
    </xf>
    <xf numFmtId="14" fontId="5" fillId="5" borderId="18" xfId="0" applyNumberFormat="1" applyFont="1" applyFill="1" applyBorder="1" applyAlignment="1">
      <alignment horizontal="left" vertical="center"/>
    </xf>
    <xf numFmtId="1" fontId="5" fillId="5" borderId="19" xfId="0" applyNumberFormat="1" applyFont="1" applyFill="1" applyBorder="1" applyAlignment="1">
      <alignment horizontal="left" vertical="center"/>
    </xf>
    <xf numFmtId="14" fontId="14" fillId="5" borderId="18" xfId="0" applyNumberFormat="1" applyFont="1" applyFill="1" applyBorder="1" applyAlignment="1">
      <alignment horizontal="left" vertical="center"/>
    </xf>
    <xf numFmtId="0" fontId="14" fillId="5" borderId="0" xfId="0" applyFont="1" applyFill="1" applyBorder="1" applyAlignment="1">
      <alignment horizontal="left" vertical="center"/>
    </xf>
    <xf numFmtId="1" fontId="14" fillId="5" borderId="19" xfId="0" applyNumberFormat="1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left" vertical="center"/>
    </xf>
    <xf numFmtId="0" fontId="3" fillId="5" borderId="18" xfId="0" applyFont="1" applyFill="1" applyBorder="1"/>
    <xf numFmtId="0" fontId="3" fillId="5" borderId="0" xfId="0" applyFont="1" applyFill="1" applyBorder="1"/>
    <xf numFmtId="1" fontId="3" fillId="5" borderId="19" xfId="0" applyNumberFormat="1" applyFont="1" applyFill="1" applyBorder="1"/>
    <xf numFmtId="0" fontId="3" fillId="5" borderId="22" xfId="0" applyFont="1" applyFill="1" applyBorder="1"/>
    <xf numFmtId="0" fontId="3" fillId="5" borderId="20" xfId="0" applyFont="1" applyFill="1" applyBorder="1"/>
    <xf numFmtId="1" fontId="3" fillId="5" borderId="21" xfId="0" applyNumberFormat="1" applyFont="1" applyFill="1" applyBorder="1"/>
    <xf numFmtId="0" fontId="11" fillId="6" borderId="16" xfId="0" applyFont="1" applyFill="1" applyBorder="1"/>
    <xf numFmtId="14" fontId="3" fillId="6" borderId="22" xfId="0" applyNumberFormat="1" applyFont="1" applyFill="1" applyBorder="1" applyAlignment="1">
      <alignment horizontal="left" vertical="center"/>
    </xf>
    <xf numFmtId="0" fontId="3" fillId="7" borderId="1" xfId="0" applyFont="1" applyFill="1" applyBorder="1"/>
    <xf numFmtId="0" fontId="3" fillId="7" borderId="23" xfId="0" applyFont="1" applyFill="1" applyBorder="1" applyAlignment="1">
      <alignment horizontal="right"/>
    </xf>
    <xf numFmtId="0" fontId="5" fillId="7" borderId="11" xfId="0" applyFont="1" applyFill="1" applyBorder="1" applyAlignment="1">
      <alignment horizontal="left" vertical="center"/>
    </xf>
    <xf numFmtId="1" fontId="5" fillId="7" borderId="11" xfId="0" applyNumberFormat="1" applyFont="1" applyFill="1" applyBorder="1" applyAlignment="1">
      <alignment horizontal="left" vertical="center"/>
    </xf>
    <xf numFmtId="0" fontId="3" fillId="7" borderId="9" xfId="0" applyFont="1" applyFill="1" applyBorder="1"/>
    <xf numFmtId="0" fontId="3" fillId="7" borderId="10" xfId="0" applyFont="1" applyFill="1" applyBorder="1" applyAlignment="1">
      <alignment horizontal="right"/>
    </xf>
    <xf numFmtId="0" fontId="3" fillId="7" borderId="11" xfId="0" applyFont="1" applyFill="1" applyBorder="1"/>
    <xf numFmtId="0" fontId="3" fillId="7" borderId="12" xfId="0" applyFont="1" applyFill="1" applyBorder="1"/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/>
    <xf numFmtId="0" fontId="0" fillId="8" borderId="3" xfId="0" applyNumberFormat="1" applyFill="1" applyBorder="1" applyAlignment="1"/>
    <xf numFmtId="1" fontId="0" fillId="8" borderId="2" xfId="0" applyNumberFormat="1" applyFill="1" applyBorder="1" applyAlignment="1"/>
    <xf numFmtId="1" fontId="0" fillId="8" borderId="3" xfId="0" applyNumberFormat="1" applyFill="1" applyBorder="1" applyAlignment="1"/>
    <xf numFmtId="3" fontId="0" fillId="8" borderId="2" xfId="0" applyNumberFormat="1" applyFill="1" applyBorder="1" applyAlignment="1"/>
    <xf numFmtId="4" fontId="0" fillId="8" borderId="2" xfId="0" applyNumberForma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5" borderId="4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0" fillId="0" borderId="12" xfId="0" applyNumberFormat="1" applyFill="1" applyBorder="1" applyAlignment="1"/>
    <xf numFmtId="0" fontId="1" fillId="5" borderId="2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14" fontId="3" fillId="0" borderId="0" xfId="0" applyNumberFormat="1" applyFont="1"/>
    <xf numFmtId="0" fontId="0" fillId="0" borderId="2" xfId="0" pivotButton="1" applyBorder="1"/>
    <xf numFmtId="0" fontId="0" fillId="0" borderId="2" xfId="0" applyBorder="1"/>
    <xf numFmtId="0" fontId="0" fillId="0" borderId="2" xfId="0" applyNumberFormat="1" applyBorder="1"/>
    <xf numFmtId="0" fontId="0" fillId="5" borderId="2" xfId="0" applyFill="1" applyBorder="1"/>
    <xf numFmtId="0" fontId="0" fillId="9" borderId="2" xfId="0" applyFill="1" applyBorder="1"/>
    <xf numFmtId="0" fontId="13" fillId="6" borderId="0" xfId="0" applyFont="1" applyFill="1" applyAlignment="1">
      <alignment horizontal="center" vertic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</cellXfs>
  <cellStyles count="1">
    <cellStyle name="Normal" xfId="0" builtinId="0"/>
  </cellStyles>
  <dxfs count="29"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1" formatCode="0"/>
      <alignment horizontal="general" vertical="bottom" textRotation="0" wrapText="0" indent="0" relativeIndent="0" justifyLastLine="0" shrinkToFit="0" mergeCell="0" readingOrder="0"/>
    </dxf>
    <dxf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0" formatCode="General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4" formatCode="#,##0.00"/>
      <alignment horizontal="general" vertical="bottom" textRotation="0" wrapText="0" indent="0" relativeIndent="0" justifyLastLine="0" shrinkToFit="0" mergeCell="0" readingOrder="0"/>
    </dxf>
    <dxf>
      <numFmt numFmtId="0" formatCode="General"/>
      <alignment horizontal="general" vertical="bottom" textRotation="0" wrapText="0" indent="0" relativeIndent="0" justifyLastLine="0" shrinkToFit="0" mergeCell="0" readingOrder="0"/>
    </dxf>
    <dxf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>
          <fgColor indexed="64"/>
          <bgColor theme="5" tint="0.3999755851924192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ill>
        <patternFill patternType="solid">
          <bgColor theme="5" tint="0.399975585192419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20</xdr:row>
      <xdr:rowOff>57150</xdr:rowOff>
    </xdr:from>
    <xdr:to>
      <xdr:col>7</xdr:col>
      <xdr:colOff>885825</xdr:colOff>
      <xdr:row>23</xdr:row>
      <xdr:rowOff>0</xdr:rowOff>
    </xdr:to>
    <xdr:sp macro="[0]!Saisie" textlink="">
      <xdr:nvSpPr>
        <xdr:cNvPr id="1032" name="Rectangle 1"/>
        <xdr:cNvSpPr>
          <a:spLocks noChangeArrowheads="1"/>
        </xdr:cNvSpPr>
      </xdr:nvSpPr>
      <xdr:spPr bwMode="auto">
        <a:xfrm>
          <a:off x="11087100" y="5667375"/>
          <a:ext cx="1724025" cy="657225"/>
        </a:xfrm>
        <a:prstGeom prst="rect">
          <a:avLst/>
        </a:prstGeom>
        <a:solidFill>
          <a:srgbClr val="FFFF99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fr-FR" sz="1400" b="1" i="0" strike="noStrike">
              <a:solidFill>
                <a:srgbClr val="FF0000"/>
              </a:solidFill>
              <a:latin typeface="Calibri"/>
            </a:rPr>
            <a:t>Enregistrer</a:t>
          </a:r>
        </a:p>
      </xdr:txBody>
    </xdr:sp>
    <xdr:clientData/>
  </xdr:twoCellAnchor>
  <xdr:twoCellAnchor>
    <xdr:from>
      <xdr:col>4</xdr:col>
      <xdr:colOff>409576</xdr:colOff>
      <xdr:row>20</xdr:row>
      <xdr:rowOff>174626</xdr:rowOff>
    </xdr:from>
    <xdr:to>
      <xdr:col>5</xdr:col>
      <xdr:colOff>323851</xdr:colOff>
      <xdr:row>21</xdr:row>
      <xdr:rowOff>228600</xdr:rowOff>
    </xdr:to>
    <xdr:sp macro="" textlink="">
      <xdr:nvSpPr>
        <xdr:cNvPr id="3" name="Rectangle 2"/>
        <xdr:cNvSpPr/>
      </xdr:nvSpPr>
      <xdr:spPr>
        <a:xfrm>
          <a:off x="7915276" y="5784851"/>
          <a:ext cx="2133600" cy="292099"/>
        </a:xfrm>
        <a:prstGeom prst="wedgeRectCallout">
          <a:avLst>
            <a:gd name="adj1" fmla="val 52434"/>
            <a:gd name="adj2" fmla="val -24141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000" b="0">
              <a:solidFill>
                <a:srgbClr val="FF0000"/>
              </a:solidFill>
            </a:rPr>
            <a:t>Entrez</a:t>
          </a:r>
          <a:r>
            <a:rPr lang="fr-FR" sz="1000" b="0" baseline="0">
              <a:solidFill>
                <a:srgbClr val="FF0000"/>
              </a:solidFill>
            </a:rPr>
            <a:t> la quantité en nombre</a:t>
          </a:r>
          <a:endParaRPr lang="fr-FR" sz="1000" b="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victor" refreshedDate="41503.63379201389" missingItemsLimit="1048576" createdVersion="3" refreshedVersion="3" recordCount="237">
  <cacheSource type="worksheet">
    <worksheetSource ref="B5:E300" sheet="Relevé mensuel"/>
  </cacheSource>
  <cacheFields count="4">
    <cacheField name="24/07/2013" numFmtId="0">
      <sharedItems containsNonDate="0" containsDate="1" containsString="0" containsBlank="1" minDate="2013-05-07T00:00:00" maxDate="2013-08-17T00:00:00"/>
    </cacheField>
    <cacheField name="Matériel" numFmtId="0">
      <sharedItems containsBlank="1" count="5">
        <s v="Pnx Sateco 1200*2800"/>
        <s v="Pnx Peri Trio 900*2700"/>
        <s v="Pnx Sateco 2400*2800"/>
        <s v="Etais Doka 350"/>
        <m/>
      </sharedItems>
    </cacheField>
    <cacheField name="Chantier" numFmtId="0">
      <sharedItems containsBlank="1" count="5">
        <s v="SDEA "/>
        <s v="Ecole du Rhin "/>
        <s v="Mur EDF"/>
        <m/>
        <s v="STEP Pulversheim" u="1"/>
      </sharedItems>
    </cacheField>
    <cacheField name="Quantité" numFmtId="0">
      <sharedItems containsString="0" containsBlank="1" containsNumber="1" containsInteger="1" minValue="2" maxValue="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7">
  <r>
    <d v="2013-05-07T00:00:00"/>
    <x v="0"/>
    <x v="0"/>
    <n v="3"/>
  </r>
  <r>
    <d v="2013-06-11T00:00:00"/>
    <x v="0"/>
    <x v="0"/>
    <n v="6"/>
  </r>
  <r>
    <d v="2013-07-24T00:00:00"/>
    <x v="1"/>
    <x v="0"/>
    <n v="2"/>
  </r>
  <r>
    <d v="2013-08-16T00:00:00"/>
    <x v="2"/>
    <x v="1"/>
    <n v="3"/>
  </r>
  <r>
    <d v="2013-08-16T00:00:00"/>
    <x v="3"/>
    <x v="2"/>
    <n v="50"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  <r>
    <m/>
    <x v="4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dataOnRows="1" applyNumberFormats="0" applyBorderFormats="0" applyFontFormats="0" applyPatternFormats="0" applyAlignmentFormats="0" applyWidthHeightFormats="1" dataCaption="Données" missingCaption="0" updatedVersion="3" minRefreshableVersion="3" showMemberPropertyTips="0" useAutoFormatting="1" rowGrandTotals="0" itemPrintTitles="1" createdVersion="3" indent="0" compact="0" compactData="0" gridDropZones="1">
  <location ref="A3:F9" firstHeaderRow="1" firstDataRow="2" firstDataCol="1"/>
  <pivotFields count="4">
    <pivotField compact="0" outline="0" subtotalTop="0" showAll="0" includeNewItemsInFilter="1"/>
    <pivotField axis="axisRow" compact="0" outline="0" subtotalTop="0" showAll="0" includeNewItemsInFilter="1">
      <items count="6">
        <item x="4"/>
        <item x="2"/>
        <item x="0"/>
        <item x="1"/>
        <item x="3"/>
        <item t="default"/>
      </items>
    </pivotField>
    <pivotField axis="axisCol" compact="0" outline="0" subtotalTop="0" showAll="0" includeNewItemsInFilter="1">
      <items count="6">
        <item x="3"/>
        <item m="1" x="4"/>
        <item x="0"/>
        <item x="1"/>
        <item x="2"/>
        <item t="default"/>
      </items>
    </pivotField>
    <pivotField dataField="1" compact="0" outline="0" subtotalTop="0" showAll="0" includeNewItemsInFilter="1"/>
  </pivotFields>
  <rowFields count="1">
    <field x="1"/>
  </rowFields>
  <rowItems count="5">
    <i>
      <x/>
    </i>
    <i>
      <x v="1"/>
    </i>
    <i>
      <x v="2"/>
    </i>
    <i>
      <x v="3"/>
    </i>
    <i>
      <x v="4"/>
    </i>
  </rowItems>
  <colFields count="1">
    <field x="2"/>
  </colFields>
  <colItems count="5">
    <i>
      <x/>
    </i>
    <i>
      <x v="2"/>
    </i>
    <i>
      <x v="3"/>
    </i>
    <i>
      <x v="4"/>
    </i>
    <i t="grand">
      <x/>
    </i>
  </colItems>
  <dataFields count="1">
    <dataField name="tableau synthese" fld="3" baseField="0" baseItem="0"/>
  </dataFields>
  <formats count="4">
    <format dxfId="28">
      <pivotArea type="all" dataOnly="0" outline="0" fieldPosition="0"/>
    </format>
    <format dxfId="27">
      <pivotArea dataOnly="0" labelOnly="1" outline="0" fieldPosition="0">
        <references count="1">
          <reference field="2" count="0"/>
        </references>
      </pivotArea>
    </format>
    <format dxfId="26">
      <pivotArea field="1" type="button" dataOnly="0" labelOnly="1" outline="0" axis="axisRow" fieldPosition="0"/>
    </format>
    <format dxfId="25">
      <pivotArea dataOnly="0" labelOnly="1" outline="0" fieldPosition="0">
        <references count="1">
          <reference field="1" count="0"/>
        </references>
      </pivotArea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3" displayName="Tableau13" ref="B2:W60" insertRowShift="1" totalsRowShown="0" headerRowDxfId="24" dataDxfId="22" headerRowBorderDxfId="23">
  <autoFilter ref="B2:W60"/>
  <tableColumns count="22">
    <tableColumn id="1" name="Fournisseurs" dataDxfId="21"/>
    <tableColumn id="11" name="Type" dataDxfId="20"/>
    <tableColumn id="3" name="Longueur" dataDxfId="19"/>
    <tableColumn id="4" name="Hauteur" dataDxfId="18"/>
    <tableColumn id="22" name="Mur EDF" dataDxfId="17"/>
    <tableColumn id="19" name="Ecole du Rhin" dataDxfId="16"/>
    <tableColumn id="20" name="Bartenheim" dataDxfId="15"/>
    <tableColumn id="18" name="LGV Lot 43B" dataDxfId="14"/>
    <tableColumn id="17" name="LGV Lot 49" dataDxfId="13"/>
    <tableColumn id="25" name="SDEA" dataDxfId="12"/>
    <tableColumn id="26" name="Colonne2" dataDxfId="11"/>
    <tableColumn id="27" name="Colonne3" dataDxfId="10"/>
    <tableColumn id="28" name="Colonne4" dataDxfId="9"/>
    <tableColumn id="29" name="Quantité dépôt" dataDxfId="8"/>
    <tableColumn id="23" name="Qté Total" dataDxfId="7"/>
    <tableColumn id="5" name="Qté théorique" dataDxfId="6"/>
    <tableColumn id="24" name="Remarque " dataDxfId="5"/>
    <tableColumn id="6" name="m² / Pnx" dataDxfId="4"/>
    <tableColumn id="7" name="m² total" dataDxfId="3"/>
    <tableColumn id="8" name="PU / pnx" dataDxfId="2"/>
    <tableColumn id="10" name="Total" dataDxfId="1"/>
    <tableColumn id="16" name="PRIX M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8"/>
  <sheetViews>
    <sheetView zoomScale="80" zoomScaleNormal="80" workbookViewId="0">
      <selection activeCell="F8" sqref="F8"/>
    </sheetView>
  </sheetViews>
  <sheetFormatPr baseColWidth="10" defaultRowHeight="18.75"/>
  <cols>
    <col min="1" max="1" width="11.42578125" style="1" customWidth="1"/>
    <col min="2" max="2" width="28.5703125" style="1" customWidth="1"/>
    <col min="3" max="3" width="15.5703125" style="1" customWidth="1"/>
    <col min="4" max="4" width="57" style="1" customWidth="1"/>
    <col min="5" max="5" width="33.28515625" style="1" customWidth="1"/>
    <col min="6" max="6" width="17.140625" style="1" customWidth="1"/>
    <col min="7" max="10" width="15.85546875" style="1" bestFit="1" customWidth="1"/>
    <col min="11" max="16384" width="11.42578125" style="1"/>
  </cols>
  <sheetData>
    <row r="1" spans="1:7" ht="43.5" customHeight="1">
      <c r="A1" s="114" t="s">
        <v>95</v>
      </c>
      <c r="B1" s="114"/>
      <c r="C1" s="114"/>
      <c r="D1" s="51"/>
    </row>
    <row r="3" spans="1:7">
      <c r="B3" s="2" t="s">
        <v>0</v>
      </c>
      <c r="C3" s="3">
        <f ca="1">TODAY()</f>
        <v>41504</v>
      </c>
      <c r="D3" s="1" t="s">
        <v>1</v>
      </c>
    </row>
    <row r="4" spans="1:7">
      <c r="B4" s="2"/>
      <c r="C4" s="3"/>
    </row>
    <row r="6" spans="1:7" ht="30.75" customHeight="1">
      <c r="B6" s="48"/>
      <c r="C6" s="49"/>
      <c r="D6" s="50" t="s">
        <v>98</v>
      </c>
      <c r="E6" s="50" t="s">
        <v>87</v>
      </c>
      <c r="F6" s="50" t="s">
        <v>3</v>
      </c>
    </row>
    <row r="7" spans="1:7">
      <c r="B7" s="38"/>
      <c r="C7" s="39" t="s">
        <v>88</v>
      </c>
      <c r="D7" s="40"/>
      <c r="E7" s="40"/>
      <c r="F7" s="43"/>
      <c r="G7" s="108"/>
    </row>
    <row r="8" spans="1:7">
      <c r="B8" s="38"/>
      <c r="C8" s="39" t="s">
        <v>89</v>
      </c>
      <c r="D8" s="40"/>
      <c r="E8" s="40"/>
      <c r="F8" s="43"/>
      <c r="G8" s="108"/>
    </row>
    <row r="9" spans="1:7">
      <c r="B9" s="38"/>
      <c r="C9" s="39" t="s">
        <v>90</v>
      </c>
      <c r="D9" s="40"/>
      <c r="E9" s="40"/>
      <c r="F9" s="43"/>
      <c r="G9" s="108"/>
    </row>
    <row r="10" spans="1:7">
      <c r="B10" s="38"/>
      <c r="C10" s="39" t="s">
        <v>91</v>
      </c>
      <c r="D10" s="40"/>
      <c r="E10" s="40"/>
      <c r="F10" s="43"/>
    </row>
    <row r="11" spans="1:7">
      <c r="B11" s="38"/>
      <c r="C11" s="39" t="s">
        <v>92</v>
      </c>
      <c r="D11" s="40"/>
      <c r="E11" s="40"/>
      <c r="F11" s="43"/>
    </row>
    <row r="12" spans="1:7">
      <c r="B12" s="38"/>
      <c r="C12" s="39" t="s">
        <v>92</v>
      </c>
      <c r="D12" s="40"/>
      <c r="E12" s="40"/>
      <c r="F12" s="43"/>
    </row>
    <row r="13" spans="1:7">
      <c r="B13" s="38"/>
      <c r="C13" s="39" t="s">
        <v>92</v>
      </c>
      <c r="D13" s="40"/>
      <c r="E13" s="40"/>
      <c r="F13" s="43"/>
    </row>
    <row r="14" spans="1:7">
      <c r="B14" s="83"/>
      <c r="C14" s="84" t="s">
        <v>93</v>
      </c>
      <c r="D14" s="81"/>
      <c r="E14" s="40"/>
      <c r="F14" s="82"/>
    </row>
    <row r="15" spans="1:7">
      <c r="B15" s="83"/>
      <c r="C15" s="84" t="s">
        <v>99</v>
      </c>
      <c r="D15" s="85"/>
      <c r="E15" s="40"/>
      <c r="F15" s="85"/>
    </row>
    <row r="16" spans="1:7">
      <c r="B16" s="83"/>
      <c r="C16" s="84" t="s">
        <v>100</v>
      </c>
      <c r="D16" s="85"/>
      <c r="E16" s="40"/>
      <c r="F16" s="85"/>
    </row>
    <row r="17" spans="2:6">
      <c r="B17" s="83"/>
      <c r="C17" s="84" t="s">
        <v>101</v>
      </c>
      <c r="D17" s="85"/>
      <c r="E17" s="40"/>
      <c r="F17" s="85"/>
    </row>
    <row r="18" spans="2:6">
      <c r="B18" s="79"/>
      <c r="C18" s="80" t="s">
        <v>102</v>
      </c>
      <c r="D18" s="86"/>
      <c r="E18" s="41"/>
      <c r="F18" s="86"/>
    </row>
  </sheetData>
  <mergeCells count="1">
    <mergeCell ref="A1:C1"/>
  </mergeCells>
  <phoneticPr fontId="7" type="noConversion"/>
  <dataValidations count="3">
    <dataValidation type="list" allowBlank="1" showInputMessage="1" showErrorMessage="1" sqref="E7:E18">
      <formula1>Liste_CC</formula1>
    </dataValidation>
    <dataValidation type="list" allowBlank="1" showInputMessage="1" showErrorMessage="1" sqref="D8:D14">
      <formula1>liste_materiels</formula1>
    </dataValidation>
    <dataValidation type="list" allowBlank="1" showInputMessage="1" showErrorMessage="1" sqref="D7">
      <formula1>matériel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3:F9"/>
  <sheetViews>
    <sheetView workbookViewId="0">
      <selection activeCell="E16" sqref="E16"/>
    </sheetView>
  </sheetViews>
  <sheetFormatPr baseColWidth="10" defaultRowHeight="15"/>
  <cols>
    <col min="1" max="1" width="20.7109375" bestFit="1" customWidth="1"/>
    <col min="2" max="5" width="13.28515625" bestFit="1" customWidth="1"/>
    <col min="6" max="6" width="12.5703125" bestFit="1" customWidth="1"/>
  </cols>
  <sheetData>
    <row r="3" spans="1:6">
      <c r="A3" s="109" t="s">
        <v>108</v>
      </c>
      <c r="B3" s="109" t="s">
        <v>87</v>
      </c>
      <c r="C3" s="110"/>
      <c r="D3" s="110"/>
      <c r="E3" s="110"/>
      <c r="F3" s="110"/>
    </row>
    <row r="4" spans="1:6">
      <c r="A4" s="113" t="s">
        <v>2</v>
      </c>
      <c r="B4" s="112" t="s">
        <v>106</v>
      </c>
      <c r="C4" s="112" t="s">
        <v>94</v>
      </c>
      <c r="D4" s="112" t="s">
        <v>105</v>
      </c>
      <c r="E4" s="112" t="s">
        <v>10</v>
      </c>
      <c r="F4" s="110" t="s">
        <v>107</v>
      </c>
    </row>
    <row r="5" spans="1:6">
      <c r="A5" s="113" t="s">
        <v>106</v>
      </c>
      <c r="B5" s="111">
        <v>0</v>
      </c>
      <c r="C5" s="111">
        <v>0</v>
      </c>
      <c r="D5" s="111">
        <v>0</v>
      </c>
      <c r="E5" s="111">
        <v>0</v>
      </c>
      <c r="F5" s="111">
        <v>0</v>
      </c>
    </row>
    <row r="6" spans="1:6" ht="14.25" customHeight="1">
      <c r="A6" s="113" t="s">
        <v>65</v>
      </c>
      <c r="B6" s="111">
        <v>0</v>
      </c>
      <c r="C6" s="111">
        <v>0</v>
      </c>
      <c r="D6" s="111">
        <v>3</v>
      </c>
      <c r="E6" s="111">
        <v>0</v>
      </c>
      <c r="F6" s="111">
        <v>3</v>
      </c>
    </row>
    <row r="7" spans="1:6">
      <c r="A7" s="113" t="s">
        <v>66</v>
      </c>
      <c r="B7" s="111">
        <v>0</v>
      </c>
      <c r="C7" s="111">
        <v>9</v>
      </c>
      <c r="D7" s="111">
        <v>0</v>
      </c>
      <c r="E7" s="111">
        <v>0</v>
      </c>
      <c r="F7" s="111">
        <v>9</v>
      </c>
    </row>
    <row r="8" spans="1:6">
      <c r="A8" s="113" t="s">
        <v>32</v>
      </c>
      <c r="B8" s="111">
        <v>0</v>
      </c>
      <c r="C8" s="111">
        <v>2</v>
      </c>
      <c r="D8" s="111">
        <v>0</v>
      </c>
      <c r="E8" s="111">
        <v>0</v>
      </c>
      <c r="F8" s="111">
        <v>2</v>
      </c>
    </row>
    <row r="9" spans="1:6">
      <c r="A9" s="113" t="s">
        <v>64</v>
      </c>
      <c r="B9" s="111">
        <v>0</v>
      </c>
      <c r="C9" s="111">
        <v>0</v>
      </c>
      <c r="D9" s="111">
        <v>0</v>
      </c>
      <c r="E9" s="111">
        <v>50</v>
      </c>
      <c r="F9" s="111">
        <v>50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F241"/>
  <sheetViews>
    <sheetView topLeftCell="A4" zoomScale="90" zoomScaleNormal="90" workbookViewId="0">
      <selection activeCell="C20" sqref="C20:E20"/>
    </sheetView>
  </sheetViews>
  <sheetFormatPr baseColWidth="10" defaultRowHeight="18.75"/>
  <cols>
    <col min="1" max="1" width="11.42578125" style="1" customWidth="1"/>
    <col min="2" max="2" width="18.28515625" style="1" customWidth="1"/>
    <col min="3" max="3" width="42.42578125" style="1" customWidth="1"/>
    <col min="4" max="4" width="31.140625" style="1" customWidth="1"/>
    <col min="5" max="5" width="13.7109375" style="1" customWidth="1"/>
    <col min="6" max="16384" width="11.42578125" style="1"/>
  </cols>
  <sheetData>
    <row r="2" spans="2:5" ht="19.5" thickBot="1"/>
    <row r="3" spans="2:5" ht="21">
      <c r="B3" s="55"/>
      <c r="C3" s="77" t="s">
        <v>97</v>
      </c>
      <c r="D3" s="56"/>
      <c r="E3" s="57"/>
    </row>
    <row r="4" spans="2:5">
      <c r="B4" s="58"/>
      <c r="C4" s="54"/>
      <c r="D4" s="54"/>
      <c r="E4" s="59"/>
    </row>
    <row r="5" spans="2:5" ht="31.5" customHeight="1" thickBot="1">
      <c r="B5" s="78">
        <v>41479</v>
      </c>
      <c r="C5" s="60" t="s">
        <v>2</v>
      </c>
      <c r="D5" s="60" t="s">
        <v>87</v>
      </c>
      <c r="E5" s="61" t="s">
        <v>3</v>
      </c>
    </row>
    <row r="6" spans="2:5">
      <c r="B6" s="62">
        <v>41401</v>
      </c>
      <c r="C6" s="63" t="s">
        <v>66</v>
      </c>
      <c r="D6" s="63" t="s">
        <v>94</v>
      </c>
      <c r="E6" s="64">
        <v>3</v>
      </c>
    </row>
    <row r="7" spans="2:5">
      <c r="B7" s="65">
        <v>41436</v>
      </c>
      <c r="C7" s="42" t="s">
        <v>66</v>
      </c>
      <c r="D7" s="42" t="s">
        <v>94</v>
      </c>
      <c r="E7" s="66">
        <v>6</v>
      </c>
    </row>
    <row r="8" spans="2:5">
      <c r="B8" s="65">
        <v>41479</v>
      </c>
      <c r="C8" s="42" t="s">
        <v>32</v>
      </c>
      <c r="D8" s="42" t="s">
        <v>94</v>
      </c>
      <c r="E8" s="66">
        <v>2</v>
      </c>
    </row>
    <row r="9" spans="2:5">
      <c r="B9" s="65">
        <v>41502</v>
      </c>
      <c r="C9" s="42" t="s">
        <v>65</v>
      </c>
      <c r="D9" s="42" t="s">
        <v>105</v>
      </c>
      <c r="E9" s="66">
        <v>3</v>
      </c>
    </row>
    <row r="10" spans="2:5">
      <c r="B10" s="65">
        <v>41502</v>
      </c>
      <c r="C10" s="42" t="s">
        <v>64</v>
      </c>
      <c r="D10" s="42" t="s">
        <v>10</v>
      </c>
      <c r="E10" s="66">
        <v>50</v>
      </c>
    </row>
    <row r="11" spans="2:5">
      <c r="B11" s="65">
        <v>41504</v>
      </c>
      <c r="C11" s="42" t="s">
        <v>66</v>
      </c>
      <c r="D11" s="42" t="s">
        <v>105</v>
      </c>
      <c r="E11" s="66">
        <v>3</v>
      </c>
    </row>
    <row r="12" spans="2:5">
      <c r="B12" s="65">
        <v>41504</v>
      </c>
      <c r="C12" s="42" t="s">
        <v>63</v>
      </c>
      <c r="D12" s="42" t="s">
        <v>10</v>
      </c>
      <c r="E12" s="66">
        <v>60</v>
      </c>
    </row>
    <row r="13" spans="2:5">
      <c r="B13" s="65">
        <v>41504</v>
      </c>
      <c r="C13" s="42" t="s">
        <v>32</v>
      </c>
      <c r="D13" s="42" t="s">
        <v>10</v>
      </c>
      <c r="E13" s="66">
        <v>5</v>
      </c>
    </row>
    <row r="14" spans="2:5">
      <c r="B14" s="65">
        <v>41504</v>
      </c>
      <c r="C14" s="42" t="s">
        <v>65</v>
      </c>
      <c r="D14" s="42" t="s">
        <v>105</v>
      </c>
      <c r="E14" s="66">
        <v>6</v>
      </c>
    </row>
    <row r="15" spans="2:5">
      <c r="B15" s="65">
        <v>41504</v>
      </c>
      <c r="C15" s="42" t="s">
        <v>64</v>
      </c>
      <c r="D15" s="42" t="s">
        <v>105</v>
      </c>
      <c r="E15" s="66">
        <v>14</v>
      </c>
    </row>
    <row r="16" spans="2:5">
      <c r="B16" s="65">
        <v>41504</v>
      </c>
      <c r="C16" s="42" t="s">
        <v>63</v>
      </c>
      <c r="D16" s="42" t="s">
        <v>10</v>
      </c>
      <c r="E16" s="66">
        <v>10</v>
      </c>
    </row>
    <row r="17" spans="2:5">
      <c r="B17" s="65">
        <v>41504</v>
      </c>
      <c r="C17" s="42" t="s">
        <v>63</v>
      </c>
      <c r="D17" s="42" t="s">
        <v>10</v>
      </c>
      <c r="E17" s="66">
        <v>-22</v>
      </c>
    </row>
    <row r="18" spans="2:5">
      <c r="B18" s="65">
        <v>41504</v>
      </c>
      <c r="C18" s="42" t="s">
        <v>65</v>
      </c>
      <c r="D18" s="42" t="s">
        <v>94</v>
      </c>
      <c r="E18" s="66">
        <v>23</v>
      </c>
    </row>
    <row r="19" spans="2:5">
      <c r="B19" s="65">
        <v>41504</v>
      </c>
      <c r="C19" s="42" t="s">
        <v>65</v>
      </c>
      <c r="D19" s="42" t="s">
        <v>10</v>
      </c>
      <c r="E19" s="66">
        <v>2</v>
      </c>
    </row>
    <row r="20" spans="2:5">
      <c r="B20" s="65"/>
      <c r="C20" s="42"/>
      <c r="D20" s="42"/>
      <c r="E20" s="66"/>
    </row>
    <row r="21" spans="2:5">
      <c r="B21" s="65"/>
      <c r="C21" s="42"/>
      <c r="D21" s="42"/>
      <c r="E21" s="66"/>
    </row>
    <row r="22" spans="2:5">
      <c r="B22" s="65"/>
      <c r="C22" s="42"/>
      <c r="D22" s="42"/>
      <c r="E22" s="66"/>
    </row>
    <row r="23" spans="2:5">
      <c r="B23" s="65"/>
      <c r="C23" s="42"/>
      <c r="D23" s="42"/>
      <c r="E23" s="66"/>
    </row>
    <row r="24" spans="2:5">
      <c r="B24" s="65"/>
      <c r="C24" s="42"/>
      <c r="D24" s="42"/>
      <c r="E24" s="66"/>
    </row>
    <row r="25" spans="2:5">
      <c r="B25" s="65"/>
      <c r="C25" s="42"/>
      <c r="D25" s="42"/>
      <c r="E25" s="66"/>
    </row>
    <row r="26" spans="2:5">
      <c r="B26" s="65"/>
      <c r="C26" s="42"/>
      <c r="D26" s="42"/>
      <c r="E26" s="66"/>
    </row>
    <row r="27" spans="2:5">
      <c r="B27" s="65"/>
      <c r="C27" s="42"/>
      <c r="D27" s="42"/>
      <c r="E27" s="66"/>
    </row>
    <row r="28" spans="2:5">
      <c r="B28" s="65"/>
      <c r="C28" s="42"/>
      <c r="D28" s="42"/>
      <c r="E28" s="66"/>
    </row>
    <row r="29" spans="2:5">
      <c r="B29" s="65"/>
      <c r="C29" s="42"/>
      <c r="D29" s="42"/>
      <c r="E29" s="66"/>
    </row>
    <row r="30" spans="2:5">
      <c r="B30" s="65"/>
      <c r="C30" s="42"/>
      <c r="D30" s="42"/>
      <c r="E30" s="66"/>
    </row>
    <row r="31" spans="2:5">
      <c r="B31" s="65"/>
      <c r="C31" s="42"/>
      <c r="D31" s="42"/>
      <c r="E31" s="66"/>
    </row>
    <row r="32" spans="2:5">
      <c r="B32" s="65"/>
      <c r="C32" s="42"/>
      <c r="D32" s="42"/>
      <c r="E32" s="66"/>
    </row>
    <row r="33" spans="1:6">
      <c r="B33" s="65"/>
      <c r="C33" s="42"/>
      <c r="D33" s="42"/>
      <c r="E33" s="66"/>
    </row>
    <row r="34" spans="1:6">
      <c r="B34" s="65"/>
      <c r="C34" s="42"/>
      <c r="D34" s="42"/>
      <c r="E34" s="66"/>
    </row>
    <row r="35" spans="1:6">
      <c r="B35" s="65"/>
      <c r="C35" s="42"/>
      <c r="D35" s="42"/>
      <c r="E35" s="66"/>
    </row>
    <row r="36" spans="1:6">
      <c r="B36" s="65"/>
      <c r="C36" s="42"/>
      <c r="D36" s="42"/>
      <c r="E36" s="66"/>
    </row>
    <row r="37" spans="1:6">
      <c r="B37" s="65"/>
      <c r="C37" s="42"/>
      <c r="D37" s="42"/>
      <c r="E37" s="66"/>
    </row>
    <row r="38" spans="1:6">
      <c r="B38" s="65"/>
      <c r="C38" s="42"/>
      <c r="D38" s="42"/>
      <c r="E38" s="66"/>
    </row>
    <row r="39" spans="1:6">
      <c r="B39" s="65"/>
      <c r="C39" s="42"/>
      <c r="D39" s="42"/>
      <c r="E39" s="66"/>
    </row>
    <row r="40" spans="1:6">
      <c r="B40" s="67"/>
      <c r="C40" s="68"/>
      <c r="D40" s="68"/>
      <c r="E40" s="69"/>
    </row>
    <row r="41" spans="1:6">
      <c r="A41" s="52"/>
      <c r="B41" s="67"/>
      <c r="C41" s="70"/>
      <c r="D41" s="68"/>
      <c r="E41" s="69"/>
      <c r="F41" s="52"/>
    </row>
    <row r="42" spans="1:6">
      <c r="A42" s="52"/>
      <c r="B42" s="67"/>
      <c r="C42" s="68"/>
      <c r="D42" s="68"/>
      <c r="E42" s="69"/>
      <c r="F42" s="52"/>
    </row>
    <row r="43" spans="1:6">
      <c r="A43" s="52"/>
      <c r="B43" s="67"/>
      <c r="C43" s="68"/>
      <c r="D43" s="68"/>
      <c r="E43" s="69"/>
      <c r="F43" s="52"/>
    </row>
    <row r="44" spans="1:6">
      <c r="A44" s="52"/>
      <c r="B44" s="67"/>
      <c r="C44" s="68"/>
      <c r="D44" s="68"/>
      <c r="E44" s="69"/>
      <c r="F44" s="52"/>
    </row>
    <row r="45" spans="1:6">
      <c r="A45" s="52"/>
      <c r="B45" s="67"/>
      <c r="C45" s="68"/>
      <c r="D45" s="68"/>
      <c r="E45" s="69"/>
      <c r="F45" s="52"/>
    </row>
    <row r="46" spans="1:6">
      <c r="A46" s="52"/>
      <c r="B46" s="67"/>
      <c r="C46" s="68"/>
      <c r="D46" s="68"/>
      <c r="E46" s="69"/>
      <c r="F46" s="52"/>
    </row>
    <row r="47" spans="1:6">
      <c r="A47" s="52"/>
      <c r="B47" s="67"/>
      <c r="C47" s="68"/>
      <c r="D47" s="68"/>
      <c r="E47" s="69"/>
      <c r="F47" s="52"/>
    </row>
    <row r="48" spans="1:6">
      <c r="A48" s="52"/>
      <c r="B48" s="67"/>
      <c r="C48" s="68"/>
      <c r="D48" s="68"/>
      <c r="E48" s="69"/>
      <c r="F48" s="52"/>
    </row>
    <row r="49" spans="1:6">
      <c r="A49" s="52"/>
      <c r="B49" s="67"/>
      <c r="C49" s="68"/>
      <c r="D49" s="68"/>
      <c r="E49" s="69"/>
      <c r="F49" s="52"/>
    </row>
    <row r="50" spans="1:6">
      <c r="A50" s="52"/>
      <c r="B50" s="67"/>
      <c r="C50" s="68"/>
      <c r="D50" s="68"/>
      <c r="E50" s="69"/>
      <c r="F50" s="52"/>
    </row>
    <row r="51" spans="1:6">
      <c r="A51" s="52"/>
      <c r="B51" s="67"/>
      <c r="C51" s="68"/>
      <c r="D51" s="68"/>
      <c r="E51" s="69"/>
      <c r="F51" s="52"/>
    </row>
    <row r="52" spans="1:6">
      <c r="A52" s="52"/>
      <c r="B52" s="67"/>
      <c r="C52" s="68"/>
      <c r="D52" s="68"/>
      <c r="E52" s="69"/>
      <c r="F52" s="52"/>
    </row>
    <row r="53" spans="1:6">
      <c r="A53" s="52"/>
      <c r="B53" s="67"/>
      <c r="C53" s="68"/>
      <c r="D53" s="68"/>
      <c r="E53" s="69"/>
      <c r="F53" s="52"/>
    </row>
    <row r="54" spans="1:6">
      <c r="A54" s="52"/>
      <c r="B54" s="67"/>
      <c r="C54" s="68"/>
      <c r="D54" s="68"/>
      <c r="E54" s="69"/>
      <c r="F54" s="52"/>
    </row>
    <row r="55" spans="1:6">
      <c r="A55" s="52"/>
      <c r="B55" s="67"/>
      <c r="C55" s="68"/>
      <c r="D55" s="68"/>
      <c r="E55" s="69"/>
      <c r="F55" s="52"/>
    </row>
    <row r="56" spans="1:6">
      <c r="A56" s="52"/>
      <c r="B56" s="67"/>
      <c r="C56" s="68"/>
      <c r="D56" s="68"/>
      <c r="E56" s="69"/>
      <c r="F56" s="52"/>
    </row>
    <row r="57" spans="1:6">
      <c r="A57" s="52"/>
      <c r="B57" s="67"/>
      <c r="C57" s="68"/>
      <c r="D57" s="68"/>
      <c r="E57" s="69"/>
      <c r="F57" s="52"/>
    </row>
    <row r="58" spans="1:6">
      <c r="A58" s="52"/>
      <c r="B58" s="67"/>
      <c r="C58" s="68"/>
      <c r="D58" s="68"/>
      <c r="E58" s="69"/>
      <c r="F58" s="52"/>
    </row>
    <row r="59" spans="1:6">
      <c r="A59" s="52"/>
      <c r="B59" s="67"/>
      <c r="C59" s="68"/>
      <c r="D59" s="68"/>
      <c r="E59" s="69"/>
      <c r="F59" s="52"/>
    </row>
    <row r="60" spans="1:6">
      <c r="A60" s="52"/>
      <c r="B60" s="67"/>
      <c r="C60" s="68"/>
      <c r="D60" s="68"/>
      <c r="E60" s="69"/>
      <c r="F60" s="52"/>
    </row>
    <row r="61" spans="1:6">
      <c r="A61" s="52"/>
      <c r="B61" s="67"/>
      <c r="C61" s="68"/>
      <c r="D61" s="68"/>
      <c r="E61" s="69"/>
      <c r="F61" s="52"/>
    </row>
    <row r="62" spans="1:6">
      <c r="A62" s="52"/>
      <c r="B62" s="67"/>
      <c r="C62" s="68"/>
      <c r="D62" s="68"/>
      <c r="E62" s="69"/>
      <c r="F62" s="52"/>
    </row>
    <row r="63" spans="1:6">
      <c r="A63" s="52"/>
      <c r="B63" s="67"/>
      <c r="C63" s="68"/>
      <c r="D63" s="68"/>
      <c r="E63" s="69"/>
      <c r="F63" s="52"/>
    </row>
    <row r="64" spans="1:6">
      <c r="A64" s="52"/>
      <c r="B64" s="67"/>
      <c r="C64" s="68"/>
      <c r="D64" s="68"/>
      <c r="E64" s="69"/>
      <c r="F64" s="52"/>
    </row>
    <row r="65" spans="1:6">
      <c r="A65" s="52"/>
      <c r="B65" s="67"/>
      <c r="C65" s="68"/>
      <c r="D65" s="68"/>
      <c r="E65" s="69"/>
      <c r="F65" s="52"/>
    </row>
    <row r="66" spans="1:6">
      <c r="A66" s="52"/>
      <c r="B66" s="67"/>
      <c r="C66" s="68"/>
      <c r="D66" s="68"/>
      <c r="E66" s="69"/>
      <c r="F66" s="52"/>
    </row>
    <row r="67" spans="1:6">
      <c r="A67" s="52"/>
      <c r="B67" s="67"/>
      <c r="C67" s="68"/>
      <c r="D67" s="68"/>
      <c r="E67" s="69"/>
      <c r="F67" s="52"/>
    </row>
    <row r="68" spans="1:6">
      <c r="A68" s="52"/>
      <c r="B68" s="67"/>
      <c r="C68" s="68"/>
      <c r="D68" s="68"/>
      <c r="E68" s="69"/>
      <c r="F68" s="52"/>
    </row>
    <row r="69" spans="1:6">
      <c r="A69" s="52"/>
      <c r="B69" s="67"/>
      <c r="C69" s="68"/>
      <c r="D69" s="68"/>
      <c r="E69" s="69"/>
      <c r="F69" s="52"/>
    </row>
    <row r="70" spans="1:6">
      <c r="A70" s="52"/>
      <c r="B70" s="67"/>
      <c r="C70" s="68"/>
      <c r="D70" s="68"/>
      <c r="E70" s="69"/>
      <c r="F70" s="52"/>
    </row>
    <row r="71" spans="1:6">
      <c r="A71" s="52"/>
      <c r="B71" s="67"/>
      <c r="C71" s="68"/>
      <c r="D71" s="68"/>
      <c r="E71" s="69"/>
      <c r="F71" s="52"/>
    </row>
    <row r="72" spans="1:6">
      <c r="A72" s="52"/>
      <c r="B72" s="67"/>
      <c r="C72" s="68"/>
      <c r="D72" s="68"/>
      <c r="E72" s="69"/>
      <c r="F72" s="52"/>
    </row>
    <row r="73" spans="1:6">
      <c r="A73" s="52"/>
      <c r="B73" s="67"/>
      <c r="C73" s="68"/>
      <c r="D73" s="68"/>
      <c r="E73" s="69"/>
      <c r="F73" s="52"/>
    </row>
    <row r="74" spans="1:6">
      <c r="A74" s="52"/>
      <c r="B74" s="67"/>
      <c r="C74" s="68"/>
      <c r="D74" s="68"/>
      <c r="E74" s="69"/>
      <c r="F74" s="52"/>
    </row>
    <row r="75" spans="1:6">
      <c r="A75" s="52"/>
      <c r="B75" s="67"/>
      <c r="C75" s="68"/>
      <c r="D75" s="68"/>
      <c r="E75" s="69"/>
      <c r="F75" s="52"/>
    </row>
    <row r="76" spans="1:6">
      <c r="A76" s="52"/>
      <c r="B76" s="67"/>
      <c r="C76" s="68"/>
      <c r="D76" s="68"/>
      <c r="E76" s="69"/>
      <c r="F76" s="52"/>
    </row>
    <row r="77" spans="1:6">
      <c r="A77" s="52"/>
      <c r="B77" s="67"/>
      <c r="C77" s="68"/>
      <c r="D77" s="68"/>
      <c r="E77" s="69"/>
      <c r="F77" s="52"/>
    </row>
    <row r="78" spans="1:6">
      <c r="A78" s="52"/>
      <c r="B78" s="67"/>
      <c r="C78" s="68"/>
      <c r="D78" s="68"/>
      <c r="E78" s="69"/>
      <c r="F78" s="52"/>
    </row>
    <row r="79" spans="1:6">
      <c r="A79" s="52"/>
      <c r="B79" s="67"/>
      <c r="C79" s="68"/>
      <c r="D79" s="68"/>
      <c r="E79" s="69"/>
      <c r="F79" s="52"/>
    </row>
    <row r="80" spans="1:6">
      <c r="A80" s="52"/>
      <c r="B80" s="67"/>
      <c r="C80" s="68"/>
      <c r="D80" s="68"/>
      <c r="E80" s="69"/>
      <c r="F80" s="52"/>
    </row>
    <row r="81" spans="1:6">
      <c r="A81" s="52"/>
      <c r="B81" s="67"/>
      <c r="C81" s="68"/>
      <c r="D81" s="68"/>
      <c r="E81" s="69"/>
      <c r="F81" s="52"/>
    </row>
    <row r="82" spans="1:6">
      <c r="A82" s="52"/>
      <c r="B82" s="67"/>
      <c r="C82" s="68"/>
      <c r="D82" s="68"/>
      <c r="E82" s="69"/>
      <c r="F82" s="52"/>
    </row>
    <row r="83" spans="1:6">
      <c r="A83" s="52"/>
      <c r="B83" s="67"/>
      <c r="C83" s="68"/>
      <c r="D83" s="68"/>
      <c r="E83" s="69"/>
      <c r="F83" s="52"/>
    </row>
    <row r="84" spans="1:6">
      <c r="A84" s="52"/>
      <c r="B84" s="67"/>
      <c r="C84" s="68"/>
      <c r="D84" s="68"/>
      <c r="E84" s="69"/>
      <c r="F84" s="52"/>
    </row>
    <row r="85" spans="1:6">
      <c r="A85" s="52"/>
      <c r="B85" s="67"/>
      <c r="C85" s="68"/>
      <c r="D85" s="68"/>
      <c r="E85" s="69"/>
      <c r="F85" s="52"/>
    </row>
    <row r="86" spans="1:6">
      <c r="A86" s="52"/>
      <c r="B86" s="67"/>
      <c r="C86" s="68"/>
      <c r="D86" s="68"/>
      <c r="E86" s="69"/>
      <c r="F86" s="52"/>
    </row>
    <row r="87" spans="1:6">
      <c r="A87" s="52"/>
      <c r="B87" s="67"/>
      <c r="C87" s="68"/>
      <c r="D87" s="68"/>
      <c r="E87" s="69"/>
      <c r="F87" s="52"/>
    </row>
    <row r="88" spans="1:6">
      <c r="A88" s="52"/>
      <c r="B88" s="67"/>
      <c r="C88" s="68"/>
      <c r="D88" s="68"/>
      <c r="E88" s="69"/>
      <c r="F88" s="52"/>
    </row>
    <row r="89" spans="1:6">
      <c r="A89" s="52"/>
      <c r="B89" s="67"/>
      <c r="C89" s="68"/>
      <c r="D89" s="68"/>
      <c r="E89" s="69"/>
      <c r="F89" s="52"/>
    </row>
    <row r="90" spans="1:6">
      <c r="A90" s="52"/>
      <c r="B90" s="67"/>
      <c r="C90" s="68"/>
      <c r="D90" s="68"/>
      <c r="E90" s="69"/>
      <c r="F90" s="52"/>
    </row>
    <row r="91" spans="1:6">
      <c r="A91" s="52"/>
      <c r="B91" s="67"/>
      <c r="C91" s="68"/>
      <c r="D91" s="68"/>
      <c r="E91" s="69"/>
      <c r="F91" s="52"/>
    </row>
    <row r="92" spans="1:6">
      <c r="A92" s="52"/>
      <c r="B92" s="67"/>
      <c r="C92" s="68"/>
      <c r="D92" s="68"/>
      <c r="E92" s="69"/>
      <c r="F92" s="52"/>
    </row>
    <row r="93" spans="1:6">
      <c r="A93" s="52"/>
      <c r="B93" s="67"/>
      <c r="C93" s="68"/>
      <c r="D93" s="68"/>
      <c r="E93" s="69"/>
      <c r="F93" s="52"/>
    </row>
    <row r="94" spans="1:6">
      <c r="A94" s="52"/>
      <c r="B94" s="67"/>
      <c r="C94" s="68"/>
      <c r="D94" s="68"/>
      <c r="E94" s="69"/>
      <c r="F94" s="52"/>
    </row>
    <row r="95" spans="1:6">
      <c r="A95" s="52"/>
      <c r="B95" s="67"/>
      <c r="C95" s="68"/>
      <c r="D95" s="68"/>
      <c r="E95" s="69"/>
      <c r="F95" s="52"/>
    </row>
    <row r="96" spans="1:6">
      <c r="A96" s="52"/>
      <c r="B96" s="67"/>
      <c r="C96" s="68"/>
      <c r="D96" s="68"/>
      <c r="E96" s="69"/>
      <c r="F96" s="52"/>
    </row>
    <row r="97" spans="1:6">
      <c r="A97" s="52"/>
      <c r="B97" s="67"/>
      <c r="C97" s="68"/>
      <c r="D97" s="68"/>
      <c r="E97" s="69"/>
      <c r="F97" s="52"/>
    </row>
    <row r="98" spans="1:6">
      <c r="A98" s="52"/>
      <c r="B98" s="67"/>
      <c r="C98" s="68"/>
      <c r="D98" s="68"/>
      <c r="E98" s="69"/>
      <c r="F98" s="52"/>
    </row>
    <row r="99" spans="1:6">
      <c r="A99" s="52"/>
      <c r="B99" s="67"/>
      <c r="C99" s="68"/>
      <c r="D99" s="68"/>
      <c r="E99" s="69"/>
      <c r="F99" s="52"/>
    </row>
    <row r="100" spans="1:6">
      <c r="A100" s="52"/>
      <c r="B100" s="67"/>
      <c r="C100" s="68"/>
      <c r="D100" s="68"/>
      <c r="E100" s="69"/>
      <c r="F100" s="52"/>
    </row>
    <row r="101" spans="1:6">
      <c r="A101" s="52"/>
      <c r="B101" s="71"/>
      <c r="C101" s="72"/>
      <c r="D101" s="72"/>
      <c r="E101" s="73"/>
      <c r="F101" s="52"/>
    </row>
    <row r="102" spans="1:6">
      <c r="A102" s="52"/>
      <c r="B102" s="71"/>
      <c r="C102" s="72"/>
      <c r="D102" s="72"/>
      <c r="E102" s="73"/>
      <c r="F102" s="52"/>
    </row>
    <row r="103" spans="1:6">
      <c r="B103" s="71"/>
      <c r="C103" s="72"/>
      <c r="D103" s="72"/>
      <c r="E103" s="73"/>
    </row>
    <row r="104" spans="1:6">
      <c r="B104" s="71"/>
      <c r="C104" s="72"/>
      <c r="D104" s="72"/>
      <c r="E104" s="73"/>
    </row>
    <row r="105" spans="1:6">
      <c r="B105" s="71"/>
      <c r="C105" s="72"/>
      <c r="D105" s="72"/>
      <c r="E105" s="73"/>
    </row>
    <row r="106" spans="1:6">
      <c r="B106" s="71"/>
      <c r="C106" s="72"/>
      <c r="D106" s="72"/>
      <c r="E106" s="73"/>
    </row>
    <row r="107" spans="1:6">
      <c r="B107" s="71"/>
      <c r="C107" s="72"/>
      <c r="D107" s="72"/>
      <c r="E107" s="73"/>
    </row>
    <row r="108" spans="1:6">
      <c r="B108" s="71"/>
      <c r="C108" s="72"/>
      <c r="D108" s="72"/>
      <c r="E108" s="73"/>
    </row>
    <row r="109" spans="1:6">
      <c r="B109" s="71"/>
      <c r="C109" s="72"/>
      <c r="D109" s="72"/>
      <c r="E109" s="73"/>
    </row>
    <row r="110" spans="1:6">
      <c r="B110" s="71"/>
      <c r="C110" s="72"/>
      <c r="D110" s="72"/>
      <c r="E110" s="73"/>
    </row>
    <row r="111" spans="1:6">
      <c r="B111" s="71"/>
      <c r="C111" s="72"/>
      <c r="D111" s="72"/>
      <c r="E111" s="73"/>
    </row>
    <row r="112" spans="1:6">
      <c r="B112" s="71"/>
      <c r="C112" s="72"/>
      <c r="D112" s="72"/>
      <c r="E112" s="73"/>
    </row>
    <row r="113" spans="2:5">
      <c r="B113" s="71"/>
      <c r="C113" s="72"/>
      <c r="D113" s="72"/>
      <c r="E113" s="73"/>
    </row>
    <row r="114" spans="2:5">
      <c r="B114" s="71"/>
      <c r="C114" s="72"/>
      <c r="D114" s="72"/>
      <c r="E114" s="73"/>
    </row>
    <row r="115" spans="2:5">
      <c r="B115" s="71"/>
      <c r="C115" s="72"/>
      <c r="D115" s="72"/>
      <c r="E115" s="73"/>
    </row>
    <row r="116" spans="2:5">
      <c r="B116" s="71"/>
      <c r="C116" s="72"/>
      <c r="D116" s="72"/>
      <c r="E116" s="73"/>
    </row>
    <row r="117" spans="2:5">
      <c r="B117" s="71"/>
      <c r="C117" s="72"/>
      <c r="D117" s="72"/>
      <c r="E117" s="73"/>
    </row>
    <row r="118" spans="2:5">
      <c r="B118" s="71"/>
      <c r="C118" s="72"/>
      <c r="D118" s="72"/>
      <c r="E118" s="73"/>
    </row>
    <row r="119" spans="2:5">
      <c r="B119" s="71"/>
      <c r="C119" s="72"/>
      <c r="D119" s="72"/>
      <c r="E119" s="73"/>
    </row>
    <row r="120" spans="2:5">
      <c r="B120" s="71"/>
      <c r="C120" s="72"/>
      <c r="D120" s="72"/>
      <c r="E120" s="73"/>
    </row>
    <row r="121" spans="2:5">
      <c r="B121" s="71"/>
      <c r="C121" s="72"/>
      <c r="D121" s="72"/>
      <c r="E121" s="73"/>
    </row>
    <row r="122" spans="2:5">
      <c r="B122" s="71"/>
      <c r="C122" s="72"/>
      <c r="D122" s="72"/>
      <c r="E122" s="73"/>
    </row>
    <row r="123" spans="2:5" ht="19.5" thickBot="1">
      <c r="B123" s="74"/>
      <c r="C123" s="75"/>
      <c r="D123" s="75"/>
      <c r="E123" s="76"/>
    </row>
    <row r="124" spans="2:5">
      <c r="E124" s="53"/>
    </row>
    <row r="125" spans="2:5">
      <c r="E125" s="53"/>
    </row>
    <row r="126" spans="2:5">
      <c r="E126" s="53"/>
    </row>
    <row r="127" spans="2:5">
      <c r="E127" s="53"/>
    </row>
    <row r="128" spans="2:5">
      <c r="E128" s="53"/>
    </row>
    <row r="129" spans="5:5">
      <c r="E129" s="53"/>
    </row>
    <row r="130" spans="5:5">
      <c r="E130" s="53"/>
    </row>
    <row r="131" spans="5:5">
      <c r="E131" s="53"/>
    </row>
    <row r="132" spans="5:5">
      <c r="E132" s="53"/>
    </row>
    <row r="133" spans="5:5">
      <c r="E133" s="53"/>
    </row>
    <row r="134" spans="5:5">
      <c r="E134" s="53"/>
    </row>
    <row r="135" spans="5:5">
      <c r="E135" s="53"/>
    </row>
    <row r="136" spans="5:5">
      <c r="E136" s="53"/>
    </row>
    <row r="137" spans="5:5">
      <c r="E137" s="53"/>
    </row>
    <row r="138" spans="5:5">
      <c r="E138" s="53"/>
    </row>
    <row r="139" spans="5:5">
      <c r="E139" s="53"/>
    </row>
    <row r="140" spans="5:5">
      <c r="E140" s="53"/>
    </row>
    <row r="141" spans="5:5">
      <c r="E141" s="53"/>
    </row>
    <row r="142" spans="5:5">
      <c r="E142" s="53"/>
    </row>
    <row r="143" spans="5:5">
      <c r="E143" s="53"/>
    </row>
    <row r="144" spans="5:5">
      <c r="E144" s="53"/>
    </row>
    <row r="145" spans="5:5">
      <c r="E145" s="53"/>
    </row>
    <row r="146" spans="5:5">
      <c r="E146" s="53"/>
    </row>
    <row r="147" spans="5:5">
      <c r="E147" s="53"/>
    </row>
    <row r="148" spans="5:5">
      <c r="E148" s="53"/>
    </row>
    <row r="149" spans="5:5">
      <c r="E149" s="53"/>
    </row>
    <row r="150" spans="5:5">
      <c r="E150" s="53"/>
    </row>
    <row r="151" spans="5:5">
      <c r="E151" s="53"/>
    </row>
    <row r="152" spans="5:5">
      <c r="E152" s="53"/>
    </row>
    <row r="153" spans="5:5">
      <c r="E153" s="53"/>
    </row>
    <row r="154" spans="5:5">
      <c r="E154" s="53"/>
    </row>
    <row r="155" spans="5:5">
      <c r="E155" s="53"/>
    </row>
    <row r="156" spans="5:5">
      <c r="E156" s="53"/>
    </row>
    <row r="157" spans="5:5">
      <c r="E157" s="53"/>
    </row>
    <row r="158" spans="5:5">
      <c r="E158" s="53"/>
    </row>
    <row r="159" spans="5:5">
      <c r="E159" s="53"/>
    </row>
    <row r="160" spans="5:5">
      <c r="E160" s="53"/>
    </row>
    <row r="161" spans="5:5">
      <c r="E161" s="53"/>
    </row>
    <row r="162" spans="5:5">
      <c r="E162" s="53"/>
    </row>
    <row r="163" spans="5:5">
      <c r="E163" s="53"/>
    </row>
    <row r="164" spans="5:5">
      <c r="E164" s="53"/>
    </row>
    <row r="165" spans="5:5">
      <c r="E165" s="53"/>
    </row>
    <row r="166" spans="5:5">
      <c r="E166" s="53"/>
    </row>
    <row r="167" spans="5:5">
      <c r="E167" s="53"/>
    </row>
    <row r="168" spans="5:5">
      <c r="E168" s="53"/>
    </row>
    <row r="169" spans="5:5">
      <c r="E169" s="53"/>
    </row>
    <row r="170" spans="5:5">
      <c r="E170" s="53"/>
    </row>
    <row r="171" spans="5:5">
      <c r="E171" s="53"/>
    </row>
    <row r="172" spans="5:5">
      <c r="E172" s="53"/>
    </row>
    <row r="173" spans="5:5">
      <c r="E173" s="53"/>
    </row>
    <row r="174" spans="5:5">
      <c r="E174" s="53"/>
    </row>
    <row r="175" spans="5:5">
      <c r="E175" s="53"/>
    </row>
    <row r="176" spans="5:5">
      <c r="E176" s="53"/>
    </row>
    <row r="177" spans="5:5">
      <c r="E177" s="53"/>
    </row>
    <row r="178" spans="5:5">
      <c r="E178" s="53"/>
    </row>
    <row r="179" spans="5:5">
      <c r="E179" s="53"/>
    </row>
    <row r="180" spans="5:5">
      <c r="E180" s="53"/>
    </row>
    <row r="181" spans="5:5">
      <c r="E181" s="53"/>
    </row>
    <row r="182" spans="5:5">
      <c r="E182" s="53"/>
    </row>
    <row r="183" spans="5:5">
      <c r="E183" s="53"/>
    </row>
    <row r="184" spans="5:5">
      <c r="E184" s="53"/>
    </row>
    <row r="185" spans="5:5">
      <c r="E185" s="53"/>
    </row>
    <row r="186" spans="5:5">
      <c r="E186" s="53"/>
    </row>
    <row r="187" spans="5:5">
      <c r="E187" s="53"/>
    </row>
    <row r="188" spans="5:5">
      <c r="E188" s="53"/>
    </row>
    <row r="189" spans="5:5">
      <c r="E189" s="53"/>
    </row>
    <row r="190" spans="5:5">
      <c r="E190" s="53"/>
    </row>
    <row r="191" spans="5:5">
      <c r="E191" s="53"/>
    </row>
    <row r="192" spans="5:5">
      <c r="E192" s="53"/>
    </row>
    <row r="193" spans="5:5">
      <c r="E193" s="53"/>
    </row>
    <row r="194" spans="5:5">
      <c r="E194" s="53"/>
    </row>
    <row r="195" spans="5:5">
      <c r="E195" s="53"/>
    </row>
    <row r="196" spans="5:5">
      <c r="E196" s="53"/>
    </row>
    <row r="197" spans="5:5">
      <c r="E197" s="53"/>
    </row>
    <row r="198" spans="5:5">
      <c r="E198" s="53"/>
    </row>
    <row r="199" spans="5:5">
      <c r="E199" s="53"/>
    </row>
    <row r="200" spans="5:5">
      <c r="E200" s="53"/>
    </row>
    <row r="201" spans="5:5">
      <c r="E201" s="53"/>
    </row>
    <row r="202" spans="5:5">
      <c r="E202" s="53"/>
    </row>
    <row r="203" spans="5:5">
      <c r="E203" s="53"/>
    </row>
    <row r="204" spans="5:5">
      <c r="E204" s="53"/>
    </row>
    <row r="205" spans="5:5">
      <c r="E205" s="53"/>
    </row>
    <row r="206" spans="5:5">
      <c r="E206" s="53"/>
    </row>
    <row r="207" spans="5:5">
      <c r="E207" s="53"/>
    </row>
    <row r="208" spans="5:5">
      <c r="E208" s="53"/>
    </row>
    <row r="209" spans="5:5">
      <c r="E209" s="53"/>
    </row>
    <row r="210" spans="5:5">
      <c r="E210" s="53"/>
    </row>
    <row r="211" spans="5:5">
      <c r="E211" s="53"/>
    </row>
    <row r="212" spans="5:5">
      <c r="E212" s="53"/>
    </row>
    <row r="213" spans="5:5">
      <c r="E213" s="53"/>
    </row>
    <row r="214" spans="5:5">
      <c r="E214" s="53"/>
    </row>
    <row r="215" spans="5:5">
      <c r="E215" s="53"/>
    </row>
    <row r="216" spans="5:5">
      <c r="E216" s="53"/>
    </row>
    <row r="217" spans="5:5">
      <c r="E217" s="53"/>
    </row>
    <row r="218" spans="5:5">
      <c r="E218" s="53"/>
    </row>
    <row r="219" spans="5:5">
      <c r="E219" s="53"/>
    </row>
    <row r="220" spans="5:5">
      <c r="E220" s="53"/>
    </row>
    <row r="221" spans="5:5">
      <c r="E221" s="53"/>
    </row>
    <row r="222" spans="5:5">
      <c r="E222" s="53"/>
    </row>
    <row r="223" spans="5:5">
      <c r="E223" s="53"/>
    </row>
    <row r="224" spans="5:5">
      <c r="E224" s="53"/>
    </row>
    <row r="225" spans="5:5">
      <c r="E225" s="53"/>
    </row>
    <row r="226" spans="5:5">
      <c r="E226" s="53"/>
    </row>
    <row r="227" spans="5:5">
      <c r="E227" s="53"/>
    </row>
    <row r="228" spans="5:5">
      <c r="E228" s="53"/>
    </row>
    <row r="229" spans="5:5">
      <c r="E229" s="53"/>
    </row>
    <row r="230" spans="5:5">
      <c r="E230" s="53"/>
    </row>
    <row r="231" spans="5:5">
      <c r="E231" s="53"/>
    </row>
    <row r="232" spans="5:5">
      <c r="E232" s="53"/>
    </row>
    <row r="233" spans="5:5">
      <c r="E233" s="53"/>
    </row>
    <row r="234" spans="5:5">
      <c r="E234" s="53"/>
    </row>
    <row r="235" spans="5:5">
      <c r="E235" s="53"/>
    </row>
    <row r="236" spans="5:5">
      <c r="E236" s="53"/>
    </row>
    <row r="237" spans="5:5">
      <c r="E237" s="53"/>
    </row>
    <row r="238" spans="5:5">
      <c r="E238" s="53"/>
    </row>
    <row r="239" spans="5:5">
      <c r="E239" s="53"/>
    </row>
    <row r="240" spans="5:5">
      <c r="E240" s="53"/>
    </row>
    <row r="241" spans="5:5">
      <c r="E241" s="53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zoomScale="90" zoomScaleNormal="90" workbookViewId="0">
      <selection activeCell="A12" sqref="A12"/>
    </sheetView>
  </sheetViews>
  <sheetFormatPr baseColWidth="10" defaultRowHeight="15"/>
  <cols>
    <col min="1" max="1" width="69.140625" customWidth="1"/>
    <col min="2" max="2" width="35.140625" customWidth="1"/>
  </cols>
  <sheetData>
    <row r="1" spans="1:2" ht="18.75">
      <c r="A1" s="4" t="s">
        <v>87</v>
      </c>
      <c r="B1" s="4"/>
    </row>
    <row r="2" spans="1:2" ht="18.75">
      <c r="A2" s="5" t="s">
        <v>105</v>
      </c>
      <c r="B2" s="5"/>
    </row>
    <row r="3" spans="1:2" ht="18.75">
      <c r="A3" s="5" t="s">
        <v>94</v>
      </c>
      <c r="B3" s="5"/>
    </row>
    <row r="4" spans="1:2" ht="18.75">
      <c r="A4" s="5" t="s">
        <v>96</v>
      </c>
    </row>
    <row r="5" spans="1:2" ht="18.75">
      <c r="A5" s="5" t="s">
        <v>10</v>
      </c>
    </row>
    <row r="6" spans="1:2" ht="18.75">
      <c r="A6" s="44"/>
    </row>
    <row r="7" spans="1:2" ht="18.75">
      <c r="A7" s="44"/>
    </row>
    <row r="8" spans="1:2" ht="18.75">
      <c r="A8" s="45"/>
    </row>
    <row r="9" spans="1:2" ht="18.75">
      <c r="A9" s="44"/>
    </row>
    <row r="10" spans="1:2" ht="18.75">
      <c r="A10" s="44"/>
    </row>
    <row r="11" spans="1:2" ht="18.75">
      <c r="A11" s="44"/>
    </row>
    <row r="12" spans="1:2" ht="18.75">
      <c r="A12" s="44"/>
    </row>
    <row r="13" spans="1:2" ht="18.75">
      <c r="A13" s="44"/>
    </row>
    <row r="14" spans="1:2" ht="18.75">
      <c r="A14" s="44"/>
    </row>
    <row r="15" spans="1:2" ht="18.75">
      <c r="A15" s="44"/>
    </row>
    <row r="16" spans="1:2" ht="18.75">
      <c r="A16" s="44"/>
    </row>
    <row r="17" spans="1:1" ht="18.75">
      <c r="A17" s="44"/>
    </row>
    <row r="18" spans="1:1" ht="18.75">
      <c r="A18" s="44"/>
    </row>
    <row r="19" spans="1:1" ht="18.75">
      <c r="A19" s="44"/>
    </row>
    <row r="20" spans="1:1" ht="18.75">
      <c r="A20" s="44"/>
    </row>
  </sheetData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92"/>
  <sheetViews>
    <sheetView tabSelected="1" workbookViewId="0">
      <selection activeCell="G5" sqref="G5"/>
    </sheetView>
  </sheetViews>
  <sheetFormatPr baseColWidth="10" defaultRowHeight="15"/>
  <cols>
    <col min="1" max="1" width="2.7109375" customWidth="1"/>
    <col min="2" max="2" width="13.7109375" customWidth="1"/>
    <col min="3" max="3" width="39" style="6" customWidth="1"/>
    <col min="4" max="4" width="9.7109375" style="6" hidden="1" customWidth="1"/>
    <col min="5" max="5" width="8.7109375" style="6" hidden="1" customWidth="1"/>
    <col min="6" max="6" width="13.85546875" style="6" customWidth="1"/>
    <col min="7" max="7" width="12.42578125" style="6" customWidth="1"/>
    <col min="8" max="8" width="13.7109375" style="6" customWidth="1"/>
    <col min="9" max="9" width="12.42578125" style="6" customWidth="1"/>
    <col min="10" max="10" width="16.140625" style="6" customWidth="1"/>
    <col min="11" max="11" width="11.85546875" style="6" customWidth="1"/>
    <col min="12" max="14" width="10.5703125" style="6" customWidth="1"/>
    <col min="15" max="15" width="10.140625" style="6" customWidth="1"/>
    <col min="16" max="16" width="10.5703125" style="6" customWidth="1"/>
    <col min="17" max="17" width="10.42578125" customWidth="1"/>
    <col min="18" max="18" width="35.7109375" customWidth="1"/>
    <col min="21" max="21" width="11.42578125" style="7" customWidth="1"/>
    <col min="23" max="23" width="12.85546875" customWidth="1"/>
  </cols>
  <sheetData>
    <row r="1" spans="1:23" ht="21.75" customHeight="1" thickBot="1">
      <c r="B1" s="99"/>
      <c r="C1" s="101"/>
      <c r="D1" s="101"/>
      <c r="E1" s="101"/>
      <c r="F1" s="115" t="s">
        <v>4</v>
      </c>
      <c r="G1" s="116"/>
      <c r="H1" s="116"/>
      <c r="I1" s="116"/>
      <c r="J1" s="116"/>
      <c r="K1" s="116"/>
      <c r="L1" s="116"/>
      <c r="M1" s="116"/>
      <c r="N1" s="117"/>
      <c r="O1" s="101"/>
      <c r="P1" s="98"/>
      <c r="Q1" s="99"/>
      <c r="R1" s="99"/>
      <c r="S1" s="99"/>
      <c r="T1" s="99"/>
      <c r="U1" s="100"/>
      <c r="V1" s="99"/>
      <c r="W1" s="99"/>
    </row>
    <row r="2" spans="1:23" s="10" customFormat="1" ht="30.75" customHeight="1" thickBot="1">
      <c r="A2" s="10" t="s">
        <v>104</v>
      </c>
      <c r="B2" s="87" t="s">
        <v>5</v>
      </c>
      <c r="C2" s="88" t="s">
        <v>6</v>
      </c>
      <c r="D2" s="88" t="s">
        <v>7</v>
      </c>
      <c r="E2" s="102" t="s">
        <v>8</v>
      </c>
      <c r="F2" s="105" t="s">
        <v>10</v>
      </c>
      <c r="G2" s="106" t="s">
        <v>11</v>
      </c>
      <c r="H2" s="106" t="s">
        <v>12</v>
      </c>
      <c r="I2" s="106" t="s">
        <v>13</v>
      </c>
      <c r="J2" s="106" t="s">
        <v>103</v>
      </c>
      <c r="K2" s="106" t="s">
        <v>84</v>
      </c>
      <c r="L2" s="106" t="s">
        <v>82</v>
      </c>
      <c r="M2" s="106" t="s">
        <v>85</v>
      </c>
      <c r="N2" s="107" t="s">
        <v>86</v>
      </c>
      <c r="O2" s="103" t="s">
        <v>9</v>
      </c>
      <c r="P2" s="91" t="s">
        <v>14</v>
      </c>
      <c r="Q2" s="90" t="s">
        <v>15</v>
      </c>
      <c r="R2" s="90" t="s">
        <v>16</v>
      </c>
      <c r="S2" s="89" t="s">
        <v>17</v>
      </c>
      <c r="T2" s="88" t="s">
        <v>18</v>
      </c>
      <c r="U2" s="88" t="s">
        <v>19</v>
      </c>
      <c r="V2" s="88" t="s">
        <v>20</v>
      </c>
      <c r="W2" s="88" t="s">
        <v>21</v>
      </c>
    </row>
    <row r="3" spans="1:23" s="10" customFormat="1">
      <c r="A3" s="10">
        <v>1</v>
      </c>
      <c r="B3" t="s">
        <v>22</v>
      </c>
      <c r="C3" s="46" t="s">
        <v>65</v>
      </c>
      <c r="D3" s="12">
        <v>2.4</v>
      </c>
      <c r="E3" s="12">
        <v>2.8</v>
      </c>
      <c r="F3" s="104">
        <f>SUMPRODUCT((('Relevé mensuel'!$C$6:$C$123=Feuil1!$C3)*('Relevé mensuel'!$D$6:$D$123=Feuil1!F$2))*('Relevé mensuel'!$E$6:$E$123))</f>
        <v>2</v>
      </c>
      <c r="G3" s="104">
        <f>SUMPRODUCT((('Relevé mensuel'!$C$6:$C$123=Feuil1!$C3)*('Relevé mensuel'!$D$6:$D$123=Feuil1!G$2))*('Relevé mensuel'!$E$6:$E$123))</f>
        <v>0</v>
      </c>
      <c r="H3" s="104">
        <f>SUMPRODUCT((('Relevé mensuel'!$C$6:$C$123=Feuil1!$C3)*('Relevé mensuel'!$D$6:$D$123=Feuil1!H$2))*('Relevé mensuel'!$E$6:$E$123))</f>
        <v>0</v>
      </c>
      <c r="I3" s="104">
        <f>SUMPRODUCT((('Relevé mensuel'!$C$6:$C$123=Feuil1!$C3)*('Relevé mensuel'!$D$6:$D$123=Feuil1!I$2))*('Relevé mensuel'!$E$6:$E$123))</f>
        <v>0</v>
      </c>
      <c r="J3" s="104">
        <f>SUMPRODUCT((('Relevé mensuel'!$C$6:$C$123=Feuil1!$C3)*('Relevé mensuel'!$D$6:$D$123=Feuil1!J$2))*('Relevé mensuel'!$E$6:$E$123))</f>
        <v>0</v>
      </c>
      <c r="K3" s="104">
        <f>SUMPRODUCT((('Relevé mensuel'!$C$6:$C$123=Feuil1!$C3)*('Relevé mensuel'!$D$6:$D$123=Feuil1!K$2))*('Relevé mensuel'!$E$6:$E$123))</f>
        <v>0</v>
      </c>
      <c r="L3" s="104">
        <f>SUMPRODUCT((('Relevé mensuel'!$C$6:$C$123=Feuil1!$C3)*('Relevé mensuel'!$D$6:$D$123=Feuil1!L$2))*('Relevé mensuel'!$E$6:$E$123))</f>
        <v>0</v>
      </c>
      <c r="M3" s="104">
        <f>SUMPRODUCT((('Relevé mensuel'!$C$6:$C$123=Feuil1!$C3)*('Relevé mensuel'!$D$6:$D$123=Feuil1!M$2))*('Relevé mensuel'!$E$6:$E$123))</f>
        <v>0</v>
      </c>
      <c r="N3" s="104">
        <f>SUMPRODUCT((('Relevé mensuel'!$C$6:$C$123=Feuil1!$C3)*('Relevé mensuel'!$D$6:$D$123=Feuil1!N$2))*('Relevé mensuel'!$E$6:$E$123))</f>
        <v>0</v>
      </c>
      <c r="O3" s="92">
        <v>10</v>
      </c>
      <c r="P3" s="13">
        <f>SUM(F3:O3)</f>
        <v>12</v>
      </c>
      <c r="Q3" s="14">
        <v>24</v>
      </c>
      <c r="R3" s="14"/>
      <c r="S3" s="15">
        <f>D3*E3</f>
        <v>6.72</v>
      </c>
      <c r="T3" s="15">
        <f t="shared" ref="T3:T9" si="0">S3*Q3</f>
        <v>161.28</v>
      </c>
      <c r="U3" s="15">
        <v>3347</v>
      </c>
      <c r="V3" s="15">
        <f t="shared" ref="V3:V9" si="1">U3*Q3</f>
        <v>80328</v>
      </c>
      <c r="W3" s="15">
        <v>498.0654761904762</v>
      </c>
    </row>
    <row r="4" spans="1:23">
      <c r="A4" s="10">
        <v>3</v>
      </c>
      <c r="B4" t="s">
        <v>22</v>
      </c>
      <c r="C4" s="46" t="s">
        <v>66</v>
      </c>
      <c r="D4" s="12">
        <v>1.2</v>
      </c>
      <c r="E4" s="12">
        <v>2.8</v>
      </c>
      <c r="F4" s="104">
        <f>SUMPRODUCT((('Relevé mensuel'!$C$6:$C$123=Feuil1!$C4)*('Relevé mensuel'!$D$6:$D$123=Feuil1!F$2))*('Relevé mensuel'!$E$6:$E$123))</f>
        <v>0</v>
      </c>
      <c r="G4" s="104">
        <f>SUMPRODUCT((('Relevé mensuel'!$C$6:$C$123=Feuil1!$C4)*('Relevé mensuel'!$D$6:$D$123=Feuil1!G$2))*('Relevé mensuel'!$E$6:$E$123))</f>
        <v>0</v>
      </c>
      <c r="H4" s="104">
        <f>SUMPRODUCT((('Relevé mensuel'!$C$6:$C$123=Feuil1!$C4)*('Relevé mensuel'!$D$6:$D$123=Feuil1!H$2))*('Relevé mensuel'!$E$6:$E$123))</f>
        <v>0</v>
      </c>
      <c r="I4" s="104">
        <f>SUMPRODUCT((('Relevé mensuel'!$C$6:$C$123=Feuil1!$C4)*('Relevé mensuel'!$D$6:$D$123=Feuil1!I$2))*('Relevé mensuel'!$E$6:$E$123))</f>
        <v>0</v>
      </c>
      <c r="J4" s="104">
        <f>SUMPRODUCT((('Relevé mensuel'!$C$6:$C$123=Feuil1!$C4)*('Relevé mensuel'!$D$6:$D$123=Feuil1!J$2))*('Relevé mensuel'!$E$6:$E$123))</f>
        <v>0</v>
      </c>
      <c r="K4" s="104">
        <f>SUMPRODUCT((('Relevé mensuel'!$C$6:$C$123=Feuil1!$C4)*('Relevé mensuel'!$D$6:$D$123=Feuil1!K$2))*('Relevé mensuel'!$E$6:$E$123))</f>
        <v>0</v>
      </c>
      <c r="L4" s="104">
        <f>SUMPRODUCT((('Relevé mensuel'!$C$6:$C$123=Feuil1!$C4)*('Relevé mensuel'!$D$6:$D$123=Feuil1!L$2))*('Relevé mensuel'!$E$6:$E$123))</f>
        <v>0</v>
      </c>
      <c r="M4" s="104">
        <f>SUMPRODUCT((('Relevé mensuel'!$C$6:$C$123=Feuil1!$C4)*('Relevé mensuel'!$D$6:$D$123=Feuil1!M$2))*('Relevé mensuel'!$E$6:$E$123))</f>
        <v>0</v>
      </c>
      <c r="N4" s="104">
        <f>SUMPRODUCT((('Relevé mensuel'!$C$6:$C$123=Feuil1!$C4)*('Relevé mensuel'!$D$6:$D$123=Feuil1!N$2))*('Relevé mensuel'!$E$6:$E$123))</f>
        <v>0</v>
      </c>
      <c r="O4" s="92">
        <v>6</v>
      </c>
      <c r="P4" s="13">
        <f t="shared" ref="P4:P51" si="2">SUM(F4:O4)</f>
        <v>6</v>
      </c>
      <c r="Q4" s="14">
        <v>8</v>
      </c>
      <c r="R4" s="14"/>
      <c r="S4" s="15">
        <f>D4*E4</f>
        <v>3.36</v>
      </c>
      <c r="T4" s="15">
        <f t="shared" si="0"/>
        <v>26.88</v>
      </c>
      <c r="U4" s="15">
        <v>2378</v>
      </c>
      <c r="V4" s="15">
        <f t="shared" si="1"/>
        <v>19024</v>
      </c>
      <c r="W4" s="15">
        <v>707.7380952380953</v>
      </c>
    </row>
    <row r="5" spans="1:23">
      <c r="A5" s="10">
        <v>5</v>
      </c>
      <c r="B5" t="s">
        <v>22</v>
      </c>
      <c r="C5" s="46" t="s">
        <v>67</v>
      </c>
      <c r="D5" s="12">
        <v>0.6</v>
      </c>
      <c r="E5" s="12">
        <v>2.8</v>
      </c>
      <c r="F5" s="104">
        <f>SUMPRODUCT((('Relevé mensuel'!$C$6:$C$123=Feuil1!$C5)*('Relevé mensuel'!$D$6:$D$123=Feuil1!F$2))*('Relevé mensuel'!$E$6:$E$123))</f>
        <v>0</v>
      </c>
      <c r="G5" s="104">
        <f>SUMPRODUCT((('Relevé mensuel'!$C$6:$C$123=Feuil1!$C5)*('Relevé mensuel'!$D$6:$D$123=Feuil1!G$2))*('Relevé mensuel'!$E$6:$E$123))</f>
        <v>0</v>
      </c>
      <c r="H5" s="104">
        <f>SUMPRODUCT((('Relevé mensuel'!$C$6:$C$123=Feuil1!$C5)*('Relevé mensuel'!$D$6:$D$123=Feuil1!H$2))*('Relevé mensuel'!$E$6:$E$123))</f>
        <v>0</v>
      </c>
      <c r="I5" s="104">
        <f>SUMPRODUCT((('Relevé mensuel'!$C$6:$C$123=Feuil1!$C5)*('Relevé mensuel'!$D$6:$D$123=Feuil1!I$2))*('Relevé mensuel'!$E$6:$E$123))</f>
        <v>0</v>
      </c>
      <c r="J5" s="104">
        <f>SUMPRODUCT((('Relevé mensuel'!$C$6:$C$123=Feuil1!$C5)*('Relevé mensuel'!$D$6:$D$123=Feuil1!J$2))*('Relevé mensuel'!$E$6:$E$123))</f>
        <v>0</v>
      </c>
      <c r="K5" s="104">
        <f>SUMPRODUCT((('Relevé mensuel'!$C$6:$C$123=Feuil1!$C5)*('Relevé mensuel'!$D$6:$D$123=Feuil1!K$2))*('Relevé mensuel'!$E$6:$E$123))</f>
        <v>0</v>
      </c>
      <c r="L5" s="104">
        <f>SUMPRODUCT((('Relevé mensuel'!$C$6:$C$123=Feuil1!$C5)*('Relevé mensuel'!$D$6:$D$123=Feuil1!L$2))*('Relevé mensuel'!$E$6:$E$123))</f>
        <v>0</v>
      </c>
      <c r="M5" s="104">
        <f>SUMPRODUCT((('Relevé mensuel'!$C$6:$C$123=Feuil1!$C5)*('Relevé mensuel'!$D$6:$D$123=Feuil1!M$2))*('Relevé mensuel'!$E$6:$E$123))</f>
        <v>0</v>
      </c>
      <c r="N5" s="104">
        <f>SUMPRODUCT((('Relevé mensuel'!$C$6:$C$123=Feuil1!$C5)*('Relevé mensuel'!$D$6:$D$123=Feuil1!N$2))*('Relevé mensuel'!$E$6:$E$123))</f>
        <v>0</v>
      </c>
      <c r="O5" s="92">
        <v>4</v>
      </c>
      <c r="P5" s="13">
        <f t="shared" si="2"/>
        <v>4</v>
      </c>
      <c r="Q5" s="14">
        <v>6</v>
      </c>
      <c r="R5" s="14"/>
      <c r="S5" s="15">
        <f>D5*E5</f>
        <v>1.68</v>
      </c>
      <c r="T5" s="15">
        <f t="shared" si="0"/>
        <v>10.08</v>
      </c>
      <c r="U5" s="15">
        <v>1337</v>
      </c>
      <c r="V5" s="15">
        <f t="shared" si="1"/>
        <v>8022</v>
      </c>
      <c r="W5" s="15">
        <v>795.83333333333337</v>
      </c>
    </row>
    <row r="6" spans="1:23">
      <c r="A6">
        <v>6</v>
      </c>
      <c r="B6" t="s">
        <v>22</v>
      </c>
      <c r="C6" s="46" t="s">
        <v>68</v>
      </c>
      <c r="D6" s="12">
        <v>0.3</v>
      </c>
      <c r="E6" s="12">
        <v>2.8</v>
      </c>
      <c r="F6" s="104">
        <f>SUMPRODUCT((('Relevé mensuel'!$C$6:$C$123=Feuil1!$C6)*('Relevé mensuel'!$D$6:$D$123=Feuil1!F$2))*('Relevé mensuel'!$E$6:$E$123))</f>
        <v>0</v>
      </c>
      <c r="G6" s="104">
        <f>SUMPRODUCT((('Relevé mensuel'!$C$6:$C$123=Feuil1!$C6)*('Relevé mensuel'!$D$6:$D$123=Feuil1!G$2))*('Relevé mensuel'!$E$6:$E$123))</f>
        <v>0</v>
      </c>
      <c r="H6" s="104">
        <f>SUMPRODUCT((('Relevé mensuel'!$C$6:$C$123=Feuil1!$C6)*('Relevé mensuel'!$D$6:$D$123=Feuil1!H$2))*('Relevé mensuel'!$E$6:$E$123))</f>
        <v>0</v>
      </c>
      <c r="I6" s="104">
        <f>SUMPRODUCT((('Relevé mensuel'!$C$6:$C$123=Feuil1!$C6)*('Relevé mensuel'!$D$6:$D$123=Feuil1!I$2))*('Relevé mensuel'!$E$6:$E$123))</f>
        <v>0</v>
      </c>
      <c r="J6" s="104">
        <f>SUMPRODUCT((('Relevé mensuel'!$C$6:$C$123=Feuil1!$C6)*('Relevé mensuel'!$D$6:$D$123=Feuil1!J$2))*('Relevé mensuel'!$E$6:$E$123))</f>
        <v>0</v>
      </c>
      <c r="K6" s="104">
        <f>SUMPRODUCT((('Relevé mensuel'!$C$6:$C$123=Feuil1!$C6)*('Relevé mensuel'!$D$6:$D$123=Feuil1!K$2))*('Relevé mensuel'!$E$6:$E$123))</f>
        <v>0</v>
      </c>
      <c r="L6" s="104">
        <f>SUMPRODUCT((('Relevé mensuel'!$C$6:$C$123=Feuil1!$C6)*('Relevé mensuel'!$D$6:$D$123=Feuil1!L$2))*('Relevé mensuel'!$E$6:$E$123))</f>
        <v>0</v>
      </c>
      <c r="M6" s="104">
        <f>SUMPRODUCT((('Relevé mensuel'!$C$6:$C$123=Feuil1!$C6)*('Relevé mensuel'!$D$6:$D$123=Feuil1!M$2))*('Relevé mensuel'!$E$6:$E$123))</f>
        <v>0</v>
      </c>
      <c r="N6" s="104">
        <f>SUMPRODUCT((('Relevé mensuel'!$C$6:$C$123=Feuil1!$C6)*('Relevé mensuel'!$D$6:$D$123=Feuil1!N$2))*('Relevé mensuel'!$E$6:$E$123))</f>
        <v>0</v>
      </c>
      <c r="O6" s="92">
        <v>6</v>
      </c>
      <c r="P6" s="13">
        <f t="shared" si="2"/>
        <v>6</v>
      </c>
      <c r="Q6" s="14">
        <v>6</v>
      </c>
      <c r="R6" s="14"/>
      <c r="S6" s="15">
        <f>D6*E6</f>
        <v>0.84</v>
      </c>
      <c r="T6" s="15">
        <f t="shared" si="0"/>
        <v>5.04</v>
      </c>
      <c r="U6" s="15">
        <v>941</v>
      </c>
      <c r="V6" s="15">
        <f t="shared" si="1"/>
        <v>5646</v>
      </c>
      <c r="W6" s="15">
        <v>1120.2380952380952</v>
      </c>
    </row>
    <row r="7" spans="1:23">
      <c r="A7" s="10">
        <v>7</v>
      </c>
      <c r="B7" s="16" t="s">
        <v>22</v>
      </c>
      <c r="C7" s="46" t="s">
        <v>69</v>
      </c>
      <c r="D7" s="12">
        <v>1.1399999999999999</v>
      </c>
      <c r="E7" s="12">
        <v>2.8</v>
      </c>
      <c r="F7" s="104">
        <f>SUMPRODUCT((('Relevé mensuel'!$C$6:$C$123=Feuil1!$C7)*('Relevé mensuel'!$D$6:$D$123=Feuil1!F$2))*('Relevé mensuel'!$E$6:$E$123))</f>
        <v>0</v>
      </c>
      <c r="G7" s="104">
        <f>SUMPRODUCT((('Relevé mensuel'!$C$6:$C$123=Feuil1!$C7)*('Relevé mensuel'!$D$6:$D$123=Feuil1!G$2))*('Relevé mensuel'!$E$6:$E$123))</f>
        <v>0</v>
      </c>
      <c r="H7" s="104">
        <f>SUMPRODUCT((('Relevé mensuel'!$C$6:$C$123=Feuil1!$C7)*('Relevé mensuel'!$D$6:$D$123=Feuil1!H$2))*('Relevé mensuel'!$E$6:$E$123))</f>
        <v>0</v>
      </c>
      <c r="I7" s="104">
        <f>SUMPRODUCT((('Relevé mensuel'!$C$6:$C$123=Feuil1!$C7)*('Relevé mensuel'!$D$6:$D$123=Feuil1!I$2))*('Relevé mensuel'!$E$6:$E$123))</f>
        <v>0</v>
      </c>
      <c r="J7" s="104">
        <f>SUMPRODUCT((('Relevé mensuel'!$C$6:$C$123=Feuil1!$C7)*('Relevé mensuel'!$D$6:$D$123=Feuil1!J$2))*('Relevé mensuel'!$E$6:$E$123))</f>
        <v>0</v>
      </c>
      <c r="K7" s="104">
        <f>SUMPRODUCT((('Relevé mensuel'!$C$6:$C$123=Feuil1!$C7)*('Relevé mensuel'!$D$6:$D$123=Feuil1!K$2))*('Relevé mensuel'!$E$6:$E$123))</f>
        <v>0</v>
      </c>
      <c r="L7" s="104">
        <f>SUMPRODUCT((('Relevé mensuel'!$C$6:$C$123=Feuil1!$C7)*('Relevé mensuel'!$D$6:$D$123=Feuil1!L$2))*('Relevé mensuel'!$E$6:$E$123))</f>
        <v>0</v>
      </c>
      <c r="M7" s="104">
        <f>SUMPRODUCT((('Relevé mensuel'!$C$6:$C$123=Feuil1!$C7)*('Relevé mensuel'!$D$6:$D$123=Feuil1!M$2))*('Relevé mensuel'!$E$6:$E$123))</f>
        <v>0</v>
      </c>
      <c r="N7" s="104">
        <f>SUMPRODUCT((('Relevé mensuel'!$C$6:$C$123=Feuil1!$C7)*('Relevé mensuel'!$D$6:$D$123=Feuil1!N$2))*('Relevé mensuel'!$E$6:$E$123))</f>
        <v>0</v>
      </c>
      <c r="O7" s="92"/>
      <c r="P7" s="13">
        <f t="shared" si="2"/>
        <v>0</v>
      </c>
      <c r="Q7" s="14">
        <v>1</v>
      </c>
      <c r="R7" s="14"/>
      <c r="S7" s="15">
        <f>D7*E7</f>
        <v>3.1919999999999997</v>
      </c>
      <c r="T7" s="15">
        <f t="shared" si="0"/>
        <v>3.1919999999999997</v>
      </c>
      <c r="U7" s="15">
        <v>2797</v>
      </c>
      <c r="V7" s="15">
        <f t="shared" si="1"/>
        <v>2797</v>
      </c>
      <c r="W7" s="15">
        <v>876.25313283208027</v>
      </c>
    </row>
    <row r="8" spans="1:23">
      <c r="A8">
        <v>8</v>
      </c>
      <c r="B8" s="16" t="s">
        <v>22</v>
      </c>
      <c r="C8" s="46" t="s">
        <v>70</v>
      </c>
      <c r="D8" s="12">
        <v>0.1</v>
      </c>
      <c r="E8" s="12">
        <v>2.8</v>
      </c>
      <c r="F8" s="104">
        <f>SUMPRODUCT((('Relevé mensuel'!$C$6:$C$123=Feuil1!$C8)*('Relevé mensuel'!$D$6:$D$123=Feuil1!F$2))*('Relevé mensuel'!$E$6:$E$123))</f>
        <v>0</v>
      </c>
      <c r="G8" s="104">
        <f>SUMPRODUCT((('Relevé mensuel'!$C$6:$C$123=Feuil1!$C8)*('Relevé mensuel'!$D$6:$D$123=Feuil1!G$2))*('Relevé mensuel'!$E$6:$E$123))</f>
        <v>0</v>
      </c>
      <c r="H8" s="104">
        <f>SUMPRODUCT((('Relevé mensuel'!$C$6:$C$123=Feuil1!$C8)*('Relevé mensuel'!$D$6:$D$123=Feuil1!H$2))*('Relevé mensuel'!$E$6:$E$123))</f>
        <v>0</v>
      </c>
      <c r="I8" s="104">
        <f>SUMPRODUCT((('Relevé mensuel'!$C$6:$C$123=Feuil1!$C8)*('Relevé mensuel'!$D$6:$D$123=Feuil1!I$2))*('Relevé mensuel'!$E$6:$E$123))</f>
        <v>0</v>
      </c>
      <c r="J8" s="104">
        <f>SUMPRODUCT((('Relevé mensuel'!$C$6:$C$123=Feuil1!$C8)*('Relevé mensuel'!$D$6:$D$123=Feuil1!J$2))*('Relevé mensuel'!$E$6:$E$123))</f>
        <v>0</v>
      </c>
      <c r="K8" s="104">
        <f>SUMPRODUCT((('Relevé mensuel'!$C$6:$C$123=Feuil1!$C8)*('Relevé mensuel'!$D$6:$D$123=Feuil1!K$2))*('Relevé mensuel'!$E$6:$E$123))</f>
        <v>0</v>
      </c>
      <c r="L8" s="104">
        <f>SUMPRODUCT((('Relevé mensuel'!$C$6:$C$123=Feuil1!$C8)*('Relevé mensuel'!$D$6:$D$123=Feuil1!L$2))*('Relevé mensuel'!$E$6:$E$123))</f>
        <v>0</v>
      </c>
      <c r="M8" s="104">
        <f>SUMPRODUCT((('Relevé mensuel'!$C$6:$C$123=Feuil1!$C8)*('Relevé mensuel'!$D$6:$D$123=Feuil1!M$2))*('Relevé mensuel'!$E$6:$E$123))</f>
        <v>0</v>
      </c>
      <c r="N8" s="104">
        <f>SUMPRODUCT((('Relevé mensuel'!$C$6:$C$123=Feuil1!$C8)*('Relevé mensuel'!$D$6:$D$123=Feuil1!N$2))*('Relevé mensuel'!$E$6:$E$123))</f>
        <v>0</v>
      </c>
      <c r="O8" s="92"/>
      <c r="P8" s="13">
        <f t="shared" si="2"/>
        <v>0</v>
      </c>
      <c r="Q8" s="14">
        <v>1</v>
      </c>
      <c r="R8" s="14"/>
      <c r="S8" s="15">
        <f t="shared" ref="S8:S27" si="3">D8*E8</f>
        <v>0.27999999999999997</v>
      </c>
      <c r="T8" s="15">
        <f t="shared" si="0"/>
        <v>0.27999999999999997</v>
      </c>
      <c r="U8" s="15">
        <v>1068</v>
      </c>
      <c r="V8" s="15">
        <f t="shared" si="1"/>
        <v>1068</v>
      </c>
      <c r="W8" s="15">
        <v>3814.2857142857147</v>
      </c>
    </row>
    <row r="9" spans="1:23">
      <c r="A9" s="10">
        <v>9</v>
      </c>
      <c r="B9" s="16" t="s">
        <v>22</v>
      </c>
      <c r="C9" s="46" t="s">
        <v>71</v>
      </c>
      <c r="D9" s="12">
        <v>0.1</v>
      </c>
      <c r="E9" s="12">
        <v>2.8</v>
      </c>
      <c r="F9" s="104">
        <f>SUMPRODUCT((('Relevé mensuel'!$C$6:$C$123=Feuil1!$C9)*('Relevé mensuel'!$D$6:$D$123=Feuil1!F$2))*('Relevé mensuel'!$E$6:$E$123))</f>
        <v>0</v>
      </c>
      <c r="G9" s="104">
        <f>SUMPRODUCT((('Relevé mensuel'!$C$6:$C$123=Feuil1!$C9)*('Relevé mensuel'!$D$6:$D$123=Feuil1!G$2))*('Relevé mensuel'!$E$6:$E$123))</f>
        <v>0</v>
      </c>
      <c r="H9" s="104">
        <f>SUMPRODUCT((('Relevé mensuel'!$C$6:$C$123=Feuil1!$C9)*('Relevé mensuel'!$D$6:$D$123=Feuil1!H$2))*('Relevé mensuel'!$E$6:$E$123))</f>
        <v>0</v>
      </c>
      <c r="I9" s="104">
        <f>SUMPRODUCT((('Relevé mensuel'!$C$6:$C$123=Feuil1!$C9)*('Relevé mensuel'!$D$6:$D$123=Feuil1!I$2))*('Relevé mensuel'!$E$6:$E$123))</f>
        <v>0</v>
      </c>
      <c r="J9" s="104">
        <f>SUMPRODUCT((('Relevé mensuel'!$C$6:$C$123=Feuil1!$C9)*('Relevé mensuel'!$D$6:$D$123=Feuil1!J$2))*('Relevé mensuel'!$E$6:$E$123))</f>
        <v>0</v>
      </c>
      <c r="K9" s="104">
        <f>SUMPRODUCT((('Relevé mensuel'!$C$6:$C$123=Feuil1!$C9)*('Relevé mensuel'!$D$6:$D$123=Feuil1!K$2))*('Relevé mensuel'!$E$6:$E$123))</f>
        <v>0</v>
      </c>
      <c r="L9" s="104">
        <f>SUMPRODUCT((('Relevé mensuel'!$C$6:$C$123=Feuil1!$C9)*('Relevé mensuel'!$D$6:$D$123=Feuil1!L$2))*('Relevé mensuel'!$E$6:$E$123))</f>
        <v>0</v>
      </c>
      <c r="M9" s="104">
        <f>SUMPRODUCT((('Relevé mensuel'!$C$6:$C$123=Feuil1!$C9)*('Relevé mensuel'!$D$6:$D$123=Feuil1!M$2))*('Relevé mensuel'!$E$6:$E$123))</f>
        <v>0</v>
      </c>
      <c r="N9" s="104">
        <f>SUMPRODUCT((('Relevé mensuel'!$C$6:$C$123=Feuil1!$C9)*('Relevé mensuel'!$D$6:$D$123=Feuil1!N$2))*('Relevé mensuel'!$E$6:$E$123))</f>
        <v>0</v>
      </c>
      <c r="O9" s="92"/>
      <c r="P9" s="13">
        <f t="shared" si="2"/>
        <v>0</v>
      </c>
      <c r="Q9" s="14">
        <v>1</v>
      </c>
      <c r="R9" s="14"/>
      <c r="S9" s="15">
        <f>D9*E9</f>
        <v>0.27999999999999997</v>
      </c>
      <c r="T9" s="15">
        <f t="shared" si="0"/>
        <v>0.27999999999999997</v>
      </c>
      <c r="U9" s="15">
        <v>1144</v>
      </c>
      <c r="V9" s="15">
        <f t="shared" si="1"/>
        <v>1144</v>
      </c>
      <c r="W9" s="15">
        <v>4085.7142857142862</v>
      </c>
    </row>
    <row r="10" spans="1:23">
      <c r="A10">
        <v>10</v>
      </c>
      <c r="B10" s="16" t="s">
        <v>22</v>
      </c>
      <c r="C10" s="46" t="s">
        <v>72</v>
      </c>
      <c r="D10" s="12">
        <v>2.4</v>
      </c>
      <c r="E10" s="12">
        <v>0.5</v>
      </c>
      <c r="F10" s="104">
        <f>SUMPRODUCT((('Relevé mensuel'!$C$6:$C$123=Feuil1!$C10)*('Relevé mensuel'!$D$6:$D$123=Feuil1!F$2))*('Relevé mensuel'!$E$6:$E$123))</f>
        <v>0</v>
      </c>
      <c r="G10" s="104">
        <f>SUMPRODUCT((('Relevé mensuel'!$C$6:$C$123=Feuil1!$C10)*('Relevé mensuel'!$D$6:$D$123=Feuil1!G$2))*('Relevé mensuel'!$E$6:$E$123))</f>
        <v>0</v>
      </c>
      <c r="H10" s="104">
        <f>SUMPRODUCT((('Relevé mensuel'!$C$6:$C$123=Feuil1!$C10)*('Relevé mensuel'!$D$6:$D$123=Feuil1!H$2))*('Relevé mensuel'!$E$6:$E$123))</f>
        <v>0</v>
      </c>
      <c r="I10" s="104">
        <f>SUMPRODUCT((('Relevé mensuel'!$C$6:$C$123=Feuil1!$C10)*('Relevé mensuel'!$D$6:$D$123=Feuil1!I$2))*('Relevé mensuel'!$E$6:$E$123))</f>
        <v>0</v>
      </c>
      <c r="J10" s="104">
        <f>SUMPRODUCT((('Relevé mensuel'!$C$6:$C$123=Feuil1!$C10)*('Relevé mensuel'!$D$6:$D$123=Feuil1!J$2))*('Relevé mensuel'!$E$6:$E$123))</f>
        <v>0</v>
      </c>
      <c r="K10" s="104">
        <f>SUMPRODUCT((('Relevé mensuel'!$C$6:$C$123=Feuil1!$C10)*('Relevé mensuel'!$D$6:$D$123=Feuil1!K$2))*('Relevé mensuel'!$E$6:$E$123))</f>
        <v>0</v>
      </c>
      <c r="L10" s="104">
        <f>SUMPRODUCT((('Relevé mensuel'!$C$6:$C$123=Feuil1!$C10)*('Relevé mensuel'!$D$6:$D$123=Feuil1!L$2))*('Relevé mensuel'!$E$6:$E$123))</f>
        <v>0</v>
      </c>
      <c r="M10" s="104">
        <f>SUMPRODUCT((('Relevé mensuel'!$C$6:$C$123=Feuil1!$C10)*('Relevé mensuel'!$D$6:$D$123=Feuil1!M$2))*('Relevé mensuel'!$E$6:$E$123))</f>
        <v>0</v>
      </c>
      <c r="N10" s="104">
        <f>SUMPRODUCT((('Relevé mensuel'!$C$6:$C$123=Feuil1!$C10)*('Relevé mensuel'!$D$6:$D$123=Feuil1!N$2))*('Relevé mensuel'!$E$6:$E$123))</f>
        <v>0</v>
      </c>
      <c r="O10" s="92"/>
      <c r="P10" s="13">
        <f t="shared" si="2"/>
        <v>0</v>
      </c>
      <c r="Q10" s="14">
        <v>20</v>
      </c>
      <c r="R10" s="14"/>
      <c r="S10" s="15">
        <f t="shared" si="3"/>
        <v>1.2</v>
      </c>
      <c r="T10" s="15">
        <f t="shared" ref="T10:T16" si="4">S10*Q10</f>
        <v>24</v>
      </c>
      <c r="U10" s="15">
        <v>375</v>
      </c>
      <c r="V10" s="15">
        <f t="shared" ref="V10:V16" si="5">U10*Q10</f>
        <v>7500</v>
      </c>
      <c r="W10" s="15">
        <v>312.5</v>
      </c>
    </row>
    <row r="11" spans="1:23">
      <c r="A11" s="10">
        <v>11</v>
      </c>
      <c r="B11" s="16" t="s">
        <v>22</v>
      </c>
      <c r="C11" s="46" t="s">
        <v>73</v>
      </c>
      <c r="D11" s="12">
        <v>1.2</v>
      </c>
      <c r="E11" s="12">
        <v>0.5</v>
      </c>
      <c r="F11" s="104">
        <f>SUMPRODUCT((('Relevé mensuel'!$C$6:$C$123=Feuil1!$C11)*('Relevé mensuel'!$D$6:$D$123=Feuil1!F$2))*('Relevé mensuel'!$E$6:$E$123))</f>
        <v>0</v>
      </c>
      <c r="G11" s="104">
        <f>SUMPRODUCT((('Relevé mensuel'!$C$6:$C$123=Feuil1!$C11)*('Relevé mensuel'!$D$6:$D$123=Feuil1!G$2))*('Relevé mensuel'!$E$6:$E$123))</f>
        <v>0</v>
      </c>
      <c r="H11" s="104">
        <f>SUMPRODUCT((('Relevé mensuel'!$C$6:$C$123=Feuil1!$C11)*('Relevé mensuel'!$D$6:$D$123=Feuil1!H$2))*('Relevé mensuel'!$E$6:$E$123))</f>
        <v>0</v>
      </c>
      <c r="I11" s="104">
        <f>SUMPRODUCT((('Relevé mensuel'!$C$6:$C$123=Feuil1!$C11)*('Relevé mensuel'!$D$6:$D$123=Feuil1!I$2))*('Relevé mensuel'!$E$6:$E$123))</f>
        <v>0</v>
      </c>
      <c r="J11" s="104">
        <f>SUMPRODUCT((('Relevé mensuel'!$C$6:$C$123=Feuil1!$C11)*('Relevé mensuel'!$D$6:$D$123=Feuil1!J$2))*('Relevé mensuel'!$E$6:$E$123))</f>
        <v>0</v>
      </c>
      <c r="K11" s="104">
        <f>SUMPRODUCT((('Relevé mensuel'!$C$6:$C$123=Feuil1!$C11)*('Relevé mensuel'!$D$6:$D$123=Feuil1!K$2))*('Relevé mensuel'!$E$6:$E$123))</f>
        <v>0</v>
      </c>
      <c r="L11" s="104">
        <f>SUMPRODUCT((('Relevé mensuel'!$C$6:$C$123=Feuil1!$C11)*('Relevé mensuel'!$D$6:$D$123=Feuil1!L$2))*('Relevé mensuel'!$E$6:$E$123))</f>
        <v>0</v>
      </c>
      <c r="M11" s="104">
        <f>SUMPRODUCT((('Relevé mensuel'!$C$6:$C$123=Feuil1!$C11)*('Relevé mensuel'!$D$6:$D$123=Feuil1!M$2))*('Relevé mensuel'!$E$6:$E$123))</f>
        <v>0</v>
      </c>
      <c r="N11" s="104">
        <f>SUMPRODUCT((('Relevé mensuel'!$C$6:$C$123=Feuil1!$C11)*('Relevé mensuel'!$D$6:$D$123=Feuil1!N$2))*('Relevé mensuel'!$E$6:$E$123))</f>
        <v>0</v>
      </c>
      <c r="O11" s="92"/>
      <c r="P11" s="13">
        <f t="shared" si="2"/>
        <v>0</v>
      </c>
      <c r="Q11" s="14">
        <v>6</v>
      </c>
      <c r="R11" s="14"/>
      <c r="S11" s="15">
        <f t="shared" si="3"/>
        <v>0.6</v>
      </c>
      <c r="T11" s="15">
        <f t="shared" si="4"/>
        <v>3.5999999999999996</v>
      </c>
      <c r="U11" s="15">
        <v>262</v>
      </c>
      <c r="V11" s="15">
        <f t="shared" si="5"/>
        <v>1572</v>
      </c>
      <c r="W11" s="15">
        <v>436.66666666666669</v>
      </c>
    </row>
    <row r="12" spans="1:23">
      <c r="A12">
        <v>12</v>
      </c>
      <c r="B12" s="16" t="s">
        <v>22</v>
      </c>
      <c r="C12" s="46" t="s">
        <v>74</v>
      </c>
      <c r="D12" s="12">
        <v>0.6</v>
      </c>
      <c r="E12" s="12">
        <v>0.5</v>
      </c>
      <c r="F12" s="104">
        <f>SUMPRODUCT((('Relevé mensuel'!$C$6:$C$123=Feuil1!$C12)*('Relevé mensuel'!$D$6:$D$123=Feuil1!F$2))*('Relevé mensuel'!$E$6:$E$123))</f>
        <v>0</v>
      </c>
      <c r="G12" s="104">
        <f>SUMPRODUCT((('Relevé mensuel'!$C$6:$C$123=Feuil1!$C12)*('Relevé mensuel'!$D$6:$D$123=Feuil1!G$2))*('Relevé mensuel'!$E$6:$E$123))</f>
        <v>0</v>
      </c>
      <c r="H12" s="104">
        <f>SUMPRODUCT((('Relevé mensuel'!$C$6:$C$123=Feuil1!$C12)*('Relevé mensuel'!$D$6:$D$123=Feuil1!H$2))*('Relevé mensuel'!$E$6:$E$123))</f>
        <v>0</v>
      </c>
      <c r="I12" s="104">
        <f>SUMPRODUCT((('Relevé mensuel'!$C$6:$C$123=Feuil1!$C12)*('Relevé mensuel'!$D$6:$D$123=Feuil1!I$2))*('Relevé mensuel'!$E$6:$E$123))</f>
        <v>0</v>
      </c>
      <c r="J12" s="104">
        <f>SUMPRODUCT((('Relevé mensuel'!$C$6:$C$123=Feuil1!$C12)*('Relevé mensuel'!$D$6:$D$123=Feuil1!J$2))*('Relevé mensuel'!$E$6:$E$123))</f>
        <v>0</v>
      </c>
      <c r="K12" s="104">
        <f>SUMPRODUCT((('Relevé mensuel'!$C$6:$C$123=Feuil1!$C12)*('Relevé mensuel'!$D$6:$D$123=Feuil1!K$2))*('Relevé mensuel'!$E$6:$E$123))</f>
        <v>0</v>
      </c>
      <c r="L12" s="104">
        <f>SUMPRODUCT((('Relevé mensuel'!$C$6:$C$123=Feuil1!$C12)*('Relevé mensuel'!$D$6:$D$123=Feuil1!L$2))*('Relevé mensuel'!$E$6:$E$123))</f>
        <v>0</v>
      </c>
      <c r="M12" s="104">
        <f>SUMPRODUCT((('Relevé mensuel'!$C$6:$C$123=Feuil1!$C12)*('Relevé mensuel'!$D$6:$D$123=Feuil1!M$2))*('Relevé mensuel'!$E$6:$E$123))</f>
        <v>0</v>
      </c>
      <c r="N12" s="104">
        <f>SUMPRODUCT((('Relevé mensuel'!$C$6:$C$123=Feuil1!$C12)*('Relevé mensuel'!$D$6:$D$123=Feuil1!N$2))*('Relevé mensuel'!$E$6:$E$123))</f>
        <v>0</v>
      </c>
      <c r="O12" s="92"/>
      <c r="P12" s="13">
        <f t="shared" si="2"/>
        <v>0</v>
      </c>
      <c r="Q12" s="14">
        <v>6</v>
      </c>
      <c r="R12" s="14"/>
      <c r="S12" s="15">
        <f t="shared" si="3"/>
        <v>0.3</v>
      </c>
      <c r="T12" s="15">
        <f t="shared" si="4"/>
        <v>1.7999999999999998</v>
      </c>
      <c r="U12" s="15">
        <v>186</v>
      </c>
      <c r="V12" s="15">
        <f t="shared" si="5"/>
        <v>1116</v>
      </c>
      <c r="W12" s="15">
        <v>620</v>
      </c>
    </row>
    <row r="13" spans="1:23">
      <c r="A13" s="10">
        <v>13</v>
      </c>
      <c r="B13" s="16" t="s">
        <v>22</v>
      </c>
      <c r="C13" s="46" t="s">
        <v>75</v>
      </c>
      <c r="D13" s="12">
        <v>0.3</v>
      </c>
      <c r="E13" s="12">
        <v>0.5</v>
      </c>
      <c r="F13" s="104">
        <f>SUMPRODUCT((('Relevé mensuel'!$C$6:$C$123=Feuil1!$C13)*('Relevé mensuel'!$D$6:$D$123=Feuil1!F$2))*('Relevé mensuel'!$E$6:$E$123))</f>
        <v>0</v>
      </c>
      <c r="G13" s="104">
        <f>SUMPRODUCT((('Relevé mensuel'!$C$6:$C$123=Feuil1!$C13)*('Relevé mensuel'!$D$6:$D$123=Feuil1!G$2))*('Relevé mensuel'!$E$6:$E$123))</f>
        <v>0</v>
      </c>
      <c r="H13" s="104">
        <f>SUMPRODUCT((('Relevé mensuel'!$C$6:$C$123=Feuil1!$C13)*('Relevé mensuel'!$D$6:$D$123=Feuil1!H$2))*('Relevé mensuel'!$E$6:$E$123))</f>
        <v>0</v>
      </c>
      <c r="I13" s="104">
        <f>SUMPRODUCT((('Relevé mensuel'!$C$6:$C$123=Feuil1!$C13)*('Relevé mensuel'!$D$6:$D$123=Feuil1!I$2))*('Relevé mensuel'!$E$6:$E$123))</f>
        <v>0</v>
      </c>
      <c r="J13" s="104">
        <f>SUMPRODUCT((('Relevé mensuel'!$C$6:$C$123=Feuil1!$C13)*('Relevé mensuel'!$D$6:$D$123=Feuil1!J$2))*('Relevé mensuel'!$E$6:$E$123))</f>
        <v>0</v>
      </c>
      <c r="K13" s="104">
        <f>SUMPRODUCT((('Relevé mensuel'!$C$6:$C$123=Feuil1!$C13)*('Relevé mensuel'!$D$6:$D$123=Feuil1!K$2))*('Relevé mensuel'!$E$6:$E$123))</f>
        <v>0</v>
      </c>
      <c r="L13" s="104">
        <f>SUMPRODUCT((('Relevé mensuel'!$C$6:$C$123=Feuil1!$C13)*('Relevé mensuel'!$D$6:$D$123=Feuil1!L$2))*('Relevé mensuel'!$E$6:$E$123))</f>
        <v>0</v>
      </c>
      <c r="M13" s="104">
        <f>SUMPRODUCT((('Relevé mensuel'!$C$6:$C$123=Feuil1!$C13)*('Relevé mensuel'!$D$6:$D$123=Feuil1!M$2))*('Relevé mensuel'!$E$6:$E$123))</f>
        <v>0</v>
      </c>
      <c r="N13" s="104">
        <f>SUMPRODUCT((('Relevé mensuel'!$C$6:$C$123=Feuil1!$C13)*('Relevé mensuel'!$D$6:$D$123=Feuil1!N$2))*('Relevé mensuel'!$E$6:$E$123))</f>
        <v>0</v>
      </c>
      <c r="O13" s="92">
        <v>6</v>
      </c>
      <c r="P13" s="13">
        <f t="shared" si="2"/>
        <v>6</v>
      </c>
      <c r="Q13" s="14">
        <v>6</v>
      </c>
      <c r="R13" s="14"/>
      <c r="S13" s="15">
        <f t="shared" si="3"/>
        <v>0.15</v>
      </c>
      <c r="T13" s="15">
        <f t="shared" si="4"/>
        <v>0.89999999999999991</v>
      </c>
      <c r="U13" s="15">
        <v>150</v>
      </c>
      <c r="V13" s="15">
        <f t="shared" si="5"/>
        <v>900</v>
      </c>
      <c r="W13" s="15">
        <v>1000</v>
      </c>
    </row>
    <row r="14" spans="1:23">
      <c r="A14">
        <v>14</v>
      </c>
      <c r="B14" s="16" t="s">
        <v>22</v>
      </c>
      <c r="C14" s="46" t="s">
        <v>76</v>
      </c>
      <c r="D14" s="12">
        <v>1.1399999999999999</v>
      </c>
      <c r="E14" s="12">
        <v>0.5</v>
      </c>
      <c r="F14" s="104">
        <f>SUMPRODUCT((('Relevé mensuel'!$C$6:$C$123=Feuil1!$C14)*('Relevé mensuel'!$D$6:$D$123=Feuil1!F$2))*('Relevé mensuel'!$E$6:$E$123))</f>
        <v>0</v>
      </c>
      <c r="G14" s="104">
        <f>SUMPRODUCT((('Relevé mensuel'!$C$6:$C$123=Feuil1!$C14)*('Relevé mensuel'!$D$6:$D$123=Feuil1!G$2))*('Relevé mensuel'!$E$6:$E$123))</f>
        <v>0</v>
      </c>
      <c r="H14" s="104">
        <f>SUMPRODUCT((('Relevé mensuel'!$C$6:$C$123=Feuil1!$C14)*('Relevé mensuel'!$D$6:$D$123=Feuil1!H$2))*('Relevé mensuel'!$E$6:$E$123))</f>
        <v>0</v>
      </c>
      <c r="I14" s="104">
        <f>SUMPRODUCT((('Relevé mensuel'!$C$6:$C$123=Feuil1!$C14)*('Relevé mensuel'!$D$6:$D$123=Feuil1!I$2))*('Relevé mensuel'!$E$6:$E$123))</f>
        <v>0</v>
      </c>
      <c r="J14" s="104">
        <f>SUMPRODUCT((('Relevé mensuel'!$C$6:$C$123=Feuil1!$C14)*('Relevé mensuel'!$D$6:$D$123=Feuil1!J$2))*('Relevé mensuel'!$E$6:$E$123))</f>
        <v>0</v>
      </c>
      <c r="K14" s="104">
        <f>SUMPRODUCT((('Relevé mensuel'!$C$6:$C$123=Feuil1!$C14)*('Relevé mensuel'!$D$6:$D$123=Feuil1!K$2))*('Relevé mensuel'!$E$6:$E$123))</f>
        <v>0</v>
      </c>
      <c r="L14" s="104">
        <f>SUMPRODUCT((('Relevé mensuel'!$C$6:$C$123=Feuil1!$C14)*('Relevé mensuel'!$D$6:$D$123=Feuil1!L$2))*('Relevé mensuel'!$E$6:$E$123))</f>
        <v>0</v>
      </c>
      <c r="M14" s="104">
        <f>SUMPRODUCT((('Relevé mensuel'!$C$6:$C$123=Feuil1!$C14)*('Relevé mensuel'!$D$6:$D$123=Feuil1!M$2))*('Relevé mensuel'!$E$6:$E$123))</f>
        <v>0</v>
      </c>
      <c r="N14" s="104">
        <f>SUMPRODUCT((('Relevé mensuel'!$C$6:$C$123=Feuil1!$C14)*('Relevé mensuel'!$D$6:$D$123=Feuil1!N$2))*('Relevé mensuel'!$E$6:$E$123))</f>
        <v>0</v>
      </c>
      <c r="O14" s="92"/>
      <c r="P14" s="13">
        <f t="shared" si="2"/>
        <v>0</v>
      </c>
      <c r="Q14" s="14">
        <v>1</v>
      </c>
      <c r="R14" s="14"/>
      <c r="S14" s="15">
        <f>D14*E14</f>
        <v>0.56999999999999995</v>
      </c>
      <c r="T14" s="15">
        <f t="shared" si="4"/>
        <v>0.56999999999999995</v>
      </c>
      <c r="U14" s="15">
        <v>554</v>
      </c>
      <c r="V14" s="15">
        <f t="shared" si="5"/>
        <v>554</v>
      </c>
      <c r="W14" s="15">
        <v>971.92982456140362</v>
      </c>
    </row>
    <row r="15" spans="1:23">
      <c r="A15" s="10">
        <v>15</v>
      </c>
      <c r="B15" s="16" t="s">
        <v>22</v>
      </c>
      <c r="C15" s="46" t="s">
        <v>77</v>
      </c>
      <c r="D15" s="12">
        <v>0.16</v>
      </c>
      <c r="E15" s="12">
        <v>0.5</v>
      </c>
      <c r="F15" s="104">
        <f>SUMPRODUCT((('Relevé mensuel'!$C$6:$C$123=Feuil1!$C15)*('Relevé mensuel'!$D$6:$D$123=Feuil1!F$2))*('Relevé mensuel'!$E$6:$E$123))</f>
        <v>0</v>
      </c>
      <c r="G15" s="104">
        <f>SUMPRODUCT((('Relevé mensuel'!$C$6:$C$123=Feuil1!$C15)*('Relevé mensuel'!$D$6:$D$123=Feuil1!G$2))*('Relevé mensuel'!$E$6:$E$123))</f>
        <v>0</v>
      </c>
      <c r="H15" s="104">
        <f>SUMPRODUCT((('Relevé mensuel'!$C$6:$C$123=Feuil1!$C15)*('Relevé mensuel'!$D$6:$D$123=Feuil1!H$2))*('Relevé mensuel'!$E$6:$E$123))</f>
        <v>0</v>
      </c>
      <c r="I15" s="104">
        <f>SUMPRODUCT((('Relevé mensuel'!$C$6:$C$123=Feuil1!$C15)*('Relevé mensuel'!$D$6:$D$123=Feuil1!I$2))*('Relevé mensuel'!$E$6:$E$123))</f>
        <v>0</v>
      </c>
      <c r="J15" s="104">
        <f>SUMPRODUCT((('Relevé mensuel'!$C$6:$C$123=Feuil1!$C15)*('Relevé mensuel'!$D$6:$D$123=Feuil1!J$2))*('Relevé mensuel'!$E$6:$E$123))</f>
        <v>0</v>
      </c>
      <c r="K15" s="104">
        <f>SUMPRODUCT((('Relevé mensuel'!$C$6:$C$123=Feuil1!$C15)*('Relevé mensuel'!$D$6:$D$123=Feuil1!K$2))*('Relevé mensuel'!$E$6:$E$123))</f>
        <v>0</v>
      </c>
      <c r="L15" s="104">
        <f>SUMPRODUCT((('Relevé mensuel'!$C$6:$C$123=Feuil1!$C15)*('Relevé mensuel'!$D$6:$D$123=Feuil1!L$2))*('Relevé mensuel'!$E$6:$E$123))</f>
        <v>0</v>
      </c>
      <c r="M15" s="104">
        <f>SUMPRODUCT((('Relevé mensuel'!$C$6:$C$123=Feuil1!$C15)*('Relevé mensuel'!$D$6:$D$123=Feuil1!M$2))*('Relevé mensuel'!$E$6:$E$123))</f>
        <v>0</v>
      </c>
      <c r="N15" s="104">
        <f>SUMPRODUCT((('Relevé mensuel'!$C$6:$C$123=Feuil1!$C15)*('Relevé mensuel'!$D$6:$D$123=Feuil1!N$2))*('Relevé mensuel'!$E$6:$E$123))</f>
        <v>0</v>
      </c>
      <c r="O15" s="92"/>
      <c r="P15" s="13">
        <f t="shared" si="2"/>
        <v>0</v>
      </c>
      <c r="Q15" s="14">
        <v>6</v>
      </c>
      <c r="R15" s="14"/>
      <c r="S15" s="15">
        <f>D15*E15</f>
        <v>0.08</v>
      </c>
      <c r="T15" s="15">
        <f t="shared" si="4"/>
        <v>0.48</v>
      </c>
      <c r="U15" s="15">
        <v>150</v>
      </c>
      <c r="V15" s="15">
        <f t="shared" si="5"/>
        <v>900</v>
      </c>
      <c r="W15" s="15">
        <v>1875</v>
      </c>
    </row>
    <row r="16" spans="1:23">
      <c r="A16">
        <v>16</v>
      </c>
      <c r="B16" s="16" t="s">
        <v>22</v>
      </c>
      <c r="C16" s="46" t="s">
        <v>78</v>
      </c>
      <c r="D16" s="12">
        <v>0.1</v>
      </c>
      <c r="E16" s="12">
        <v>2.8</v>
      </c>
      <c r="F16" s="104">
        <f>SUMPRODUCT((('Relevé mensuel'!$C$6:$C$123=Feuil1!$C16)*('Relevé mensuel'!$D$6:$D$123=Feuil1!F$2))*('Relevé mensuel'!$E$6:$E$123))</f>
        <v>0</v>
      </c>
      <c r="G16" s="104">
        <f>SUMPRODUCT((('Relevé mensuel'!$C$6:$C$123=Feuil1!$C16)*('Relevé mensuel'!$D$6:$D$123=Feuil1!G$2))*('Relevé mensuel'!$E$6:$E$123))</f>
        <v>0</v>
      </c>
      <c r="H16" s="104">
        <f>SUMPRODUCT((('Relevé mensuel'!$C$6:$C$123=Feuil1!$C16)*('Relevé mensuel'!$D$6:$D$123=Feuil1!H$2))*('Relevé mensuel'!$E$6:$E$123))</f>
        <v>0</v>
      </c>
      <c r="I16" s="104">
        <f>SUMPRODUCT((('Relevé mensuel'!$C$6:$C$123=Feuil1!$C16)*('Relevé mensuel'!$D$6:$D$123=Feuil1!I$2))*('Relevé mensuel'!$E$6:$E$123))</f>
        <v>0</v>
      </c>
      <c r="J16" s="104">
        <f>SUMPRODUCT((('Relevé mensuel'!$C$6:$C$123=Feuil1!$C16)*('Relevé mensuel'!$D$6:$D$123=Feuil1!J$2))*('Relevé mensuel'!$E$6:$E$123))</f>
        <v>0</v>
      </c>
      <c r="K16" s="104">
        <f>SUMPRODUCT((('Relevé mensuel'!$C$6:$C$123=Feuil1!$C16)*('Relevé mensuel'!$D$6:$D$123=Feuil1!K$2))*('Relevé mensuel'!$E$6:$E$123))</f>
        <v>0</v>
      </c>
      <c r="L16" s="104">
        <f>SUMPRODUCT((('Relevé mensuel'!$C$6:$C$123=Feuil1!$C16)*('Relevé mensuel'!$D$6:$D$123=Feuil1!L$2))*('Relevé mensuel'!$E$6:$E$123))</f>
        <v>0</v>
      </c>
      <c r="M16" s="104">
        <f>SUMPRODUCT((('Relevé mensuel'!$C$6:$C$123=Feuil1!$C16)*('Relevé mensuel'!$D$6:$D$123=Feuil1!M$2))*('Relevé mensuel'!$E$6:$E$123))</f>
        <v>0</v>
      </c>
      <c r="N16" s="104">
        <f>SUMPRODUCT((('Relevé mensuel'!$C$6:$C$123=Feuil1!$C16)*('Relevé mensuel'!$D$6:$D$123=Feuil1!N$2))*('Relevé mensuel'!$E$6:$E$123))</f>
        <v>0</v>
      </c>
      <c r="O16" s="92"/>
      <c r="P16" s="13">
        <f t="shared" si="2"/>
        <v>0</v>
      </c>
      <c r="Q16" s="14">
        <v>1</v>
      </c>
      <c r="R16" s="14"/>
      <c r="S16" s="15">
        <f>D16*E16</f>
        <v>0.27999999999999997</v>
      </c>
      <c r="T16" s="15">
        <f t="shared" si="4"/>
        <v>0.27999999999999997</v>
      </c>
      <c r="U16" s="15">
        <v>329</v>
      </c>
      <c r="V16" s="15">
        <f t="shared" si="5"/>
        <v>329</v>
      </c>
      <c r="W16" s="15">
        <v>1175.0000000000002</v>
      </c>
    </row>
    <row r="17" spans="1:23">
      <c r="A17" s="10">
        <v>17</v>
      </c>
      <c r="B17" s="16" t="s">
        <v>22</v>
      </c>
      <c r="C17" s="46" t="s">
        <v>79</v>
      </c>
      <c r="D17" s="12">
        <v>0.3</v>
      </c>
      <c r="E17" s="12">
        <v>3.3</v>
      </c>
      <c r="F17" s="104">
        <f>SUMPRODUCT((('Relevé mensuel'!$C$6:$C$123=Feuil1!$C17)*('Relevé mensuel'!$D$6:$D$123=Feuil1!F$2))*('Relevé mensuel'!$E$6:$E$123))</f>
        <v>0</v>
      </c>
      <c r="G17" s="104">
        <f>SUMPRODUCT((('Relevé mensuel'!$C$6:$C$123=Feuil1!$C17)*('Relevé mensuel'!$D$6:$D$123=Feuil1!G$2))*('Relevé mensuel'!$E$6:$E$123))</f>
        <v>0</v>
      </c>
      <c r="H17" s="104">
        <f>SUMPRODUCT((('Relevé mensuel'!$C$6:$C$123=Feuil1!$C17)*('Relevé mensuel'!$D$6:$D$123=Feuil1!H$2))*('Relevé mensuel'!$E$6:$E$123))</f>
        <v>0</v>
      </c>
      <c r="I17" s="104">
        <f>SUMPRODUCT((('Relevé mensuel'!$C$6:$C$123=Feuil1!$C17)*('Relevé mensuel'!$D$6:$D$123=Feuil1!I$2))*('Relevé mensuel'!$E$6:$E$123))</f>
        <v>0</v>
      </c>
      <c r="J17" s="104">
        <f>SUMPRODUCT((('Relevé mensuel'!$C$6:$C$123=Feuil1!$C17)*('Relevé mensuel'!$D$6:$D$123=Feuil1!J$2))*('Relevé mensuel'!$E$6:$E$123))</f>
        <v>0</v>
      </c>
      <c r="K17" s="104">
        <f>SUMPRODUCT((('Relevé mensuel'!$C$6:$C$123=Feuil1!$C17)*('Relevé mensuel'!$D$6:$D$123=Feuil1!K$2))*('Relevé mensuel'!$E$6:$E$123))</f>
        <v>0</v>
      </c>
      <c r="L17" s="104">
        <f>SUMPRODUCT((('Relevé mensuel'!$C$6:$C$123=Feuil1!$C17)*('Relevé mensuel'!$D$6:$D$123=Feuil1!L$2))*('Relevé mensuel'!$E$6:$E$123))</f>
        <v>0</v>
      </c>
      <c r="M17" s="104">
        <f>SUMPRODUCT((('Relevé mensuel'!$C$6:$C$123=Feuil1!$C17)*('Relevé mensuel'!$D$6:$D$123=Feuil1!M$2))*('Relevé mensuel'!$E$6:$E$123))</f>
        <v>0</v>
      </c>
      <c r="N17" s="104">
        <f>SUMPRODUCT((('Relevé mensuel'!$C$6:$C$123=Feuil1!$C17)*('Relevé mensuel'!$D$6:$D$123=Feuil1!N$2))*('Relevé mensuel'!$E$6:$E$123))</f>
        <v>0</v>
      </c>
      <c r="O17" s="92"/>
      <c r="P17" s="13">
        <f t="shared" si="2"/>
        <v>0</v>
      </c>
      <c r="Q17" s="14">
        <v>2</v>
      </c>
      <c r="R17" s="14"/>
      <c r="S17" s="15">
        <f t="shared" si="3"/>
        <v>0.98999999999999988</v>
      </c>
      <c r="T17" s="15">
        <f>S17*Q17</f>
        <v>1.9799999999999998</v>
      </c>
      <c r="U17" s="15">
        <v>349</v>
      </c>
      <c r="V17" s="15">
        <f>U17*Q17</f>
        <v>698</v>
      </c>
      <c r="W17" s="15"/>
    </row>
    <row r="18" spans="1:23">
      <c r="A18">
        <v>18</v>
      </c>
      <c r="B18" s="16" t="s">
        <v>22</v>
      </c>
      <c r="C18" s="46" t="s">
        <v>80</v>
      </c>
      <c r="D18" s="12">
        <v>0.3</v>
      </c>
      <c r="E18" s="12">
        <v>2.8</v>
      </c>
      <c r="F18" s="104">
        <f>SUMPRODUCT((('Relevé mensuel'!$C$6:$C$123=Feuil1!$C18)*('Relevé mensuel'!$D$6:$D$123=Feuil1!F$2))*('Relevé mensuel'!$E$6:$E$123))</f>
        <v>0</v>
      </c>
      <c r="G18" s="104">
        <f>SUMPRODUCT((('Relevé mensuel'!$C$6:$C$123=Feuil1!$C18)*('Relevé mensuel'!$D$6:$D$123=Feuil1!G$2))*('Relevé mensuel'!$E$6:$E$123))</f>
        <v>0</v>
      </c>
      <c r="H18" s="104">
        <f>SUMPRODUCT((('Relevé mensuel'!$C$6:$C$123=Feuil1!$C18)*('Relevé mensuel'!$D$6:$D$123=Feuil1!H$2))*('Relevé mensuel'!$E$6:$E$123))</f>
        <v>0</v>
      </c>
      <c r="I18" s="104">
        <f>SUMPRODUCT((('Relevé mensuel'!$C$6:$C$123=Feuil1!$C18)*('Relevé mensuel'!$D$6:$D$123=Feuil1!I$2))*('Relevé mensuel'!$E$6:$E$123))</f>
        <v>0</v>
      </c>
      <c r="J18" s="104">
        <f>SUMPRODUCT((('Relevé mensuel'!$C$6:$C$123=Feuil1!$C18)*('Relevé mensuel'!$D$6:$D$123=Feuil1!J$2))*('Relevé mensuel'!$E$6:$E$123))</f>
        <v>0</v>
      </c>
      <c r="K18" s="104">
        <f>SUMPRODUCT((('Relevé mensuel'!$C$6:$C$123=Feuil1!$C18)*('Relevé mensuel'!$D$6:$D$123=Feuil1!K$2))*('Relevé mensuel'!$E$6:$E$123))</f>
        <v>0</v>
      </c>
      <c r="L18" s="104">
        <f>SUMPRODUCT((('Relevé mensuel'!$C$6:$C$123=Feuil1!$C18)*('Relevé mensuel'!$D$6:$D$123=Feuil1!L$2))*('Relevé mensuel'!$E$6:$E$123))</f>
        <v>0</v>
      </c>
      <c r="M18" s="104">
        <f>SUMPRODUCT((('Relevé mensuel'!$C$6:$C$123=Feuil1!$C18)*('Relevé mensuel'!$D$6:$D$123=Feuil1!M$2))*('Relevé mensuel'!$E$6:$E$123))</f>
        <v>0</v>
      </c>
      <c r="N18" s="104">
        <f>SUMPRODUCT((('Relevé mensuel'!$C$6:$C$123=Feuil1!$C18)*('Relevé mensuel'!$D$6:$D$123=Feuil1!N$2))*('Relevé mensuel'!$E$6:$E$123))</f>
        <v>0</v>
      </c>
      <c r="O18" s="92"/>
      <c r="P18" s="13">
        <f t="shared" si="2"/>
        <v>0</v>
      </c>
      <c r="Q18" s="14">
        <v>2</v>
      </c>
      <c r="R18" s="14"/>
      <c r="S18" s="15">
        <f t="shared" si="3"/>
        <v>0.84</v>
      </c>
      <c r="T18" s="15">
        <f>S18*Q18</f>
        <v>1.68</v>
      </c>
      <c r="U18" s="15">
        <v>305</v>
      </c>
      <c r="V18" s="15">
        <f>U18*Q18</f>
        <v>610</v>
      </c>
      <c r="W18" s="15"/>
    </row>
    <row r="19" spans="1:23">
      <c r="A19" s="10">
        <v>19</v>
      </c>
      <c r="B19" s="16" t="s">
        <v>22</v>
      </c>
      <c r="C19" s="47" t="s">
        <v>81</v>
      </c>
      <c r="D19" s="17"/>
      <c r="E19" s="17"/>
      <c r="F19" s="104">
        <f>SUMPRODUCT((('Relevé mensuel'!$C$6:$C$123=Feuil1!$C19)*('Relevé mensuel'!$D$6:$D$123=Feuil1!F$2))*('Relevé mensuel'!$E$6:$E$123))</f>
        <v>0</v>
      </c>
      <c r="G19" s="104">
        <f>SUMPRODUCT((('Relevé mensuel'!$C$6:$C$123=Feuil1!$C19)*('Relevé mensuel'!$D$6:$D$123=Feuil1!G$2))*('Relevé mensuel'!$E$6:$E$123))</f>
        <v>0</v>
      </c>
      <c r="H19" s="104">
        <f>SUMPRODUCT((('Relevé mensuel'!$C$6:$C$123=Feuil1!$C19)*('Relevé mensuel'!$D$6:$D$123=Feuil1!H$2))*('Relevé mensuel'!$E$6:$E$123))</f>
        <v>0</v>
      </c>
      <c r="I19" s="104">
        <f>SUMPRODUCT((('Relevé mensuel'!$C$6:$C$123=Feuil1!$C19)*('Relevé mensuel'!$D$6:$D$123=Feuil1!I$2))*('Relevé mensuel'!$E$6:$E$123))</f>
        <v>0</v>
      </c>
      <c r="J19" s="104">
        <f>SUMPRODUCT((('Relevé mensuel'!$C$6:$C$123=Feuil1!$C19)*('Relevé mensuel'!$D$6:$D$123=Feuil1!J$2))*('Relevé mensuel'!$E$6:$E$123))</f>
        <v>0</v>
      </c>
      <c r="K19" s="104">
        <f>SUMPRODUCT((('Relevé mensuel'!$C$6:$C$123=Feuil1!$C19)*('Relevé mensuel'!$D$6:$D$123=Feuil1!K$2))*('Relevé mensuel'!$E$6:$E$123))</f>
        <v>0</v>
      </c>
      <c r="L19" s="104">
        <f>SUMPRODUCT((('Relevé mensuel'!$C$6:$C$123=Feuil1!$C19)*('Relevé mensuel'!$D$6:$D$123=Feuil1!L$2))*('Relevé mensuel'!$E$6:$E$123))</f>
        <v>0</v>
      </c>
      <c r="M19" s="104">
        <f>SUMPRODUCT((('Relevé mensuel'!$C$6:$C$123=Feuil1!$C19)*('Relevé mensuel'!$D$6:$D$123=Feuil1!M$2))*('Relevé mensuel'!$E$6:$E$123))</f>
        <v>0</v>
      </c>
      <c r="N19" s="104">
        <f>SUMPRODUCT((('Relevé mensuel'!$C$6:$C$123=Feuil1!$C19)*('Relevé mensuel'!$D$6:$D$123=Feuil1!N$2))*('Relevé mensuel'!$E$6:$E$123))</f>
        <v>0</v>
      </c>
      <c r="O19" s="93"/>
      <c r="P19" s="13">
        <f t="shared" si="2"/>
        <v>0</v>
      </c>
      <c r="Q19" s="18">
        <v>1</v>
      </c>
      <c r="R19" s="18"/>
      <c r="S19" s="19">
        <f t="shared" si="3"/>
        <v>0</v>
      </c>
      <c r="T19" s="19"/>
      <c r="U19" s="19"/>
      <c r="V19" s="19">
        <v>39945</v>
      </c>
      <c r="W19" s="19"/>
    </row>
    <row r="20" spans="1:23" ht="13.5" customHeight="1">
      <c r="A20">
        <v>20</v>
      </c>
      <c r="B20" s="16" t="s">
        <v>22</v>
      </c>
      <c r="C20" s="46" t="s">
        <v>23</v>
      </c>
      <c r="D20" s="12">
        <v>1</v>
      </c>
      <c r="E20" s="12"/>
      <c r="F20" s="104">
        <f>SUMPRODUCT((('Relevé mensuel'!$C$6:$C$123=Feuil1!$C20)*('Relevé mensuel'!$D$6:$D$123=Feuil1!F$2))*('Relevé mensuel'!$E$6:$E$123))</f>
        <v>0</v>
      </c>
      <c r="G20" s="104">
        <f>SUMPRODUCT((('Relevé mensuel'!$C$6:$C$123=Feuil1!$C20)*('Relevé mensuel'!$D$6:$D$123=Feuil1!G$2))*('Relevé mensuel'!$E$6:$E$123))</f>
        <v>0</v>
      </c>
      <c r="H20" s="104">
        <f>SUMPRODUCT((('Relevé mensuel'!$C$6:$C$123=Feuil1!$C20)*('Relevé mensuel'!$D$6:$D$123=Feuil1!H$2))*('Relevé mensuel'!$E$6:$E$123))</f>
        <v>0</v>
      </c>
      <c r="I20" s="104">
        <f>SUMPRODUCT((('Relevé mensuel'!$C$6:$C$123=Feuil1!$C20)*('Relevé mensuel'!$D$6:$D$123=Feuil1!I$2))*('Relevé mensuel'!$E$6:$E$123))</f>
        <v>0</v>
      </c>
      <c r="J20" s="104">
        <f>SUMPRODUCT((('Relevé mensuel'!$C$6:$C$123=Feuil1!$C20)*('Relevé mensuel'!$D$6:$D$123=Feuil1!J$2))*('Relevé mensuel'!$E$6:$E$123))</f>
        <v>0</v>
      </c>
      <c r="K20" s="104">
        <f>SUMPRODUCT((('Relevé mensuel'!$C$6:$C$123=Feuil1!$C20)*('Relevé mensuel'!$D$6:$D$123=Feuil1!K$2))*('Relevé mensuel'!$E$6:$E$123))</f>
        <v>0</v>
      </c>
      <c r="L20" s="104">
        <f>SUMPRODUCT((('Relevé mensuel'!$C$6:$C$123=Feuil1!$C20)*('Relevé mensuel'!$D$6:$D$123=Feuil1!L$2))*('Relevé mensuel'!$E$6:$E$123))</f>
        <v>0</v>
      </c>
      <c r="M20" s="104">
        <f>SUMPRODUCT((('Relevé mensuel'!$C$6:$C$123=Feuil1!$C20)*('Relevé mensuel'!$D$6:$D$123=Feuil1!M$2))*('Relevé mensuel'!$E$6:$E$123))</f>
        <v>0</v>
      </c>
      <c r="N20" s="104">
        <f>SUMPRODUCT((('Relevé mensuel'!$C$6:$C$123=Feuil1!$C20)*('Relevé mensuel'!$D$6:$D$123=Feuil1!N$2))*('Relevé mensuel'!$E$6:$E$123))</f>
        <v>0</v>
      </c>
      <c r="O20" s="92"/>
      <c r="P20" s="13">
        <f t="shared" si="2"/>
        <v>0</v>
      </c>
      <c r="Q20" s="14">
        <v>1</v>
      </c>
      <c r="R20" s="14"/>
      <c r="S20" s="15">
        <f t="shared" si="3"/>
        <v>0</v>
      </c>
      <c r="T20" s="15">
        <f>S20*Q20</f>
        <v>0</v>
      </c>
      <c r="U20" s="15">
        <v>2358</v>
      </c>
      <c r="V20" s="15">
        <v>2358</v>
      </c>
      <c r="W20" s="15"/>
    </row>
    <row r="21" spans="1:23">
      <c r="A21" s="10">
        <v>21</v>
      </c>
      <c r="B21" s="16" t="s">
        <v>22</v>
      </c>
      <c r="C21" s="46" t="s">
        <v>24</v>
      </c>
      <c r="D21" s="12">
        <v>2</v>
      </c>
      <c r="E21" s="12"/>
      <c r="F21" s="104">
        <f>SUMPRODUCT((('Relevé mensuel'!$C$6:$C$123=Feuil1!$C21)*('Relevé mensuel'!$D$6:$D$123=Feuil1!F$2))*('Relevé mensuel'!$E$6:$E$123))</f>
        <v>0</v>
      </c>
      <c r="G21" s="104">
        <f>SUMPRODUCT((('Relevé mensuel'!$C$6:$C$123=Feuil1!$C21)*('Relevé mensuel'!$D$6:$D$123=Feuil1!G$2))*('Relevé mensuel'!$E$6:$E$123))</f>
        <v>0</v>
      </c>
      <c r="H21" s="104">
        <f>SUMPRODUCT((('Relevé mensuel'!$C$6:$C$123=Feuil1!$C21)*('Relevé mensuel'!$D$6:$D$123=Feuil1!H$2))*('Relevé mensuel'!$E$6:$E$123))</f>
        <v>0</v>
      </c>
      <c r="I21" s="104">
        <f>SUMPRODUCT((('Relevé mensuel'!$C$6:$C$123=Feuil1!$C21)*('Relevé mensuel'!$D$6:$D$123=Feuil1!I$2))*('Relevé mensuel'!$E$6:$E$123))</f>
        <v>0</v>
      </c>
      <c r="J21" s="104">
        <f>SUMPRODUCT((('Relevé mensuel'!$C$6:$C$123=Feuil1!$C21)*('Relevé mensuel'!$D$6:$D$123=Feuil1!J$2))*('Relevé mensuel'!$E$6:$E$123))</f>
        <v>0</v>
      </c>
      <c r="K21" s="104">
        <f>SUMPRODUCT((('Relevé mensuel'!$C$6:$C$123=Feuil1!$C21)*('Relevé mensuel'!$D$6:$D$123=Feuil1!K$2))*('Relevé mensuel'!$E$6:$E$123))</f>
        <v>0</v>
      </c>
      <c r="L21" s="104">
        <f>SUMPRODUCT((('Relevé mensuel'!$C$6:$C$123=Feuil1!$C21)*('Relevé mensuel'!$D$6:$D$123=Feuil1!L$2))*('Relevé mensuel'!$E$6:$E$123))</f>
        <v>0</v>
      </c>
      <c r="M21" s="104">
        <f>SUMPRODUCT((('Relevé mensuel'!$C$6:$C$123=Feuil1!$C21)*('Relevé mensuel'!$D$6:$D$123=Feuil1!M$2))*('Relevé mensuel'!$E$6:$E$123))</f>
        <v>0</v>
      </c>
      <c r="N21" s="104">
        <f>SUMPRODUCT((('Relevé mensuel'!$C$6:$C$123=Feuil1!$C21)*('Relevé mensuel'!$D$6:$D$123=Feuil1!N$2))*('Relevé mensuel'!$E$6:$E$123))</f>
        <v>0</v>
      </c>
      <c r="O21" s="92"/>
      <c r="P21" s="13">
        <f t="shared" si="2"/>
        <v>0</v>
      </c>
      <c r="Q21" s="14">
        <v>2</v>
      </c>
      <c r="R21" s="14"/>
      <c r="S21" s="15">
        <f t="shared" si="3"/>
        <v>0</v>
      </c>
      <c r="T21" s="15">
        <f>S21*Q21</f>
        <v>0</v>
      </c>
      <c r="U21" s="15">
        <v>2628</v>
      </c>
      <c r="V21" s="15">
        <v>5256</v>
      </c>
      <c r="W21" s="15"/>
    </row>
    <row r="22" spans="1:23">
      <c r="A22">
        <v>22</v>
      </c>
      <c r="B22" s="16" t="s">
        <v>22</v>
      </c>
      <c r="C22" s="46" t="s">
        <v>25</v>
      </c>
      <c r="D22" s="12">
        <v>3.5</v>
      </c>
      <c r="E22" s="12"/>
      <c r="F22" s="104">
        <f>SUMPRODUCT((('Relevé mensuel'!$C$6:$C$123=Feuil1!$C22)*('Relevé mensuel'!$D$6:$D$123=Feuil1!F$2))*('Relevé mensuel'!$E$6:$E$123))</f>
        <v>0</v>
      </c>
      <c r="G22" s="104">
        <f>SUMPRODUCT((('Relevé mensuel'!$C$6:$C$123=Feuil1!$C22)*('Relevé mensuel'!$D$6:$D$123=Feuil1!G$2))*('Relevé mensuel'!$E$6:$E$123))</f>
        <v>0</v>
      </c>
      <c r="H22" s="104">
        <f>SUMPRODUCT((('Relevé mensuel'!$C$6:$C$123=Feuil1!$C22)*('Relevé mensuel'!$D$6:$D$123=Feuil1!H$2))*('Relevé mensuel'!$E$6:$E$123))</f>
        <v>0</v>
      </c>
      <c r="I22" s="104">
        <f>SUMPRODUCT((('Relevé mensuel'!$C$6:$C$123=Feuil1!$C22)*('Relevé mensuel'!$D$6:$D$123=Feuil1!I$2))*('Relevé mensuel'!$E$6:$E$123))</f>
        <v>0</v>
      </c>
      <c r="J22" s="104">
        <f>SUMPRODUCT((('Relevé mensuel'!$C$6:$C$123=Feuil1!$C22)*('Relevé mensuel'!$D$6:$D$123=Feuil1!J$2))*('Relevé mensuel'!$E$6:$E$123))</f>
        <v>0</v>
      </c>
      <c r="K22" s="104">
        <f>SUMPRODUCT((('Relevé mensuel'!$C$6:$C$123=Feuil1!$C22)*('Relevé mensuel'!$D$6:$D$123=Feuil1!K$2))*('Relevé mensuel'!$E$6:$E$123))</f>
        <v>0</v>
      </c>
      <c r="L22" s="104">
        <f>SUMPRODUCT((('Relevé mensuel'!$C$6:$C$123=Feuil1!$C22)*('Relevé mensuel'!$D$6:$D$123=Feuil1!L$2))*('Relevé mensuel'!$E$6:$E$123))</f>
        <v>0</v>
      </c>
      <c r="M22" s="104">
        <f>SUMPRODUCT((('Relevé mensuel'!$C$6:$C$123=Feuil1!$C22)*('Relevé mensuel'!$D$6:$D$123=Feuil1!M$2))*('Relevé mensuel'!$E$6:$E$123))</f>
        <v>0</v>
      </c>
      <c r="N22" s="104">
        <f>SUMPRODUCT((('Relevé mensuel'!$C$6:$C$123=Feuil1!$C22)*('Relevé mensuel'!$D$6:$D$123=Feuil1!N$2))*('Relevé mensuel'!$E$6:$E$123))</f>
        <v>0</v>
      </c>
      <c r="O22" s="92"/>
      <c r="P22" s="13">
        <f t="shared" si="2"/>
        <v>0</v>
      </c>
      <c r="Q22" s="14">
        <v>10</v>
      </c>
      <c r="R22" s="14"/>
      <c r="S22" s="15">
        <f t="shared" si="3"/>
        <v>0</v>
      </c>
      <c r="T22" s="15">
        <f>S22*Q22</f>
        <v>0</v>
      </c>
      <c r="U22" s="15">
        <v>3478</v>
      </c>
      <c r="V22" s="15">
        <v>34780</v>
      </c>
      <c r="W22" s="15"/>
    </row>
    <row r="23" spans="1:23">
      <c r="A23" s="10">
        <v>23</v>
      </c>
      <c r="B23" s="16" t="s">
        <v>22</v>
      </c>
      <c r="C23" s="47" t="s">
        <v>26</v>
      </c>
      <c r="D23" s="17"/>
      <c r="E23" s="17"/>
      <c r="F23" s="104">
        <f>SUMPRODUCT((('Relevé mensuel'!$C$6:$C$123=Feuil1!$C23)*('Relevé mensuel'!$D$6:$D$123=Feuil1!F$2))*('Relevé mensuel'!$E$6:$E$123))</f>
        <v>0</v>
      </c>
      <c r="G23" s="104">
        <f>SUMPRODUCT((('Relevé mensuel'!$C$6:$C$123=Feuil1!$C23)*('Relevé mensuel'!$D$6:$D$123=Feuil1!G$2))*('Relevé mensuel'!$E$6:$E$123))</f>
        <v>0</v>
      </c>
      <c r="H23" s="104">
        <f>SUMPRODUCT((('Relevé mensuel'!$C$6:$C$123=Feuil1!$C23)*('Relevé mensuel'!$D$6:$D$123=Feuil1!H$2))*('Relevé mensuel'!$E$6:$E$123))</f>
        <v>0</v>
      </c>
      <c r="I23" s="104">
        <f>SUMPRODUCT((('Relevé mensuel'!$C$6:$C$123=Feuil1!$C23)*('Relevé mensuel'!$D$6:$D$123=Feuil1!I$2))*('Relevé mensuel'!$E$6:$E$123))</f>
        <v>0</v>
      </c>
      <c r="J23" s="104">
        <f>SUMPRODUCT((('Relevé mensuel'!$C$6:$C$123=Feuil1!$C23)*('Relevé mensuel'!$D$6:$D$123=Feuil1!J$2))*('Relevé mensuel'!$E$6:$E$123))</f>
        <v>0</v>
      </c>
      <c r="K23" s="104">
        <f>SUMPRODUCT((('Relevé mensuel'!$C$6:$C$123=Feuil1!$C23)*('Relevé mensuel'!$D$6:$D$123=Feuil1!K$2))*('Relevé mensuel'!$E$6:$E$123))</f>
        <v>0</v>
      </c>
      <c r="L23" s="104">
        <f>SUMPRODUCT((('Relevé mensuel'!$C$6:$C$123=Feuil1!$C23)*('Relevé mensuel'!$D$6:$D$123=Feuil1!L$2))*('Relevé mensuel'!$E$6:$E$123))</f>
        <v>0</v>
      </c>
      <c r="M23" s="104">
        <f>SUMPRODUCT((('Relevé mensuel'!$C$6:$C$123=Feuil1!$C23)*('Relevé mensuel'!$D$6:$D$123=Feuil1!M$2))*('Relevé mensuel'!$E$6:$E$123))</f>
        <v>0</v>
      </c>
      <c r="N23" s="104">
        <f>SUMPRODUCT((('Relevé mensuel'!$C$6:$C$123=Feuil1!$C23)*('Relevé mensuel'!$D$6:$D$123=Feuil1!N$2))*('Relevé mensuel'!$E$6:$E$123))</f>
        <v>0</v>
      </c>
      <c r="O23" s="93"/>
      <c r="P23" s="13">
        <f t="shared" si="2"/>
        <v>0</v>
      </c>
      <c r="Q23" s="18">
        <v>1</v>
      </c>
      <c r="R23" s="18"/>
      <c r="S23" s="19">
        <f>D23*E23</f>
        <v>0</v>
      </c>
      <c r="T23" s="19">
        <f>S23*Q23</f>
        <v>0</v>
      </c>
      <c r="U23" s="19"/>
      <c r="V23" s="19">
        <v>27536</v>
      </c>
      <c r="W23" s="19"/>
    </row>
    <row r="24" spans="1:23">
      <c r="A24">
        <v>24</v>
      </c>
      <c r="B24" s="16" t="s">
        <v>27</v>
      </c>
      <c r="C24" s="46" t="s">
        <v>28</v>
      </c>
      <c r="D24" s="12">
        <v>2.4</v>
      </c>
      <c r="E24" s="12">
        <v>2.7</v>
      </c>
      <c r="F24" s="104">
        <f>SUMPRODUCT((('Relevé mensuel'!$C$6:$C$123=Feuil1!$C24)*('Relevé mensuel'!$D$6:$D$123=Feuil1!F$2))*('Relevé mensuel'!$E$6:$E$123))</f>
        <v>0</v>
      </c>
      <c r="G24" s="104">
        <f>SUMPRODUCT((('Relevé mensuel'!$C$6:$C$123=Feuil1!$C24)*('Relevé mensuel'!$D$6:$D$123=Feuil1!G$2))*('Relevé mensuel'!$E$6:$E$123))</f>
        <v>0</v>
      </c>
      <c r="H24" s="104">
        <f>SUMPRODUCT((('Relevé mensuel'!$C$6:$C$123=Feuil1!$C24)*('Relevé mensuel'!$D$6:$D$123=Feuil1!H$2))*('Relevé mensuel'!$E$6:$E$123))</f>
        <v>0</v>
      </c>
      <c r="I24" s="104">
        <f>SUMPRODUCT((('Relevé mensuel'!$C$6:$C$123=Feuil1!$C24)*('Relevé mensuel'!$D$6:$D$123=Feuil1!I$2))*('Relevé mensuel'!$E$6:$E$123))</f>
        <v>0</v>
      </c>
      <c r="J24" s="104">
        <f>SUMPRODUCT((('Relevé mensuel'!$C$6:$C$123=Feuil1!$C24)*('Relevé mensuel'!$D$6:$D$123=Feuil1!J$2))*('Relevé mensuel'!$E$6:$E$123))</f>
        <v>0</v>
      </c>
      <c r="K24" s="104">
        <f>SUMPRODUCT((('Relevé mensuel'!$C$6:$C$123=Feuil1!$C24)*('Relevé mensuel'!$D$6:$D$123=Feuil1!K$2))*('Relevé mensuel'!$E$6:$E$123))</f>
        <v>0</v>
      </c>
      <c r="L24" s="104">
        <f>SUMPRODUCT((('Relevé mensuel'!$C$6:$C$123=Feuil1!$C24)*('Relevé mensuel'!$D$6:$D$123=Feuil1!L$2))*('Relevé mensuel'!$E$6:$E$123))</f>
        <v>0</v>
      </c>
      <c r="M24" s="104">
        <f>SUMPRODUCT((('Relevé mensuel'!$C$6:$C$123=Feuil1!$C24)*('Relevé mensuel'!$D$6:$D$123=Feuil1!M$2))*('Relevé mensuel'!$E$6:$E$123))</f>
        <v>0</v>
      </c>
      <c r="N24" s="104">
        <f>SUMPRODUCT((('Relevé mensuel'!$C$6:$C$123=Feuil1!$C24)*('Relevé mensuel'!$D$6:$D$123=Feuil1!N$2))*('Relevé mensuel'!$E$6:$E$123))</f>
        <v>0</v>
      </c>
      <c r="O24" s="94">
        <v>26</v>
      </c>
      <c r="P24" s="13">
        <f t="shared" si="2"/>
        <v>26</v>
      </c>
      <c r="Q24" s="20">
        <v>63</v>
      </c>
      <c r="R24" s="21" t="s">
        <v>29</v>
      </c>
      <c r="S24" s="22">
        <f t="shared" si="3"/>
        <v>6.48</v>
      </c>
      <c r="T24" s="15">
        <v>408.24</v>
      </c>
      <c r="U24" s="15">
        <v>1747</v>
      </c>
      <c r="V24" s="15">
        <v>110061</v>
      </c>
      <c r="W24" s="15">
        <v>269.59876543209873</v>
      </c>
    </row>
    <row r="25" spans="1:23">
      <c r="A25" s="10">
        <v>25</v>
      </c>
      <c r="B25" s="16" t="s">
        <v>27</v>
      </c>
      <c r="C25" s="46" t="s">
        <v>30</v>
      </c>
      <c r="D25" s="12">
        <v>1.2</v>
      </c>
      <c r="E25" s="12">
        <v>2.7</v>
      </c>
      <c r="F25" s="104">
        <f>SUMPRODUCT((('Relevé mensuel'!$C$6:$C$123=Feuil1!$C25)*('Relevé mensuel'!$D$6:$D$123=Feuil1!F$2))*('Relevé mensuel'!$E$6:$E$123))</f>
        <v>0</v>
      </c>
      <c r="G25" s="104">
        <f>SUMPRODUCT((('Relevé mensuel'!$C$6:$C$123=Feuil1!$C25)*('Relevé mensuel'!$D$6:$D$123=Feuil1!G$2))*('Relevé mensuel'!$E$6:$E$123))</f>
        <v>0</v>
      </c>
      <c r="H25" s="104">
        <f>SUMPRODUCT((('Relevé mensuel'!$C$6:$C$123=Feuil1!$C25)*('Relevé mensuel'!$D$6:$D$123=Feuil1!H$2))*('Relevé mensuel'!$E$6:$E$123))</f>
        <v>0</v>
      </c>
      <c r="I25" s="104">
        <f>SUMPRODUCT((('Relevé mensuel'!$C$6:$C$123=Feuil1!$C25)*('Relevé mensuel'!$D$6:$D$123=Feuil1!I$2))*('Relevé mensuel'!$E$6:$E$123))</f>
        <v>0</v>
      </c>
      <c r="J25" s="104">
        <f>SUMPRODUCT((('Relevé mensuel'!$C$6:$C$123=Feuil1!$C25)*('Relevé mensuel'!$D$6:$D$123=Feuil1!J$2))*('Relevé mensuel'!$E$6:$E$123))</f>
        <v>0</v>
      </c>
      <c r="K25" s="104">
        <f>SUMPRODUCT((('Relevé mensuel'!$C$6:$C$123=Feuil1!$C25)*('Relevé mensuel'!$D$6:$D$123=Feuil1!K$2))*('Relevé mensuel'!$E$6:$E$123))</f>
        <v>0</v>
      </c>
      <c r="L25" s="104">
        <f>SUMPRODUCT((('Relevé mensuel'!$C$6:$C$123=Feuil1!$C25)*('Relevé mensuel'!$D$6:$D$123=Feuil1!L$2))*('Relevé mensuel'!$E$6:$E$123))</f>
        <v>0</v>
      </c>
      <c r="M25" s="104">
        <f>SUMPRODUCT((('Relevé mensuel'!$C$6:$C$123=Feuil1!$C25)*('Relevé mensuel'!$D$6:$D$123=Feuil1!M$2))*('Relevé mensuel'!$E$6:$E$123))</f>
        <v>0</v>
      </c>
      <c r="N25" s="104">
        <f>SUMPRODUCT((('Relevé mensuel'!$C$6:$C$123=Feuil1!$C25)*('Relevé mensuel'!$D$6:$D$123=Feuil1!N$2))*('Relevé mensuel'!$E$6:$E$123))</f>
        <v>0</v>
      </c>
      <c r="O25" s="94">
        <v>22</v>
      </c>
      <c r="P25" s="13">
        <f t="shared" si="2"/>
        <v>22</v>
      </c>
      <c r="Q25" s="20">
        <v>33</v>
      </c>
      <c r="R25" s="23" t="s">
        <v>31</v>
      </c>
      <c r="S25" s="22">
        <f t="shared" si="3"/>
        <v>3.24</v>
      </c>
      <c r="T25" s="15">
        <v>106.92</v>
      </c>
      <c r="U25" s="15">
        <v>889</v>
      </c>
      <c r="V25" s="15">
        <f t="shared" ref="V25:V32" si="6">U25*Q25</f>
        <v>29337</v>
      </c>
      <c r="W25" s="15">
        <v>274.38271604938268</v>
      </c>
    </row>
    <row r="26" spans="1:23">
      <c r="A26">
        <v>26</v>
      </c>
      <c r="B26" s="16" t="s">
        <v>27</v>
      </c>
      <c r="C26" s="46" t="s">
        <v>32</v>
      </c>
      <c r="D26" s="12">
        <v>0.9</v>
      </c>
      <c r="E26" s="12">
        <v>2.7</v>
      </c>
      <c r="F26" s="104">
        <f>SUMPRODUCT((('Relevé mensuel'!$C$6:$C$123=Feuil1!$C26)*('Relevé mensuel'!$D$6:$D$123=Feuil1!F$2))*('Relevé mensuel'!$E$6:$E$123))</f>
        <v>5</v>
      </c>
      <c r="G26" s="104">
        <f>SUMPRODUCT((('Relevé mensuel'!$C$6:$C$123=Feuil1!$C26)*('Relevé mensuel'!$D$6:$D$123=Feuil1!G$2))*('Relevé mensuel'!$E$6:$E$123))</f>
        <v>0</v>
      </c>
      <c r="H26" s="104">
        <f>SUMPRODUCT((('Relevé mensuel'!$C$6:$C$123=Feuil1!$C26)*('Relevé mensuel'!$D$6:$D$123=Feuil1!H$2))*('Relevé mensuel'!$E$6:$E$123))</f>
        <v>0</v>
      </c>
      <c r="I26" s="104">
        <f>SUMPRODUCT((('Relevé mensuel'!$C$6:$C$123=Feuil1!$C26)*('Relevé mensuel'!$D$6:$D$123=Feuil1!I$2))*('Relevé mensuel'!$E$6:$E$123))</f>
        <v>0</v>
      </c>
      <c r="J26" s="104">
        <f>SUMPRODUCT((('Relevé mensuel'!$C$6:$C$123=Feuil1!$C26)*('Relevé mensuel'!$D$6:$D$123=Feuil1!J$2))*('Relevé mensuel'!$E$6:$E$123))</f>
        <v>0</v>
      </c>
      <c r="K26" s="104">
        <f>SUMPRODUCT((('Relevé mensuel'!$C$6:$C$123=Feuil1!$C26)*('Relevé mensuel'!$D$6:$D$123=Feuil1!K$2))*('Relevé mensuel'!$E$6:$E$123))</f>
        <v>0</v>
      </c>
      <c r="L26" s="104">
        <f>SUMPRODUCT((('Relevé mensuel'!$C$6:$C$123=Feuil1!$C26)*('Relevé mensuel'!$D$6:$D$123=Feuil1!L$2))*('Relevé mensuel'!$E$6:$E$123))</f>
        <v>0</v>
      </c>
      <c r="M26" s="104">
        <f>SUMPRODUCT((('Relevé mensuel'!$C$6:$C$123=Feuil1!$C26)*('Relevé mensuel'!$D$6:$D$123=Feuil1!M$2))*('Relevé mensuel'!$E$6:$E$123))</f>
        <v>0</v>
      </c>
      <c r="N26" s="104">
        <f>SUMPRODUCT((('Relevé mensuel'!$C$6:$C$123=Feuil1!$C26)*('Relevé mensuel'!$D$6:$D$123=Feuil1!N$2))*('Relevé mensuel'!$E$6:$E$123))</f>
        <v>0</v>
      </c>
      <c r="O26" s="94"/>
      <c r="P26" s="13">
        <f t="shared" si="2"/>
        <v>5</v>
      </c>
      <c r="Q26" s="20">
        <v>39</v>
      </c>
      <c r="R26" s="14"/>
      <c r="S26" s="22">
        <f t="shared" si="3"/>
        <v>2.4300000000000002</v>
      </c>
      <c r="T26" s="15">
        <v>94.77000000000001</v>
      </c>
      <c r="U26" s="15">
        <v>631</v>
      </c>
      <c r="V26" s="15">
        <f t="shared" si="6"/>
        <v>24609</v>
      </c>
      <c r="W26" s="15">
        <v>259.67078189300412</v>
      </c>
    </row>
    <row r="27" spans="1:23">
      <c r="A27" s="10">
        <v>27</v>
      </c>
      <c r="B27" s="16" t="s">
        <v>27</v>
      </c>
      <c r="C27" s="46" t="s">
        <v>33</v>
      </c>
      <c r="D27" s="12">
        <v>0.72</v>
      </c>
      <c r="E27" s="12">
        <v>2.7</v>
      </c>
      <c r="F27" s="104">
        <f>SUMPRODUCT((('Relevé mensuel'!$C$6:$C$123=Feuil1!$C27)*('Relevé mensuel'!$D$6:$D$123=Feuil1!F$2))*('Relevé mensuel'!$E$6:$E$123))</f>
        <v>0</v>
      </c>
      <c r="G27" s="104">
        <f>SUMPRODUCT((('Relevé mensuel'!$C$6:$C$123=Feuil1!$C27)*('Relevé mensuel'!$D$6:$D$123=Feuil1!G$2))*('Relevé mensuel'!$E$6:$E$123))</f>
        <v>0</v>
      </c>
      <c r="H27" s="104">
        <f>SUMPRODUCT((('Relevé mensuel'!$C$6:$C$123=Feuil1!$C27)*('Relevé mensuel'!$D$6:$D$123=Feuil1!H$2))*('Relevé mensuel'!$E$6:$E$123))</f>
        <v>0</v>
      </c>
      <c r="I27" s="104">
        <f>SUMPRODUCT((('Relevé mensuel'!$C$6:$C$123=Feuil1!$C27)*('Relevé mensuel'!$D$6:$D$123=Feuil1!I$2))*('Relevé mensuel'!$E$6:$E$123))</f>
        <v>0</v>
      </c>
      <c r="J27" s="104">
        <f>SUMPRODUCT((('Relevé mensuel'!$C$6:$C$123=Feuil1!$C27)*('Relevé mensuel'!$D$6:$D$123=Feuil1!J$2))*('Relevé mensuel'!$E$6:$E$123))</f>
        <v>0</v>
      </c>
      <c r="K27" s="104">
        <f>SUMPRODUCT((('Relevé mensuel'!$C$6:$C$123=Feuil1!$C27)*('Relevé mensuel'!$D$6:$D$123=Feuil1!K$2))*('Relevé mensuel'!$E$6:$E$123))</f>
        <v>0</v>
      </c>
      <c r="L27" s="104">
        <f>SUMPRODUCT((('Relevé mensuel'!$C$6:$C$123=Feuil1!$C27)*('Relevé mensuel'!$D$6:$D$123=Feuil1!L$2))*('Relevé mensuel'!$E$6:$E$123))</f>
        <v>0</v>
      </c>
      <c r="M27" s="104">
        <f>SUMPRODUCT((('Relevé mensuel'!$C$6:$C$123=Feuil1!$C27)*('Relevé mensuel'!$D$6:$D$123=Feuil1!M$2))*('Relevé mensuel'!$E$6:$E$123))</f>
        <v>0</v>
      </c>
      <c r="N27" s="104">
        <f>SUMPRODUCT((('Relevé mensuel'!$C$6:$C$123=Feuil1!$C27)*('Relevé mensuel'!$D$6:$D$123=Feuil1!N$2))*('Relevé mensuel'!$E$6:$E$123))</f>
        <v>0</v>
      </c>
      <c r="O27" s="94">
        <v>3</v>
      </c>
      <c r="P27" s="13">
        <f t="shared" si="2"/>
        <v>3</v>
      </c>
      <c r="Q27" s="20">
        <v>14</v>
      </c>
      <c r="R27" s="21" t="s">
        <v>34</v>
      </c>
      <c r="S27" s="22">
        <f t="shared" si="3"/>
        <v>1.944</v>
      </c>
      <c r="T27" s="15">
        <v>27.216000000000001</v>
      </c>
      <c r="U27" s="15">
        <v>586.5</v>
      </c>
      <c r="V27" s="15">
        <f t="shared" si="6"/>
        <v>8211</v>
      </c>
      <c r="W27" s="15">
        <v>301.69753086419752</v>
      </c>
    </row>
    <row r="28" spans="1:23">
      <c r="A28">
        <v>28</v>
      </c>
      <c r="B28" s="16" t="s">
        <v>27</v>
      </c>
      <c r="C28" s="46" t="s">
        <v>35</v>
      </c>
      <c r="D28" s="12">
        <v>0.72</v>
      </c>
      <c r="E28" s="12">
        <v>2.7</v>
      </c>
      <c r="F28" s="104">
        <f>SUMPRODUCT((('Relevé mensuel'!$C$6:$C$123=Feuil1!$C28)*('Relevé mensuel'!$D$6:$D$123=Feuil1!F$2))*('Relevé mensuel'!$E$6:$E$123))</f>
        <v>0</v>
      </c>
      <c r="G28" s="104">
        <f>SUMPRODUCT((('Relevé mensuel'!$C$6:$C$123=Feuil1!$C28)*('Relevé mensuel'!$D$6:$D$123=Feuil1!G$2))*('Relevé mensuel'!$E$6:$E$123))</f>
        <v>0</v>
      </c>
      <c r="H28" s="104">
        <f>SUMPRODUCT((('Relevé mensuel'!$C$6:$C$123=Feuil1!$C28)*('Relevé mensuel'!$D$6:$D$123=Feuil1!H$2))*('Relevé mensuel'!$E$6:$E$123))</f>
        <v>0</v>
      </c>
      <c r="I28" s="104">
        <f>SUMPRODUCT((('Relevé mensuel'!$C$6:$C$123=Feuil1!$C28)*('Relevé mensuel'!$D$6:$D$123=Feuil1!I$2))*('Relevé mensuel'!$E$6:$E$123))</f>
        <v>0</v>
      </c>
      <c r="J28" s="104">
        <f>SUMPRODUCT((('Relevé mensuel'!$C$6:$C$123=Feuil1!$C28)*('Relevé mensuel'!$D$6:$D$123=Feuil1!J$2))*('Relevé mensuel'!$E$6:$E$123))</f>
        <v>0</v>
      </c>
      <c r="K28" s="104">
        <f>SUMPRODUCT((('Relevé mensuel'!$C$6:$C$123=Feuil1!$C28)*('Relevé mensuel'!$D$6:$D$123=Feuil1!K$2))*('Relevé mensuel'!$E$6:$E$123))</f>
        <v>0</v>
      </c>
      <c r="L28" s="104">
        <f>SUMPRODUCT((('Relevé mensuel'!$C$6:$C$123=Feuil1!$C28)*('Relevé mensuel'!$D$6:$D$123=Feuil1!L$2))*('Relevé mensuel'!$E$6:$E$123))</f>
        <v>0</v>
      </c>
      <c r="M28" s="104">
        <f>SUMPRODUCT((('Relevé mensuel'!$C$6:$C$123=Feuil1!$C28)*('Relevé mensuel'!$D$6:$D$123=Feuil1!M$2))*('Relevé mensuel'!$E$6:$E$123))</f>
        <v>0</v>
      </c>
      <c r="N28" s="104">
        <f>SUMPRODUCT((('Relevé mensuel'!$C$6:$C$123=Feuil1!$C28)*('Relevé mensuel'!$D$6:$D$123=Feuil1!N$2))*('Relevé mensuel'!$E$6:$E$123))</f>
        <v>0</v>
      </c>
      <c r="O28" s="94">
        <v>0</v>
      </c>
      <c r="P28" s="13">
        <f t="shared" si="2"/>
        <v>0</v>
      </c>
      <c r="Q28" s="20">
        <v>9</v>
      </c>
      <c r="R28" s="14"/>
      <c r="S28" s="22">
        <f>D28*E28</f>
        <v>1.944</v>
      </c>
      <c r="T28" s="15">
        <v>17.495999999999999</v>
      </c>
      <c r="U28" s="15">
        <v>586.5</v>
      </c>
      <c r="V28" s="15">
        <f t="shared" si="6"/>
        <v>5278.5</v>
      </c>
      <c r="W28" s="15">
        <v>301.69753086419752</v>
      </c>
    </row>
    <row r="29" spans="1:23">
      <c r="A29" s="10">
        <v>29</v>
      </c>
      <c r="B29" s="16" t="s">
        <v>27</v>
      </c>
      <c r="C29" s="46" t="s">
        <v>36</v>
      </c>
      <c r="D29" s="12">
        <v>0.6</v>
      </c>
      <c r="E29" s="12">
        <v>2.7</v>
      </c>
      <c r="F29" s="104">
        <f>SUMPRODUCT((('Relevé mensuel'!$C$6:$C$123=Feuil1!$C29)*('Relevé mensuel'!$D$6:$D$123=Feuil1!F$2))*('Relevé mensuel'!$E$6:$E$123))</f>
        <v>0</v>
      </c>
      <c r="G29" s="104">
        <f>SUMPRODUCT((('Relevé mensuel'!$C$6:$C$123=Feuil1!$C29)*('Relevé mensuel'!$D$6:$D$123=Feuil1!G$2))*('Relevé mensuel'!$E$6:$E$123))</f>
        <v>0</v>
      </c>
      <c r="H29" s="104">
        <f>SUMPRODUCT((('Relevé mensuel'!$C$6:$C$123=Feuil1!$C29)*('Relevé mensuel'!$D$6:$D$123=Feuil1!H$2))*('Relevé mensuel'!$E$6:$E$123))</f>
        <v>0</v>
      </c>
      <c r="I29" s="104">
        <f>SUMPRODUCT((('Relevé mensuel'!$C$6:$C$123=Feuil1!$C29)*('Relevé mensuel'!$D$6:$D$123=Feuil1!I$2))*('Relevé mensuel'!$E$6:$E$123))</f>
        <v>0</v>
      </c>
      <c r="J29" s="104">
        <f>SUMPRODUCT((('Relevé mensuel'!$C$6:$C$123=Feuil1!$C29)*('Relevé mensuel'!$D$6:$D$123=Feuil1!J$2))*('Relevé mensuel'!$E$6:$E$123))</f>
        <v>0</v>
      </c>
      <c r="K29" s="104">
        <f>SUMPRODUCT((('Relevé mensuel'!$C$6:$C$123=Feuil1!$C29)*('Relevé mensuel'!$D$6:$D$123=Feuil1!K$2))*('Relevé mensuel'!$E$6:$E$123))</f>
        <v>0</v>
      </c>
      <c r="L29" s="104">
        <f>SUMPRODUCT((('Relevé mensuel'!$C$6:$C$123=Feuil1!$C29)*('Relevé mensuel'!$D$6:$D$123=Feuil1!L$2))*('Relevé mensuel'!$E$6:$E$123))</f>
        <v>0</v>
      </c>
      <c r="M29" s="104">
        <f>SUMPRODUCT((('Relevé mensuel'!$C$6:$C$123=Feuil1!$C29)*('Relevé mensuel'!$D$6:$D$123=Feuil1!M$2))*('Relevé mensuel'!$E$6:$E$123))</f>
        <v>0</v>
      </c>
      <c r="N29" s="104">
        <f>SUMPRODUCT((('Relevé mensuel'!$C$6:$C$123=Feuil1!$C29)*('Relevé mensuel'!$D$6:$D$123=Feuil1!N$2))*('Relevé mensuel'!$E$6:$E$123))</f>
        <v>0</v>
      </c>
      <c r="O29" s="94">
        <v>10</v>
      </c>
      <c r="P29" s="13">
        <f t="shared" si="2"/>
        <v>10</v>
      </c>
      <c r="Q29" s="20">
        <v>55</v>
      </c>
      <c r="R29" s="21" t="s">
        <v>37</v>
      </c>
      <c r="S29" s="22">
        <f>D29*E29</f>
        <v>1.62</v>
      </c>
      <c r="T29" s="15">
        <v>89.100000000000009</v>
      </c>
      <c r="U29" s="15">
        <v>546.5</v>
      </c>
      <c r="V29" s="15">
        <f t="shared" si="6"/>
        <v>30057.5</v>
      </c>
      <c r="W29" s="15">
        <v>337.34567901234567</v>
      </c>
    </row>
    <row r="30" spans="1:23">
      <c r="A30">
        <v>30</v>
      </c>
      <c r="B30" s="16" t="s">
        <v>27</v>
      </c>
      <c r="C30" s="46" t="s">
        <v>38</v>
      </c>
      <c r="D30" s="12">
        <v>0.3</v>
      </c>
      <c r="E30" s="12">
        <v>2.7</v>
      </c>
      <c r="F30" s="104">
        <f>SUMPRODUCT((('Relevé mensuel'!$C$6:$C$123=Feuil1!$C30)*('Relevé mensuel'!$D$6:$D$123=Feuil1!F$2))*('Relevé mensuel'!$E$6:$E$123))</f>
        <v>0</v>
      </c>
      <c r="G30" s="104">
        <f>SUMPRODUCT((('Relevé mensuel'!$C$6:$C$123=Feuil1!$C30)*('Relevé mensuel'!$D$6:$D$123=Feuil1!G$2))*('Relevé mensuel'!$E$6:$E$123))</f>
        <v>0</v>
      </c>
      <c r="H30" s="104">
        <f>SUMPRODUCT((('Relevé mensuel'!$C$6:$C$123=Feuil1!$C30)*('Relevé mensuel'!$D$6:$D$123=Feuil1!H$2))*('Relevé mensuel'!$E$6:$E$123))</f>
        <v>0</v>
      </c>
      <c r="I30" s="104">
        <f>SUMPRODUCT((('Relevé mensuel'!$C$6:$C$123=Feuil1!$C30)*('Relevé mensuel'!$D$6:$D$123=Feuil1!I$2))*('Relevé mensuel'!$E$6:$E$123))</f>
        <v>0</v>
      </c>
      <c r="J30" s="104">
        <f>SUMPRODUCT((('Relevé mensuel'!$C$6:$C$123=Feuil1!$C30)*('Relevé mensuel'!$D$6:$D$123=Feuil1!J$2))*('Relevé mensuel'!$E$6:$E$123))</f>
        <v>0</v>
      </c>
      <c r="K30" s="104">
        <f>SUMPRODUCT((('Relevé mensuel'!$C$6:$C$123=Feuil1!$C30)*('Relevé mensuel'!$D$6:$D$123=Feuil1!K$2))*('Relevé mensuel'!$E$6:$E$123))</f>
        <v>0</v>
      </c>
      <c r="L30" s="104">
        <f>SUMPRODUCT((('Relevé mensuel'!$C$6:$C$123=Feuil1!$C30)*('Relevé mensuel'!$D$6:$D$123=Feuil1!L$2))*('Relevé mensuel'!$E$6:$E$123))</f>
        <v>0</v>
      </c>
      <c r="M30" s="104">
        <f>SUMPRODUCT((('Relevé mensuel'!$C$6:$C$123=Feuil1!$C30)*('Relevé mensuel'!$D$6:$D$123=Feuil1!M$2))*('Relevé mensuel'!$E$6:$E$123))</f>
        <v>0</v>
      </c>
      <c r="N30" s="104">
        <f>SUMPRODUCT((('Relevé mensuel'!$C$6:$C$123=Feuil1!$C30)*('Relevé mensuel'!$D$6:$D$123=Feuil1!N$2))*('Relevé mensuel'!$E$6:$E$123))</f>
        <v>0</v>
      </c>
      <c r="O30" s="94">
        <v>5</v>
      </c>
      <c r="P30" s="13">
        <f t="shared" si="2"/>
        <v>5</v>
      </c>
      <c r="Q30" s="20">
        <v>51</v>
      </c>
      <c r="R30" s="21" t="s">
        <v>39</v>
      </c>
      <c r="S30" s="22">
        <f>D30*E30</f>
        <v>0.81</v>
      </c>
      <c r="T30" s="15">
        <v>41.31</v>
      </c>
      <c r="U30" s="15">
        <v>370.5</v>
      </c>
      <c r="V30" s="15">
        <f t="shared" si="6"/>
        <v>18895.5</v>
      </c>
      <c r="W30" s="15">
        <v>457.40740740740739</v>
      </c>
    </row>
    <row r="31" spans="1:23">
      <c r="A31" s="10">
        <v>31</v>
      </c>
      <c r="B31" s="16" t="s">
        <v>27</v>
      </c>
      <c r="C31" s="46" t="s">
        <v>40</v>
      </c>
      <c r="D31" s="12">
        <v>0.3</v>
      </c>
      <c r="E31" s="12">
        <v>2.7</v>
      </c>
      <c r="F31" s="104">
        <f>SUMPRODUCT((('Relevé mensuel'!$C$6:$C$123=Feuil1!$C31)*('Relevé mensuel'!$D$6:$D$123=Feuil1!F$2))*('Relevé mensuel'!$E$6:$E$123))</f>
        <v>0</v>
      </c>
      <c r="G31" s="104">
        <f>SUMPRODUCT((('Relevé mensuel'!$C$6:$C$123=Feuil1!$C31)*('Relevé mensuel'!$D$6:$D$123=Feuil1!G$2))*('Relevé mensuel'!$E$6:$E$123))</f>
        <v>0</v>
      </c>
      <c r="H31" s="104">
        <f>SUMPRODUCT((('Relevé mensuel'!$C$6:$C$123=Feuil1!$C31)*('Relevé mensuel'!$D$6:$D$123=Feuil1!H$2))*('Relevé mensuel'!$E$6:$E$123))</f>
        <v>0</v>
      </c>
      <c r="I31" s="104">
        <f>SUMPRODUCT((('Relevé mensuel'!$C$6:$C$123=Feuil1!$C31)*('Relevé mensuel'!$D$6:$D$123=Feuil1!I$2))*('Relevé mensuel'!$E$6:$E$123))</f>
        <v>0</v>
      </c>
      <c r="J31" s="104">
        <f>SUMPRODUCT((('Relevé mensuel'!$C$6:$C$123=Feuil1!$C31)*('Relevé mensuel'!$D$6:$D$123=Feuil1!J$2))*('Relevé mensuel'!$E$6:$E$123))</f>
        <v>0</v>
      </c>
      <c r="K31" s="104">
        <f>SUMPRODUCT((('Relevé mensuel'!$C$6:$C$123=Feuil1!$C31)*('Relevé mensuel'!$D$6:$D$123=Feuil1!K$2))*('Relevé mensuel'!$E$6:$E$123))</f>
        <v>0</v>
      </c>
      <c r="L31" s="104">
        <f>SUMPRODUCT((('Relevé mensuel'!$C$6:$C$123=Feuil1!$C31)*('Relevé mensuel'!$D$6:$D$123=Feuil1!L$2))*('Relevé mensuel'!$E$6:$E$123))</f>
        <v>0</v>
      </c>
      <c r="M31" s="104">
        <f>SUMPRODUCT((('Relevé mensuel'!$C$6:$C$123=Feuil1!$C31)*('Relevé mensuel'!$D$6:$D$123=Feuil1!M$2))*('Relevé mensuel'!$E$6:$E$123))</f>
        <v>0</v>
      </c>
      <c r="N31" s="104">
        <f>SUMPRODUCT((('Relevé mensuel'!$C$6:$C$123=Feuil1!$C31)*('Relevé mensuel'!$D$6:$D$123=Feuil1!N$2))*('Relevé mensuel'!$E$6:$E$123))</f>
        <v>0</v>
      </c>
      <c r="O31" s="94">
        <v>11</v>
      </c>
      <c r="P31" s="13">
        <f t="shared" si="2"/>
        <v>11</v>
      </c>
      <c r="Q31" s="20">
        <v>15</v>
      </c>
      <c r="R31" s="21" t="s">
        <v>41</v>
      </c>
      <c r="S31" s="22">
        <f t="shared" ref="S31:S36" si="7">D31*E31</f>
        <v>0.81</v>
      </c>
      <c r="T31" s="15">
        <v>12.15</v>
      </c>
      <c r="U31" s="15">
        <v>709</v>
      </c>
      <c r="V31" s="15">
        <f t="shared" si="6"/>
        <v>10635</v>
      </c>
      <c r="W31" s="15">
        <v>875.30864197530855</v>
      </c>
    </row>
    <row r="32" spans="1:23">
      <c r="A32">
        <v>32</v>
      </c>
      <c r="B32" s="16" t="s">
        <v>27</v>
      </c>
      <c r="C32" s="46" t="s">
        <v>42</v>
      </c>
      <c r="D32" s="12">
        <v>0.3</v>
      </c>
      <c r="E32" s="12">
        <v>2.7</v>
      </c>
      <c r="F32" s="104">
        <f>SUMPRODUCT((('Relevé mensuel'!$C$6:$C$123=Feuil1!$C32)*('Relevé mensuel'!$D$6:$D$123=Feuil1!F$2))*('Relevé mensuel'!$E$6:$E$123))</f>
        <v>0</v>
      </c>
      <c r="G32" s="104">
        <f>SUMPRODUCT((('Relevé mensuel'!$C$6:$C$123=Feuil1!$C32)*('Relevé mensuel'!$D$6:$D$123=Feuil1!G$2))*('Relevé mensuel'!$E$6:$E$123))</f>
        <v>0</v>
      </c>
      <c r="H32" s="104">
        <f>SUMPRODUCT((('Relevé mensuel'!$C$6:$C$123=Feuil1!$C32)*('Relevé mensuel'!$D$6:$D$123=Feuil1!H$2))*('Relevé mensuel'!$E$6:$E$123))</f>
        <v>0</v>
      </c>
      <c r="I32" s="104">
        <f>SUMPRODUCT((('Relevé mensuel'!$C$6:$C$123=Feuil1!$C32)*('Relevé mensuel'!$D$6:$D$123=Feuil1!I$2))*('Relevé mensuel'!$E$6:$E$123))</f>
        <v>0</v>
      </c>
      <c r="J32" s="104">
        <f>SUMPRODUCT((('Relevé mensuel'!$C$6:$C$123=Feuil1!$C32)*('Relevé mensuel'!$D$6:$D$123=Feuil1!J$2))*('Relevé mensuel'!$E$6:$E$123))</f>
        <v>0</v>
      </c>
      <c r="K32" s="104">
        <f>SUMPRODUCT((('Relevé mensuel'!$C$6:$C$123=Feuil1!$C32)*('Relevé mensuel'!$D$6:$D$123=Feuil1!K$2))*('Relevé mensuel'!$E$6:$E$123))</f>
        <v>0</v>
      </c>
      <c r="L32" s="104">
        <f>SUMPRODUCT((('Relevé mensuel'!$C$6:$C$123=Feuil1!$C32)*('Relevé mensuel'!$D$6:$D$123=Feuil1!L$2))*('Relevé mensuel'!$E$6:$E$123))</f>
        <v>0</v>
      </c>
      <c r="M32" s="104">
        <f>SUMPRODUCT((('Relevé mensuel'!$C$6:$C$123=Feuil1!$C32)*('Relevé mensuel'!$D$6:$D$123=Feuil1!M$2))*('Relevé mensuel'!$E$6:$E$123))</f>
        <v>0</v>
      </c>
      <c r="N32" s="104">
        <f>SUMPRODUCT((('Relevé mensuel'!$C$6:$C$123=Feuil1!$C32)*('Relevé mensuel'!$D$6:$D$123=Feuil1!N$2))*('Relevé mensuel'!$E$6:$E$123))</f>
        <v>0</v>
      </c>
      <c r="O32" s="94">
        <v>7</v>
      </c>
      <c r="P32" s="13">
        <f t="shared" si="2"/>
        <v>7</v>
      </c>
      <c r="Q32" s="20">
        <v>16</v>
      </c>
      <c r="R32" s="14"/>
      <c r="S32" s="22">
        <f>D32*E32</f>
        <v>0.81</v>
      </c>
      <c r="T32" s="15">
        <v>12.96</v>
      </c>
      <c r="U32" s="15">
        <v>880</v>
      </c>
      <c r="V32" s="15">
        <f t="shared" si="6"/>
        <v>14080</v>
      </c>
      <c r="W32" s="15">
        <v>1086.4197530864196</v>
      </c>
    </row>
    <row r="33" spans="1:23">
      <c r="A33" s="10">
        <v>33</v>
      </c>
      <c r="B33" s="16" t="s">
        <v>27</v>
      </c>
      <c r="C33" s="46" t="s">
        <v>43</v>
      </c>
      <c r="D33" s="12">
        <v>2.4</v>
      </c>
      <c r="E33" s="12">
        <v>3.3</v>
      </c>
      <c r="F33" s="104">
        <f>SUMPRODUCT((('Relevé mensuel'!$C$6:$C$123=Feuil1!$C33)*('Relevé mensuel'!$D$6:$D$123=Feuil1!F$2))*('Relevé mensuel'!$E$6:$E$123))</f>
        <v>0</v>
      </c>
      <c r="G33" s="104">
        <f>SUMPRODUCT((('Relevé mensuel'!$C$6:$C$123=Feuil1!$C33)*('Relevé mensuel'!$D$6:$D$123=Feuil1!G$2))*('Relevé mensuel'!$E$6:$E$123))</f>
        <v>0</v>
      </c>
      <c r="H33" s="104">
        <f>SUMPRODUCT((('Relevé mensuel'!$C$6:$C$123=Feuil1!$C33)*('Relevé mensuel'!$D$6:$D$123=Feuil1!H$2))*('Relevé mensuel'!$E$6:$E$123))</f>
        <v>0</v>
      </c>
      <c r="I33" s="104">
        <f>SUMPRODUCT((('Relevé mensuel'!$C$6:$C$123=Feuil1!$C33)*('Relevé mensuel'!$D$6:$D$123=Feuil1!I$2))*('Relevé mensuel'!$E$6:$E$123))</f>
        <v>0</v>
      </c>
      <c r="J33" s="104">
        <f>SUMPRODUCT((('Relevé mensuel'!$C$6:$C$123=Feuil1!$C33)*('Relevé mensuel'!$D$6:$D$123=Feuil1!J$2))*('Relevé mensuel'!$E$6:$E$123))</f>
        <v>0</v>
      </c>
      <c r="K33" s="104">
        <f>SUMPRODUCT((('Relevé mensuel'!$C$6:$C$123=Feuil1!$C33)*('Relevé mensuel'!$D$6:$D$123=Feuil1!K$2))*('Relevé mensuel'!$E$6:$E$123))</f>
        <v>0</v>
      </c>
      <c r="L33" s="104">
        <f>SUMPRODUCT((('Relevé mensuel'!$C$6:$C$123=Feuil1!$C33)*('Relevé mensuel'!$D$6:$D$123=Feuil1!L$2))*('Relevé mensuel'!$E$6:$E$123))</f>
        <v>0</v>
      </c>
      <c r="M33" s="104">
        <f>SUMPRODUCT((('Relevé mensuel'!$C$6:$C$123=Feuil1!$C33)*('Relevé mensuel'!$D$6:$D$123=Feuil1!M$2))*('Relevé mensuel'!$E$6:$E$123))</f>
        <v>0</v>
      </c>
      <c r="N33" s="104">
        <f>SUMPRODUCT((('Relevé mensuel'!$C$6:$C$123=Feuil1!$C33)*('Relevé mensuel'!$D$6:$D$123=Feuil1!N$2))*('Relevé mensuel'!$E$6:$E$123))</f>
        <v>0</v>
      </c>
      <c r="O33" s="94">
        <v>13</v>
      </c>
      <c r="P33" s="13">
        <f t="shared" si="2"/>
        <v>13</v>
      </c>
      <c r="Q33" s="20">
        <v>30</v>
      </c>
      <c r="R33" s="21" t="s">
        <v>44</v>
      </c>
      <c r="S33" s="22">
        <f t="shared" si="7"/>
        <v>7.919999999999999</v>
      </c>
      <c r="T33" s="15">
        <v>237.59999999999997</v>
      </c>
      <c r="U33" s="15">
        <v>2150</v>
      </c>
      <c r="V33" s="15">
        <v>64500</v>
      </c>
      <c r="W33" s="15">
        <v>271.46464646464648</v>
      </c>
    </row>
    <row r="34" spans="1:23">
      <c r="A34">
        <v>34</v>
      </c>
      <c r="B34" s="16" t="s">
        <v>27</v>
      </c>
      <c r="C34" s="46" t="s">
        <v>45</v>
      </c>
      <c r="D34" s="12">
        <v>1.2</v>
      </c>
      <c r="E34" s="12">
        <v>3.3</v>
      </c>
      <c r="F34" s="104">
        <f>SUMPRODUCT((('Relevé mensuel'!$C$6:$C$123=Feuil1!$C34)*('Relevé mensuel'!$D$6:$D$123=Feuil1!F$2))*('Relevé mensuel'!$E$6:$E$123))</f>
        <v>0</v>
      </c>
      <c r="G34" s="104">
        <f>SUMPRODUCT((('Relevé mensuel'!$C$6:$C$123=Feuil1!$C34)*('Relevé mensuel'!$D$6:$D$123=Feuil1!G$2))*('Relevé mensuel'!$E$6:$E$123))</f>
        <v>0</v>
      </c>
      <c r="H34" s="104">
        <f>SUMPRODUCT((('Relevé mensuel'!$C$6:$C$123=Feuil1!$C34)*('Relevé mensuel'!$D$6:$D$123=Feuil1!H$2))*('Relevé mensuel'!$E$6:$E$123))</f>
        <v>0</v>
      </c>
      <c r="I34" s="104">
        <f>SUMPRODUCT((('Relevé mensuel'!$C$6:$C$123=Feuil1!$C34)*('Relevé mensuel'!$D$6:$D$123=Feuil1!I$2))*('Relevé mensuel'!$E$6:$E$123))</f>
        <v>0</v>
      </c>
      <c r="J34" s="104">
        <f>SUMPRODUCT((('Relevé mensuel'!$C$6:$C$123=Feuil1!$C34)*('Relevé mensuel'!$D$6:$D$123=Feuil1!J$2))*('Relevé mensuel'!$E$6:$E$123))</f>
        <v>0</v>
      </c>
      <c r="K34" s="104">
        <f>SUMPRODUCT((('Relevé mensuel'!$C$6:$C$123=Feuil1!$C34)*('Relevé mensuel'!$D$6:$D$123=Feuil1!K$2))*('Relevé mensuel'!$E$6:$E$123))</f>
        <v>0</v>
      </c>
      <c r="L34" s="104">
        <f>SUMPRODUCT((('Relevé mensuel'!$C$6:$C$123=Feuil1!$C34)*('Relevé mensuel'!$D$6:$D$123=Feuil1!L$2))*('Relevé mensuel'!$E$6:$E$123))</f>
        <v>0</v>
      </c>
      <c r="M34" s="104">
        <f>SUMPRODUCT((('Relevé mensuel'!$C$6:$C$123=Feuil1!$C34)*('Relevé mensuel'!$D$6:$D$123=Feuil1!M$2))*('Relevé mensuel'!$E$6:$E$123))</f>
        <v>0</v>
      </c>
      <c r="N34" s="104">
        <f>SUMPRODUCT((('Relevé mensuel'!$C$6:$C$123=Feuil1!$C34)*('Relevé mensuel'!$D$6:$D$123=Feuil1!N$2))*('Relevé mensuel'!$E$6:$E$123))</f>
        <v>0</v>
      </c>
      <c r="O34" s="94"/>
      <c r="P34" s="13">
        <f t="shared" si="2"/>
        <v>0</v>
      </c>
      <c r="Q34" s="20">
        <v>12</v>
      </c>
      <c r="R34" s="14"/>
      <c r="S34" s="22">
        <f t="shared" si="7"/>
        <v>3.9599999999999995</v>
      </c>
      <c r="T34" s="15">
        <v>47.519999999999996</v>
      </c>
      <c r="U34" s="15">
        <v>889</v>
      </c>
      <c r="V34" s="15">
        <f t="shared" ref="V34:V41" si="8">U34*Q34</f>
        <v>10668</v>
      </c>
      <c r="W34" s="15">
        <v>224.49494949494951</v>
      </c>
    </row>
    <row r="35" spans="1:23">
      <c r="A35" s="10">
        <v>35</v>
      </c>
      <c r="B35" s="16" t="s">
        <v>27</v>
      </c>
      <c r="C35" s="46" t="s">
        <v>46</v>
      </c>
      <c r="D35" s="12">
        <v>0.9</v>
      </c>
      <c r="E35" s="12">
        <v>3.3</v>
      </c>
      <c r="F35" s="104">
        <f>SUMPRODUCT((('Relevé mensuel'!$C$6:$C$123=Feuil1!$C35)*('Relevé mensuel'!$D$6:$D$123=Feuil1!F$2))*('Relevé mensuel'!$E$6:$E$123))</f>
        <v>0</v>
      </c>
      <c r="G35" s="104">
        <f>SUMPRODUCT((('Relevé mensuel'!$C$6:$C$123=Feuil1!$C35)*('Relevé mensuel'!$D$6:$D$123=Feuil1!G$2))*('Relevé mensuel'!$E$6:$E$123))</f>
        <v>0</v>
      </c>
      <c r="H35" s="104">
        <f>SUMPRODUCT((('Relevé mensuel'!$C$6:$C$123=Feuil1!$C35)*('Relevé mensuel'!$D$6:$D$123=Feuil1!H$2))*('Relevé mensuel'!$E$6:$E$123))</f>
        <v>0</v>
      </c>
      <c r="I35" s="104">
        <f>SUMPRODUCT((('Relevé mensuel'!$C$6:$C$123=Feuil1!$C35)*('Relevé mensuel'!$D$6:$D$123=Feuil1!I$2))*('Relevé mensuel'!$E$6:$E$123))</f>
        <v>0</v>
      </c>
      <c r="J35" s="104">
        <f>SUMPRODUCT((('Relevé mensuel'!$C$6:$C$123=Feuil1!$C35)*('Relevé mensuel'!$D$6:$D$123=Feuil1!J$2))*('Relevé mensuel'!$E$6:$E$123))</f>
        <v>0</v>
      </c>
      <c r="K35" s="104">
        <f>SUMPRODUCT((('Relevé mensuel'!$C$6:$C$123=Feuil1!$C35)*('Relevé mensuel'!$D$6:$D$123=Feuil1!K$2))*('Relevé mensuel'!$E$6:$E$123))</f>
        <v>0</v>
      </c>
      <c r="L35" s="104">
        <f>SUMPRODUCT((('Relevé mensuel'!$C$6:$C$123=Feuil1!$C35)*('Relevé mensuel'!$D$6:$D$123=Feuil1!L$2))*('Relevé mensuel'!$E$6:$E$123))</f>
        <v>0</v>
      </c>
      <c r="M35" s="104">
        <f>SUMPRODUCT((('Relevé mensuel'!$C$6:$C$123=Feuil1!$C35)*('Relevé mensuel'!$D$6:$D$123=Feuil1!M$2))*('Relevé mensuel'!$E$6:$E$123))</f>
        <v>0</v>
      </c>
      <c r="N35" s="104">
        <f>SUMPRODUCT((('Relevé mensuel'!$C$6:$C$123=Feuil1!$C35)*('Relevé mensuel'!$D$6:$D$123=Feuil1!N$2))*('Relevé mensuel'!$E$6:$E$123))</f>
        <v>0</v>
      </c>
      <c r="O35" s="94">
        <v>8</v>
      </c>
      <c r="P35" s="13">
        <f t="shared" si="2"/>
        <v>8</v>
      </c>
      <c r="Q35" s="20">
        <v>10</v>
      </c>
      <c r="R35" s="14"/>
      <c r="S35" s="22">
        <f t="shared" si="7"/>
        <v>2.9699999999999998</v>
      </c>
      <c r="T35" s="15">
        <v>29.699999999999996</v>
      </c>
      <c r="U35" s="15">
        <v>750</v>
      </c>
      <c r="V35" s="15">
        <f t="shared" si="8"/>
        <v>7500</v>
      </c>
      <c r="W35" s="15">
        <v>252.52525252525254</v>
      </c>
    </row>
    <row r="36" spans="1:23">
      <c r="A36">
        <v>36</v>
      </c>
      <c r="B36" s="16" t="s">
        <v>27</v>
      </c>
      <c r="C36" s="46" t="s">
        <v>47</v>
      </c>
      <c r="D36" s="12">
        <v>0.72</v>
      </c>
      <c r="E36" s="12">
        <v>3.3</v>
      </c>
      <c r="F36" s="104">
        <f>SUMPRODUCT((('Relevé mensuel'!$C$6:$C$123=Feuil1!$C36)*('Relevé mensuel'!$D$6:$D$123=Feuil1!F$2))*('Relevé mensuel'!$E$6:$E$123))</f>
        <v>0</v>
      </c>
      <c r="G36" s="104">
        <f>SUMPRODUCT((('Relevé mensuel'!$C$6:$C$123=Feuil1!$C36)*('Relevé mensuel'!$D$6:$D$123=Feuil1!G$2))*('Relevé mensuel'!$E$6:$E$123))</f>
        <v>0</v>
      </c>
      <c r="H36" s="104">
        <f>SUMPRODUCT((('Relevé mensuel'!$C$6:$C$123=Feuil1!$C36)*('Relevé mensuel'!$D$6:$D$123=Feuil1!H$2))*('Relevé mensuel'!$E$6:$E$123))</f>
        <v>0</v>
      </c>
      <c r="I36" s="104">
        <f>SUMPRODUCT((('Relevé mensuel'!$C$6:$C$123=Feuil1!$C36)*('Relevé mensuel'!$D$6:$D$123=Feuil1!I$2))*('Relevé mensuel'!$E$6:$E$123))</f>
        <v>0</v>
      </c>
      <c r="J36" s="104">
        <f>SUMPRODUCT((('Relevé mensuel'!$C$6:$C$123=Feuil1!$C36)*('Relevé mensuel'!$D$6:$D$123=Feuil1!J$2))*('Relevé mensuel'!$E$6:$E$123))</f>
        <v>0</v>
      </c>
      <c r="K36" s="104">
        <f>SUMPRODUCT((('Relevé mensuel'!$C$6:$C$123=Feuil1!$C36)*('Relevé mensuel'!$D$6:$D$123=Feuil1!K$2))*('Relevé mensuel'!$E$6:$E$123))</f>
        <v>0</v>
      </c>
      <c r="L36" s="104">
        <f>SUMPRODUCT((('Relevé mensuel'!$C$6:$C$123=Feuil1!$C36)*('Relevé mensuel'!$D$6:$D$123=Feuil1!L$2))*('Relevé mensuel'!$E$6:$E$123))</f>
        <v>0</v>
      </c>
      <c r="M36" s="104">
        <f>SUMPRODUCT((('Relevé mensuel'!$C$6:$C$123=Feuil1!$C36)*('Relevé mensuel'!$D$6:$D$123=Feuil1!M$2))*('Relevé mensuel'!$E$6:$E$123))</f>
        <v>0</v>
      </c>
      <c r="N36" s="104">
        <f>SUMPRODUCT((('Relevé mensuel'!$C$6:$C$123=Feuil1!$C36)*('Relevé mensuel'!$D$6:$D$123=Feuil1!N$2))*('Relevé mensuel'!$E$6:$E$123))</f>
        <v>0</v>
      </c>
      <c r="O36" s="94"/>
      <c r="P36" s="13">
        <f t="shared" si="2"/>
        <v>0</v>
      </c>
      <c r="Q36" s="20">
        <v>8</v>
      </c>
      <c r="R36" s="14"/>
      <c r="S36" s="22">
        <f t="shared" si="7"/>
        <v>2.3759999999999999</v>
      </c>
      <c r="T36" s="15">
        <v>19.007999999999999</v>
      </c>
      <c r="U36" s="15">
        <v>869</v>
      </c>
      <c r="V36" s="15">
        <f t="shared" si="8"/>
        <v>6952</v>
      </c>
      <c r="W36" s="15">
        <v>365.74074074074076</v>
      </c>
    </row>
    <row r="37" spans="1:23">
      <c r="A37" s="10">
        <v>37</v>
      </c>
      <c r="B37" s="16" t="s">
        <v>27</v>
      </c>
      <c r="C37" s="46" t="s">
        <v>48</v>
      </c>
      <c r="D37" s="12">
        <v>0.72</v>
      </c>
      <c r="E37" s="12">
        <v>3.3</v>
      </c>
      <c r="F37" s="104">
        <f>SUMPRODUCT((('Relevé mensuel'!$C$6:$C$123=Feuil1!$C37)*('Relevé mensuel'!$D$6:$D$123=Feuil1!F$2))*('Relevé mensuel'!$E$6:$E$123))</f>
        <v>0</v>
      </c>
      <c r="G37" s="104">
        <f>SUMPRODUCT((('Relevé mensuel'!$C$6:$C$123=Feuil1!$C37)*('Relevé mensuel'!$D$6:$D$123=Feuil1!G$2))*('Relevé mensuel'!$E$6:$E$123))</f>
        <v>0</v>
      </c>
      <c r="H37" s="104">
        <f>SUMPRODUCT((('Relevé mensuel'!$C$6:$C$123=Feuil1!$C37)*('Relevé mensuel'!$D$6:$D$123=Feuil1!H$2))*('Relevé mensuel'!$E$6:$E$123))</f>
        <v>0</v>
      </c>
      <c r="I37" s="104">
        <f>SUMPRODUCT((('Relevé mensuel'!$C$6:$C$123=Feuil1!$C37)*('Relevé mensuel'!$D$6:$D$123=Feuil1!I$2))*('Relevé mensuel'!$E$6:$E$123))</f>
        <v>0</v>
      </c>
      <c r="J37" s="104">
        <f>SUMPRODUCT((('Relevé mensuel'!$C$6:$C$123=Feuil1!$C37)*('Relevé mensuel'!$D$6:$D$123=Feuil1!J$2))*('Relevé mensuel'!$E$6:$E$123))</f>
        <v>0</v>
      </c>
      <c r="K37" s="104">
        <f>SUMPRODUCT((('Relevé mensuel'!$C$6:$C$123=Feuil1!$C37)*('Relevé mensuel'!$D$6:$D$123=Feuil1!K$2))*('Relevé mensuel'!$E$6:$E$123))</f>
        <v>0</v>
      </c>
      <c r="L37" s="104">
        <f>SUMPRODUCT((('Relevé mensuel'!$C$6:$C$123=Feuil1!$C37)*('Relevé mensuel'!$D$6:$D$123=Feuil1!L$2))*('Relevé mensuel'!$E$6:$E$123))</f>
        <v>0</v>
      </c>
      <c r="M37" s="104">
        <f>SUMPRODUCT((('Relevé mensuel'!$C$6:$C$123=Feuil1!$C37)*('Relevé mensuel'!$D$6:$D$123=Feuil1!M$2))*('Relevé mensuel'!$E$6:$E$123))</f>
        <v>0</v>
      </c>
      <c r="N37" s="104">
        <f>SUMPRODUCT((('Relevé mensuel'!$C$6:$C$123=Feuil1!$C37)*('Relevé mensuel'!$D$6:$D$123=Feuil1!N$2))*('Relevé mensuel'!$E$6:$E$123))</f>
        <v>0</v>
      </c>
      <c r="O37" s="94">
        <v>4</v>
      </c>
      <c r="P37" s="13">
        <f t="shared" si="2"/>
        <v>4</v>
      </c>
      <c r="Q37" s="20">
        <v>6</v>
      </c>
      <c r="R37" s="14"/>
      <c r="S37" s="22">
        <f>D37*E37</f>
        <v>2.3759999999999999</v>
      </c>
      <c r="T37" s="15">
        <v>14.256</v>
      </c>
      <c r="U37" s="15">
        <v>869</v>
      </c>
      <c r="V37" s="15">
        <f t="shared" si="8"/>
        <v>5214</v>
      </c>
      <c r="W37" s="15">
        <v>365.74074074074076</v>
      </c>
    </row>
    <row r="38" spans="1:23">
      <c r="A38">
        <v>38</v>
      </c>
      <c r="B38" s="16" t="s">
        <v>27</v>
      </c>
      <c r="C38" s="46" t="s">
        <v>49</v>
      </c>
      <c r="D38" s="12">
        <v>0.6</v>
      </c>
      <c r="E38" s="12">
        <v>3.3</v>
      </c>
      <c r="F38" s="104">
        <f>SUMPRODUCT((('Relevé mensuel'!$C$6:$C$123=Feuil1!$C38)*('Relevé mensuel'!$D$6:$D$123=Feuil1!F$2))*('Relevé mensuel'!$E$6:$E$123))</f>
        <v>0</v>
      </c>
      <c r="G38" s="104">
        <f>SUMPRODUCT((('Relevé mensuel'!$C$6:$C$123=Feuil1!$C38)*('Relevé mensuel'!$D$6:$D$123=Feuil1!G$2))*('Relevé mensuel'!$E$6:$E$123))</f>
        <v>0</v>
      </c>
      <c r="H38" s="104">
        <f>SUMPRODUCT((('Relevé mensuel'!$C$6:$C$123=Feuil1!$C38)*('Relevé mensuel'!$D$6:$D$123=Feuil1!H$2))*('Relevé mensuel'!$E$6:$E$123))</f>
        <v>0</v>
      </c>
      <c r="I38" s="104">
        <f>SUMPRODUCT((('Relevé mensuel'!$C$6:$C$123=Feuil1!$C38)*('Relevé mensuel'!$D$6:$D$123=Feuil1!I$2))*('Relevé mensuel'!$E$6:$E$123))</f>
        <v>0</v>
      </c>
      <c r="J38" s="104">
        <f>SUMPRODUCT((('Relevé mensuel'!$C$6:$C$123=Feuil1!$C38)*('Relevé mensuel'!$D$6:$D$123=Feuil1!J$2))*('Relevé mensuel'!$E$6:$E$123))</f>
        <v>0</v>
      </c>
      <c r="K38" s="104">
        <f>SUMPRODUCT((('Relevé mensuel'!$C$6:$C$123=Feuil1!$C38)*('Relevé mensuel'!$D$6:$D$123=Feuil1!K$2))*('Relevé mensuel'!$E$6:$E$123))</f>
        <v>0</v>
      </c>
      <c r="L38" s="104">
        <f>SUMPRODUCT((('Relevé mensuel'!$C$6:$C$123=Feuil1!$C38)*('Relevé mensuel'!$D$6:$D$123=Feuil1!L$2))*('Relevé mensuel'!$E$6:$E$123))</f>
        <v>0</v>
      </c>
      <c r="M38" s="104">
        <f>SUMPRODUCT((('Relevé mensuel'!$C$6:$C$123=Feuil1!$C38)*('Relevé mensuel'!$D$6:$D$123=Feuil1!M$2))*('Relevé mensuel'!$E$6:$E$123))</f>
        <v>0</v>
      </c>
      <c r="N38" s="104">
        <f>SUMPRODUCT((('Relevé mensuel'!$C$6:$C$123=Feuil1!$C38)*('Relevé mensuel'!$D$6:$D$123=Feuil1!N$2))*('Relevé mensuel'!$E$6:$E$123))</f>
        <v>0</v>
      </c>
      <c r="O38" s="94">
        <v>1</v>
      </c>
      <c r="P38" s="13">
        <f t="shared" si="2"/>
        <v>1</v>
      </c>
      <c r="Q38" s="20">
        <v>11</v>
      </c>
      <c r="R38" s="14"/>
      <c r="S38" s="22">
        <f>D38*E38</f>
        <v>1.9799999999999998</v>
      </c>
      <c r="T38" s="15">
        <v>21.779999999999998</v>
      </c>
      <c r="U38" s="15">
        <v>803</v>
      </c>
      <c r="V38" s="15">
        <f t="shared" si="8"/>
        <v>8833</v>
      </c>
      <c r="W38" s="15">
        <v>405.5555555555556</v>
      </c>
    </row>
    <row r="39" spans="1:23">
      <c r="A39" s="10">
        <v>39</v>
      </c>
      <c r="B39" s="16" t="s">
        <v>27</v>
      </c>
      <c r="C39" s="46" t="s">
        <v>50</v>
      </c>
      <c r="D39" s="12">
        <v>0.3</v>
      </c>
      <c r="E39" s="12">
        <v>3.3</v>
      </c>
      <c r="F39" s="104">
        <f>SUMPRODUCT((('Relevé mensuel'!$C$6:$C$123=Feuil1!$C39)*('Relevé mensuel'!$D$6:$D$123=Feuil1!F$2))*('Relevé mensuel'!$E$6:$E$123))</f>
        <v>0</v>
      </c>
      <c r="G39" s="104">
        <f>SUMPRODUCT((('Relevé mensuel'!$C$6:$C$123=Feuil1!$C39)*('Relevé mensuel'!$D$6:$D$123=Feuil1!G$2))*('Relevé mensuel'!$E$6:$E$123))</f>
        <v>0</v>
      </c>
      <c r="H39" s="104">
        <f>SUMPRODUCT((('Relevé mensuel'!$C$6:$C$123=Feuil1!$C39)*('Relevé mensuel'!$D$6:$D$123=Feuil1!H$2))*('Relevé mensuel'!$E$6:$E$123))</f>
        <v>0</v>
      </c>
      <c r="I39" s="104">
        <f>SUMPRODUCT((('Relevé mensuel'!$C$6:$C$123=Feuil1!$C39)*('Relevé mensuel'!$D$6:$D$123=Feuil1!I$2))*('Relevé mensuel'!$E$6:$E$123))</f>
        <v>0</v>
      </c>
      <c r="J39" s="104">
        <f>SUMPRODUCT((('Relevé mensuel'!$C$6:$C$123=Feuil1!$C39)*('Relevé mensuel'!$D$6:$D$123=Feuil1!J$2))*('Relevé mensuel'!$E$6:$E$123))</f>
        <v>0</v>
      </c>
      <c r="K39" s="104">
        <f>SUMPRODUCT((('Relevé mensuel'!$C$6:$C$123=Feuil1!$C39)*('Relevé mensuel'!$D$6:$D$123=Feuil1!K$2))*('Relevé mensuel'!$E$6:$E$123))</f>
        <v>0</v>
      </c>
      <c r="L39" s="104">
        <f>SUMPRODUCT((('Relevé mensuel'!$C$6:$C$123=Feuil1!$C39)*('Relevé mensuel'!$D$6:$D$123=Feuil1!L$2))*('Relevé mensuel'!$E$6:$E$123))</f>
        <v>0</v>
      </c>
      <c r="M39" s="104">
        <f>SUMPRODUCT((('Relevé mensuel'!$C$6:$C$123=Feuil1!$C39)*('Relevé mensuel'!$D$6:$D$123=Feuil1!M$2))*('Relevé mensuel'!$E$6:$E$123))</f>
        <v>0</v>
      </c>
      <c r="N39" s="104">
        <f>SUMPRODUCT((('Relevé mensuel'!$C$6:$C$123=Feuil1!$C39)*('Relevé mensuel'!$D$6:$D$123=Feuil1!N$2))*('Relevé mensuel'!$E$6:$E$123))</f>
        <v>0</v>
      </c>
      <c r="O39" s="94">
        <v>1</v>
      </c>
      <c r="P39" s="13">
        <f t="shared" si="2"/>
        <v>1</v>
      </c>
      <c r="Q39" s="20">
        <v>10</v>
      </c>
      <c r="R39" s="14"/>
      <c r="S39" s="22">
        <f>D39*E39</f>
        <v>0.98999999999999988</v>
      </c>
      <c r="T39" s="15">
        <v>9.8999999999999986</v>
      </c>
      <c r="U39" s="15">
        <v>581</v>
      </c>
      <c r="V39" s="15">
        <f t="shared" si="8"/>
        <v>5810</v>
      </c>
      <c r="W39" s="15">
        <v>586.86868686868695</v>
      </c>
    </row>
    <row r="40" spans="1:23">
      <c r="A40">
        <v>40</v>
      </c>
      <c r="B40" s="16" t="s">
        <v>27</v>
      </c>
      <c r="C40" s="46" t="s">
        <v>51</v>
      </c>
      <c r="D40" s="12">
        <v>0.3</v>
      </c>
      <c r="E40" s="12">
        <v>3.3</v>
      </c>
      <c r="F40" s="104">
        <f>SUMPRODUCT((('Relevé mensuel'!$C$6:$C$123=Feuil1!$C40)*('Relevé mensuel'!$D$6:$D$123=Feuil1!F$2))*('Relevé mensuel'!$E$6:$E$123))</f>
        <v>0</v>
      </c>
      <c r="G40" s="104">
        <f>SUMPRODUCT((('Relevé mensuel'!$C$6:$C$123=Feuil1!$C40)*('Relevé mensuel'!$D$6:$D$123=Feuil1!G$2))*('Relevé mensuel'!$E$6:$E$123))</f>
        <v>0</v>
      </c>
      <c r="H40" s="104">
        <f>SUMPRODUCT((('Relevé mensuel'!$C$6:$C$123=Feuil1!$C40)*('Relevé mensuel'!$D$6:$D$123=Feuil1!H$2))*('Relevé mensuel'!$E$6:$E$123))</f>
        <v>0</v>
      </c>
      <c r="I40" s="104">
        <f>SUMPRODUCT((('Relevé mensuel'!$C$6:$C$123=Feuil1!$C40)*('Relevé mensuel'!$D$6:$D$123=Feuil1!I$2))*('Relevé mensuel'!$E$6:$E$123))</f>
        <v>0</v>
      </c>
      <c r="J40" s="104">
        <f>SUMPRODUCT((('Relevé mensuel'!$C$6:$C$123=Feuil1!$C40)*('Relevé mensuel'!$D$6:$D$123=Feuil1!J$2))*('Relevé mensuel'!$E$6:$E$123))</f>
        <v>0</v>
      </c>
      <c r="K40" s="104">
        <f>SUMPRODUCT((('Relevé mensuel'!$C$6:$C$123=Feuil1!$C40)*('Relevé mensuel'!$D$6:$D$123=Feuil1!K$2))*('Relevé mensuel'!$E$6:$E$123))</f>
        <v>0</v>
      </c>
      <c r="L40" s="104">
        <f>SUMPRODUCT((('Relevé mensuel'!$C$6:$C$123=Feuil1!$C40)*('Relevé mensuel'!$D$6:$D$123=Feuil1!L$2))*('Relevé mensuel'!$E$6:$E$123))</f>
        <v>0</v>
      </c>
      <c r="M40" s="104">
        <f>SUMPRODUCT((('Relevé mensuel'!$C$6:$C$123=Feuil1!$C40)*('Relevé mensuel'!$D$6:$D$123=Feuil1!M$2))*('Relevé mensuel'!$E$6:$E$123))</f>
        <v>0</v>
      </c>
      <c r="N40" s="104">
        <f>SUMPRODUCT((('Relevé mensuel'!$C$6:$C$123=Feuil1!$C40)*('Relevé mensuel'!$D$6:$D$123=Feuil1!N$2))*('Relevé mensuel'!$E$6:$E$123))</f>
        <v>0</v>
      </c>
      <c r="O40" s="94">
        <v>4</v>
      </c>
      <c r="P40" s="13">
        <f t="shared" si="2"/>
        <v>4</v>
      </c>
      <c r="Q40" s="20">
        <v>6</v>
      </c>
      <c r="R40" s="14"/>
      <c r="S40" s="22">
        <f>D40*E40</f>
        <v>0.98999999999999988</v>
      </c>
      <c r="T40" s="15">
        <v>5.9399999999999995</v>
      </c>
      <c r="U40" s="15">
        <v>756</v>
      </c>
      <c r="V40" s="15">
        <f t="shared" si="8"/>
        <v>4536</v>
      </c>
      <c r="W40" s="15">
        <v>763.63636363636374</v>
      </c>
    </row>
    <row r="41" spans="1:23">
      <c r="A41" s="10">
        <v>41</v>
      </c>
      <c r="B41" s="16" t="s">
        <v>27</v>
      </c>
      <c r="C41" s="46" t="s">
        <v>52</v>
      </c>
      <c r="D41" s="12">
        <v>0.3</v>
      </c>
      <c r="E41" s="12">
        <v>3.3</v>
      </c>
      <c r="F41" s="104">
        <f>SUMPRODUCT((('Relevé mensuel'!$C$6:$C$123=Feuil1!$C41)*('Relevé mensuel'!$D$6:$D$123=Feuil1!F$2))*('Relevé mensuel'!$E$6:$E$123))</f>
        <v>0</v>
      </c>
      <c r="G41" s="104">
        <f>SUMPRODUCT((('Relevé mensuel'!$C$6:$C$123=Feuil1!$C41)*('Relevé mensuel'!$D$6:$D$123=Feuil1!G$2))*('Relevé mensuel'!$E$6:$E$123))</f>
        <v>0</v>
      </c>
      <c r="H41" s="104">
        <f>SUMPRODUCT((('Relevé mensuel'!$C$6:$C$123=Feuil1!$C41)*('Relevé mensuel'!$D$6:$D$123=Feuil1!H$2))*('Relevé mensuel'!$E$6:$E$123))</f>
        <v>0</v>
      </c>
      <c r="I41" s="104">
        <f>SUMPRODUCT((('Relevé mensuel'!$C$6:$C$123=Feuil1!$C41)*('Relevé mensuel'!$D$6:$D$123=Feuil1!I$2))*('Relevé mensuel'!$E$6:$E$123))</f>
        <v>0</v>
      </c>
      <c r="J41" s="104">
        <f>SUMPRODUCT((('Relevé mensuel'!$C$6:$C$123=Feuil1!$C41)*('Relevé mensuel'!$D$6:$D$123=Feuil1!J$2))*('Relevé mensuel'!$E$6:$E$123))</f>
        <v>0</v>
      </c>
      <c r="K41" s="104">
        <f>SUMPRODUCT((('Relevé mensuel'!$C$6:$C$123=Feuil1!$C41)*('Relevé mensuel'!$D$6:$D$123=Feuil1!K$2))*('Relevé mensuel'!$E$6:$E$123))</f>
        <v>0</v>
      </c>
      <c r="L41" s="104">
        <f>SUMPRODUCT((('Relevé mensuel'!$C$6:$C$123=Feuil1!$C41)*('Relevé mensuel'!$D$6:$D$123=Feuil1!L$2))*('Relevé mensuel'!$E$6:$E$123))</f>
        <v>0</v>
      </c>
      <c r="M41" s="104">
        <f>SUMPRODUCT((('Relevé mensuel'!$C$6:$C$123=Feuil1!$C41)*('Relevé mensuel'!$D$6:$D$123=Feuil1!M$2))*('Relevé mensuel'!$E$6:$E$123))</f>
        <v>0</v>
      </c>
      <c r="N41" s="104">
        <f>SUMPRODUCT((('Relevé mensuel'!$C$6:$C$123=Feuil1!$C41)*('Relevé mensuel'!$D$6:$D$123=Feuil1!N$2))*('Relevé mensuel'!$E$6:$E$123))</f>
        <v>0</v>
      </c>
      <c r="O41" s="94">
        <v>3</v>
      </c>
      <c r="P41" s="13">
        <f t="shared" si="2"/>
        <v>3</v>
      </c>
      <c r="Q41" s="20">
        <v>6</v>
      </c>
      <c r="R41" s="14"/>
      <c r="S41" s="22">
        <f>D41*E41</f>
        <v>0.98999999999999988</v>
      </c>
      <c r="T41" s="15">
        <v>5.9399999999999995</v>
      </c>
      <c r="U41" s="15">
        <v>920</v>
      </c>
      <c r="V41" s="15">
        <f t="shared" si="8"/>
        <v>5520</v>
      </c>
      <c r="W41" s="15">
        <v>929.29292929292944</v>
      </c>
    </row>
    <row r="42" spans="1:23">
      <c r="A42">
        <v>42</v>
      </c>
      <c r="B42" s="16" t="s">
        <v>27</v>
      </c>
      <c r="C42" s="46" t="s">
        <v>53</v>
      </c>
      <c r="D42" s="12">
        <v>1.2</v>
      </c>
      <c r="E42" s="12">
        <v>1.2</v>
      </c>
      <c r="F42" s="104">
        <f>SUMPRODUCT((('Relevé mensuel'!$C$6:$C$123=Feuil1!$C42)*('Relevé mensuel'!$D$6:$D$123=Feuil1!F$2))*('Relevé mensuel'!$E$6:$E$123))</f>
        <v>0</v>
      </c>
      <c r="G42" s="104">
        <f>SUMPRODUCT((('Relevé mensuel'!$C$6:$C$123=Feuil1!$C42)*('Relevé mensuel'!$D$6:$D$123=Feuil1!G$2))*('Relevé mensuel'!$E$6:$E$123))</f>
        <v>0</v>
      </c>
      <c r="H42" s="104">
        <f>SUMPRODUCT((('Relevé mensuel'!$C$6:$C$123=Feuil1!$C42)*('Relevé mensuel'!$D$6:$D$123=Feuil1!H$2))*('Relevé mensuel'!$E$6:$E$123))</f>
        <v>0</v>
      </c>
      <c r="I42" s="104">
        <f>SUMPRODUCT((('Relevé mensuel'!$C$6:$C$123=Feuil1!$C42)*('Relevé mensuel'!$D$6:$D$123=Feuil1!I$2))*('Relevé mensuel'!$E$6:$E$123))</f>
        <v>0</v>
      </c>
      <c r="J42" s="104">
        <f>SUMPRODUCT((('Relevé mensuel'!$C$6:$C$123=Feuil1!$C42)*('Relevé mensuel'!$D$6:$D$123=Feuil1!J$2))*('Relevé mensuel'!$E$6:$E$123))</f>
        <v>0</v>
      </c>
      <c r="K42" s="104">
        <f>SUMPRODUCT((('Relevé mensuel'!$C$6:$C$123=Feuil1!$C42)*('Relevé mensuel'!$D$6:$D$123=Feuil1!K$2))*('Relevé mensuel'!$E$6:$E$123))</f>
        <v>0</v>
      </c>
      <c r="L42" s="104">
        <f>SUMPRODUCT((('Relevé mensuel'!$C$6:$C$123=Feuil1!$C42)*('Relevé mensuel'!$D$6:$D$123=Feuil1!L$2))*('Relevé mensuel'!$E$6:$E$123))</f>
        <v>0</v>
      </c>
      <c r="M42" s="104">
        <f>SUMPRODUCT((('Relevé mensuel'!$C$6:$C$123=Feuil1!$C42)*('Relevé mensuel'!$D$6:$D$123=Feuil1!M$2))*('Relevé mensuel'!$E$6:$E$123))</f>
        <v>0</v>
      </c>
      <c r="N42" s="104">
        <f>SUMPRODUCT((('Relevé mensuel'!$C$6:$C$123=Feuil1!$C42)*('Relevé mensuel'!$D$6:$D$123=Feuil1!N$2))*('Relevé mensuel'!$E$6:$E$123))</f>
        <v>0</v>
      </c>
      <c r="O42" s="94">
        <v>0</v>
      </c>
      <c r="P42" s="13">
        <f t="shared" si="2"/>
        <v>0</v>
      </c>
      <c r="Q42" s="20">
        <v>25</v>
      </c>
      <c r="R42" s="14"/>
      <c r="S42" s="22">
        <f t="shared" ref="S42:S49" si="9">D42*E42</f>
        <v>1.44</v>
      </c>
      <c r="T42" s="15">
        <v>36</v>
      </c>
      <c r="U42" s="15">
        <v>535</v>
      </c>
      <c r="V42" s="15">
        <v>13375</v>
      </c>
      <c r="W42" s="15">
        <v>371.52777777777777</v>
      </c>
    </row>
    <row r="43" spans="1:23">
      <c r="A43" s="10">
        <v>43</v>
      </c>
      <c r="B43" s="16" t="s">
        <v>27</v>
      </c>
      <c r="C43" s="46" t="s">
        <v>54</v>
      </c>
      <c r="D43" s="12">
        <v>0.9</v>
      </c>
      <c r="E43" s="12">
        <v>1.2</v>
      </c>
      <c r="F43" s="104">
        <f>SUMPRODUCT((('Relevé mensuel'!$C$6:$C$123=Feuil1!$C43)*('Relevé mensuel'!$D$6:$D$123=Feuil1!F$2))*('Relevé mensuel'!$E$6:$E$123))</f>
        <v>0</v>
      </c>
      <c r="G43" s="104">
        <f>SUMPRODUCT((('Relevé mensuel'!$C$6:$C$123=Feuil1!$C43)*('Relevé mensuel'!$D$6:$D$123=Feuil1!G$2))*('Relevé mensuel'!$E$6:$E$123))</f>
        <v>0</v>
      </c>
      <c r="H43" s="104">
        <f>SUMPRODUCT((('Relevé mensuel'!$C$6:$C$123=Feuil1!$C43)*('Relevé mensuel'!$D$6:$D$123=Feuil1!H$2))*('Relevé mensuel'!$E$6:$E$123))</f>
        <v>0</v>
      </c>
      <c r="I43" s="104">
        <f>SUMPRODUCT((('Relevé mensuel'!$C$6:$C$123=Feuil1!$C43)*('Relevé mensuel'!$D$6:$D$123=Feuil1!I$2))*('Relevé mensuel'!$E$6:$E$123))</f>
        <v>0</v>
      </c>
      <c r="J43" s="104">
        <f>SUMPRODUCT((('Relevé mensuel'!$C$6:$C$123=Feuil1!$C43)*('Relevé mensuel'!$D$6:$D$123=Feuil1!J$2))*('Relevé mensuel'!$E$6:$E$123))</f>
        <v>0</v>
      </c>
      <c r="K43" s="104">
        <f>SUMPRODUCT((('Relevé mensuel'!$C$6:$C$123=Feuil1!$C43)*('Relevé mensuel'!$D$6:$D$123=Feuil1!K$2))*('Relevé mensuel'!$E$6:$E$123))</f>
        <v>0</v>
      </c>
      <c r="L43" s="104">
        <f>SUMPRODUCT((('Relevé mensuel'!$C$6:$C$123=Feuil1!$C43)*('Relevé mensuel'!$D$6:$D$123=Feuil1!L$2))*('Relevé mensuel'!$E$6:$E$123))</f>
        <v>0</v>
      </c>
      <c r="M43" s="104">
        <f>SUMPRODUCT((('Relevé mensuel'!$C$6:$C$123=Feuil1!$C43)*('Relevé mensuel'!$D$6:$D$123=Feuil1!M$2))*('Relevé mensuel'!$E$6:$E$123))</f>
        <v>0</v>
      </c>
      <c r="N43" s="104">
        <f>SUMPRODUCT((('Relevé mensuel'!$C$6:$C$123=Feuil1!$C43)*('Relevé mensuel'!$D$6:$D$123=Feuil1!N$2))*('Relevé mensuel'!$E$6:$E$123))</f>
        <v>0</v>
      </c>
      <c r="O43" s="94">
        <v>4</v>
      </c>
      <c r="P43" s="13">
        <f t="shared" si="2"/>
        <v>4</v>
      </c>
      <c r="Q43" s="20">
        <v>31</v>
      </c>
      <c r="R43" s="21" t="s">
        <v>55</v>
      </c>
      <c r="S43" s="22">
        <f t="shared" si="9"/>
        <v>1.08</v>
      </c>
      <c r="T43" s="15">
        <v>33.480000000000004</v>
      </c>
      <c r="U43" s="15">
        <v>401</v>
      </c>
      <c r="V43" s="15">
        <f t="shared" ref="V43:V49" si="10">U43*Q43</f>
        <v>12431</v>
      </c>
      <c r="W43" s="15">
        <v>371.29629629629625</v>
      </c>
    </row>
    <row r="44" spans="1:23">
      <c r="A44">
        <v>44</v>
      </c>
      <c r="B44" s="16" t="s">
        <v>27</v>
      </c>
      <c r="C44" s="46" t="s">
        <v>56</v>
      </c>
      <c r="D44" s="12">
        <v>0.72</v>
      </c>
      <c r="E44" s="12">
        <v>1.2</v>
      </c>
      <c r="F44" s="104">
        <f>SUMPRODUCT((('Relevé mensuel'!$C$6:$C$123=Feuil1!$C44)*('Relevé mensuel'!$D$6:$D$123=Feuil1!F$2))*('Relevé mensuel'!$E$6:$E$123))</f>
        <v>0</v>
      </c>
      <c r="G44" s="104">
        <f>SUMPRODUCT((('Relevé mensuel'!$C$6:$C$123=Feuil1!$C44)*('Relevé mensuel'!$D$6:$D$123=Feuil1!G$2))*('Relevé mensuel'!$E$6:$E$123))</f>
        <v>0</v>
      </c>
      <c r="H44" s="104">
        <f>SUMPRODUCT((('Relevé mensuel'!$C$6:$C$123=Feuil1!$C44)*('Relevé mensuel'!$D$6:$D$123=Feuil1!H$2))*('Relevé mensuel'!$E$6:$E$123))</f>
        <v>0</v>
      </c>
      <c r="I44" s="104">
        <f>SUMPRODUCT((('Relevé mensuel'!$C$6:$C$123=Feuil1!$C44)*('Relevé mensuel'!$D$6:$D$123=Feuil1!I$2))*('Relevé mensuel'!$E$6:$E$123))</f>
        <v>0</v>
      </c>
      <c r="J44" s="104">
        <f>SUMPRODUCT((('Relevé mensuel'!$C$6:$C$123=Feuil1!$C44)*('Relevé mensuel'!$D$6:$D$123=Feuil1!J$2))*('Relevé mensuel'!$E$6:$E$123))</f>
        <v>0</v>
      </c>
      <c r="K44" s="104">
        <f>SUMPRODUCT((('Relevé mensuel'!$C$6:$C$123=Feuil1!$C44)*('Relevé mensuel'!$D$6:$D$123=Feuil1!K$2))*('Relevé mensuel'!$E$6:$E$123))</f>
        <v>0</v>
      </c>
      <c r="L44" s="104">
        <f>SUMPRODUCT((('Relevé mensuel'!$C$6:$C$123=Feuil1!$C44)*('Relevé mensuel'!$D$6:$D$123=Feuil1!L$2))*('Relevé mensuel'!$E$6:$E$123))</f>
        <v>0</v>
      </c>
      <c r="M44" s="104">
        <f>SUMPRODUCT((('Relevé mensuel'!$C$6:$C$123=Feuil1!$C44)*('Relevé mensuel'!$D$6:$D$123=Feuil1!M$2))*('Relevé mensuel'!$E$6:$E$123))</f>
        <v>0</v>
      </c>
      <c r="N44" s="104">
        <f>SUMPRODUCT((('Relevé mensuel'!$C$6:$C$123=Feuil1!$C44)*('Relevé mensuel'!$D$6:$D$123=Feuil1!N$2))*('Relevé mensuel'!$E$6:$E$123))</f>
        <v>0</v>
      </c>
      <c r="O44" s="94"/>
      <c r="P44" s="13">
        <f t="shared" si="2"/>
        <v>0</v>
      </c>
      <c r="Q44" s="20">
        <v>39</v>
      </c>
      <c r="R44" s="14"/>
      <c r="S44" s="22">
        <f t="shared" si="9"/>
        <v>0.86399999999999999</v>
      </c>
      <c r="T44" s="15">
        <v>33.695999999999998</v>
      </c>
      <c r="U44" s="15">
        <v>321.5</v>
      </c>
      <c r="V44" s="15">
        <f t="shared" si="10"/>
        <v>12538.5</v>
      </c>
      <c r="W44" s="15">
        <v>372.10648148148147</v>
      </c>
    </row>
    <row r="45" spans="1:23">
      <c r="A45" s="10">
        <v>45</v>
      </c>
      <c r="B45" s="16" t="s">
        <v>27</v>
      </c>
      <c r="C45" s="46" t="s">
        <v>57</v>
      </c>
      <c r="D45" s="12">
        <v>0.72</v>
      </c>
      <c r="E45" s="12">
        <v>1.2</v>
      </c>
      <c r="F45" s="104">
        <f>SUMPRODUCT((('Relevé mensuel'!$C$6:$C$123=Feuil1!$C45)*('Relevé mensuel'!$D$6:$D$123=Feuil1!F$2))*('Relevé mensuel'!$E$6:$E$123))</f>
        <v>0</v>
      </c>
      <c r="G45" s="104">
        <f>SUMPRODUCT((('Relevé mensuel'!$C$6:$C$123=Feuil1!$C45)*('Relevé mensuel'!$D$6:$D$123=Feuil1!G$2))*('Relevé mensuel'!$E$6:$E$123))</f>
        <v>0</v>
      </c>
      <c r="H45" s="104">
        <f>SUMPRODUCT((('Relevé mensuel'!$C$6:$C$123=Feuil1!$C45)*('Relevé mensuel'!$D$6:$D$123=Feuil1!H$2))*('Relevé mensuel'!$E$6:$E$123))</f>
        <v>0</v>
      </c>
      <c r="I45" s="104">
        <f>SUMPRODUCT((('Relevé mensuel'!$C$6:$C$123=Feuil1!$C45)*('Relevé mensuel'!$D$6:$D$123=Feuil1!I$2))*('Relevé mensuel'!$E$6:$E$123))</f>
        <v>0</v>
      </c>
      <c r="J45" s="104">
        <f>SUMPRODUCT((('Relevé mensuel'!$C$6:$C$123=Feuil1!$C45)*('Relevé mensuel'!$D$6:$D$123=Feuil1!J$2))*('Relevé mensuel'!$E$6:$E$123))</f>
        <v>0</v>
      </c>
      <c r="K45" s="104">
        <f>SUMPRODUCT((('Relevé mensuel'!$C$6:$C$123=Feuil1!$C45)*('Relevé mensuel'!$D$6:$D$123=Feuil1!K$2))*('Relevé mensuel'!$E$6:$E$123))</f>
        <v>0</v>
      </c>
      <c r="L45" s="104">
        <f>SUMPRODUCT((('Relevé mensuel'!$C$6:$C$123=Feuil1!$C45)*('Relevé mensuel'!$D$6:$D$123=Feuil1!L$2))*('Relevé mensuel'!$E$6:$E$123))</f>
        <v>0</v>
      </c>
      <c r="M45" s="104">
        <f>SUMPRODUCT((('Relevé mensuel'!$C$6:$C$123=Feuil1!$C45)*('Relevé mensuel'!$D$6:$D$123=Feuil1!M$2))*('Relevé mensuel'!$E$6:$E$123))</f>
        <v>0</v>
      </c>
      <c r="N45" s="104">
        <f>SUMPRODUCT((('Relevé mensuel'!$C$6:$C$123=Feuil1!$C45)*('Relevé mensuel'!$D$6:$D$123=Feuil1!N$2))*('Relevé mensuel'!$E$6:$E$123))</f>
        <v>0</v>
      </c>
      <c r="O45" s="94"/>
      <c r="P45" s="13">
        <f t="shared" si="2"/>
        <v>0</v>
      </c>
      <c r="Q45" s="20">
        <v>17</v>
      </c>
      <c r="R45" s="14"/>
      <c r="S45" s="22">
        <f t="shared" si="9"/>
        <v>0.86399999999999999</v>
      </c>
      <c r="T45" s="15">
        <v>14.688000000000001</v>
      </c>
      <c r="U45" s="15">
        <v>321.5</v>
      </c>
      <c r="V45" s="15">
        <f t="shared" si="10"/>
        <v>5465.5</v>
      </c>
      <c r="W45" s="15">
        <v>372.10648148148147</v>
      </c>
    </row>
    <row r="46" spans="1:23">
      <c r="A46">
        <v>46</v>
      </c>
      <c r="B46" s="16" t="s">
        <v>27</v>
      </c>
      <c r="C46" s="46" t="s">
        <v>58</v>
      </c>
      <c r="D46" s="12">
        <v>0.6</v>
      </c>
      <c r="E46" s="12">
        <v>1.2</v>
      </c>
      <c r="F46" s="104">
        <f>SUMPRODUCT((('Relevé mensuel'!$C$6:$C$123=Feuil1!$C46)*('Relevé mensuel'!$D$6:$D$123=Feuil1!F$2))*('Relevé mensuel'!$E$6:$E$123))</f>
        <v>0</v>
      </c>
      <c r="G46" s="104">
        <f>SUMPRODUCT((('Relevé mensuel'!$C$6:$C$123=Feuil1!$C46)*('Relevé mensuel'!$D$6:$D$123=Feuil1!G$2))*('Relevé mensuel'!$E$6:$E$123))</f>
        <v>0</v>
      </c>
      <c r="H46" s="104">
        <f>SUMPRODUCT((('Relevé mensuel'!$C$6:$C$123=Feuil1!$C46)*('Relevé mensuel'!$D$6:$D$123=Feuil1!H$2))*('Relevé mensuel'!$E$6:$E$123))</f>
        <v>0</v>
      </c>
      <c r="I46" s="104">
        <f>SUMPRODUCT((('Relevé mensuel'!$C$6:$C$123=Feuil1!$C46)*('Relevé mensuel'!$D$6:$D$123=Feuil1!I$2))*('Relevé mensuel'!$E$6:$E$123))</f>
        <v>0</v>
      </c>
      <c r="J46" s="104">
        <f>SUMPRODUCT((('Relevé mensuel'!$C$6:$C$123=Feuil1!$C46)*('Relevé mensuel'!$D$6:$D$123=Feuil1!J$2))*('Relevé mensuel'!$E$6:$E$123))</f>
        <v>0</v>
      </c>
      <c r="K46" s="104">
        <f>SUMPRODUCT((('Relevé mensuel'!$C$6:$C$123=Feuil1!$C46)*('Relevé mensuel'!$D$6:$D$123=Feuil1!K$2))*('Relevé mensuel'!$E$6:$E$123))</f>
        <v>0</v>
      </c>
      <c r="L46" s="104">
        <f>SUMPRODUCT((('Relevé mensuel'!$C$6:$C$123=Feuil1!$C46)*('Relevé mensuel'!$D$6:$D$123=Feuil1!L$2))*('Relevé mensuel'!$E$6:$E$123))</f>
        <v>0</v>
      </c>
      <c r="M46" s="104">
        <f>SUMPRODUCT((('Relevé mensuel'!$C$6:$C$123=Feuil1!$C46)*('Relevé mensuel'!$D$6:$D$123=Feuil1!M$2))*('Relevé mensuel'!$E$6:$E$123))</f>
        <v>0</v>
      </c>
      <c r="N46" s="104">
        <f>SUMPRODUCT((('Relevé mensuel'!$C$6:$C$123=Feuil1!$C46)*('Relevé mensuel'!$D$6:$D$123=Feuil1!N$2))*('Relevé mensuel'!$E$6:$E$123))</f>
        <v>0</v>
      </c>
      <c r="O46" s="94">
        <v>1</v>
      </c>
      <c r="P46" s="13">
        <f t="shared" si="2"/>
        <v>1</v>
      </c>
      <c r="Q46" s="20">
        <v>31</v>
      </c>
      <c r="R46" s="21" t="s">
        <v>59</v>
      </c>
      <c r="S46" s="22">
        <f t="shared" si="9"/>
        <v>0.72</v>
      </c>
      <c r="T46" s="15">
        <v>22.32</v>
      </c>
      <c r="U46" s="15">
        <v>238.5</v>
      </c>
      <c r="V46" s="15">
        <f t="shared" si="10"/>
        <v>7393.5</v>
      </c>
      <c r="W46" s="15">
        <v>331.25</v>
      </c>
    </row>
    <row r="47" spans="1:23">
      <c r="A47" s="10">
        <v>47</v>
      </c>
      <c r="B47" s="16" t="s">
        <v>27</v>
      </c>
      <c r="C47" s="46" t="s">
        <v>60</v>
      </c>
      <c r="D47" s="12">
        <v>0.3</v>
      </c>
      <c r="E47" s="12">
        <v>1.2</v>
      </c>
      <c r="F47" s="104">
        <f>SUMPRODUCT((('Relevé mensuel'!$C$6:$C$123=Feuil1!$C47)*('Relevé mensuel'!$D$6:$D$123=Feuil1!F$2))*('Relevé mensuel'!$E$6:$E$123))</f>
        <v>0</v>
      </c>
      <c r="G47" s="104">
        <f>SUMPRODUCT((('Relevé mensuel'!$C$6:$C$123=Feuil1!$C47)*('Relevé mensuel'!$D$6:$D$123=Feuil1!G$2))*('Relevé mensuel'!$E$6:$E$123))</f>
        <v>0</v>
      </c>
      <c r="H47" s="104">
        <f>SUMPRODUCT((('Relevé mensuel'!$C$6:$C$123=Feuil1!$C47)*('Relevé mensuel'!$D$6:$D$123=Feuil1!H$2))*('Relevé mensuel'!$E$6:$E$123))</f>
        <v>0</v>
      </c>
      <c r="I47" s="104">
        <f>SUMPRODUCT((('Relevé mensuel'!$C$6:$C$123=Feuil1!$C47)*('Relevé mensuel'!$D$6:$D$123=Feuil1!I$2))*('Relevé mensuel'!$E$6:$E$123))</f>
        <v>0</v>
      </c>
      <c r="J47" s="104">
        <f>SUMPRODUCT((('Relevé mensuel'!$C$6:$C$123=Feuil1!$C47)*('Relevé mensuel'!$D$6:$D$123=Feuil1!J$2))*('Relevé mensuel'!$E$6:$E$123))</f>
        <v>0</v>
      </c>
      <c r="K47" s="104">
        <f>SUMPRODUCT((('Relevé mensuel'!$C$6:$C$123=Feuil1!$C47)*('Relevé mensuel'!$D$6:$D$123=Feuil1!K$2))*('Relevé mensuel'!$E$6:$E$123))</f>
        <v>0</v>
      </c>
      <c r="L47" s="104">
        <f>SUMPRODUCT((('Relevé mensuel'!$C$6:$C$123=Feuil1!$C47)*('Relevé mensuel'!$D$6:$D$123=Feuil1!L$2))*('Relevé mensuel'!$E$6:$E$123))</f>
        <v>0</v>
      </c>
      <c r="M47" s="104">
        <f>SUMPRODUCT((('Relevé mensuel'!$C$6:$C$123=Feuil1!$C47)*('Relevé mensuel'!$D$6:$D$123=Feuil1!M$2))*('Relevé mensuel'!$E$6:$E$123))</f>
        <v>0</v>
      </c>
      <c r="N47" s="104">
        <f>SUMPRODUCT((('Relevé mensuel'!$C$6:$C$123=Feuil1!$C47)*('Relevé mensuel'!$D$6:$D$123=Feuil1!N$2))*('Relevé mensuel'!$E$6:$E$123))</f>
        <v>0</v>
      </c>
      <c r="O47" s="94">
        <v>0</v>
      </c>
      <c r="P47" s="13">
        <f t="shared" si="2"/>
        <v>0</v>
      </c>
      <c r="Q47" s="20">
        <v>18</v>
      </c>
      <c r="R47" s="14"/>
      <c r="S47" s="22">
        <f t="shared" si="9"/>
        <v>0.36</v>
      </c>
      <c r="T47" s="15">
        <v>6.4799999999999995</v>
      </c>
      <c r="U47" s="15">
        <v>259.5</v>
      </c>
      <c r="V47" s="15">
        <f t="shared" si="10"/>
        <v>4671</v>
      </c>
      <c r="W47" s="15">
        <v>720.83333333333337</v>
      </c>
    </row>
    <row r="48" spans="1:23">
      <c r="A48">
        <v>48</v>
      </c>
      <c r="B48" s="16" t="s">
        <v>27</v>
      </c>
      <c r="C48" s="46" t="s">
        <v>61</v>
      </c>
      <c r="D48" s="12">
        <v>0.3</v>
      </c>
      <c r="E48" s="12">
        <v>1.2</v>
      </c>
      <c r="F48" s="104">
        <f>SUMPRODUCT((('Relevé mensuel'!$C$6:$C$123=Feuil1!$C48)*('Relevé mensuel'!$D$6:$D$123=Feuil1!F$2))*('Relevé mensuel'!$E$6:$E$123))</f>
        <v>0</v>
      </c>
      <c r="G48" s="104">
        <f>SUMPRODUCT((('Relevé mensuel'!$C$6:$C$123=Feuil1!$C48)*('Relevé mensuel'!$D$6:$D$123=Feuil1!G$2))*('Relevé mensuel'!$E$6:$E$123))</f>
        <v>0</v>
      </c>
      <c r="H48" s="104">
        <f>SUMPRODUCT((('Relevé mensuel'!$C$6:$C$123=Feuil1!$C48)*('Relevé mensuel'!$D$6:$D$123=Feuil1!H$2))*('Relevé mensuel'!$E$6:$E$123))</f>
        <v>0</v>
      </c>
      <c r="I48" s="104">
        <f>SUMPRODUCT((('Relevé mensuel'!$C$6:$C$123=Feuil1!$C48)*('Relevé mensuel'!$D$6:$D$123=Feuil1!I$2))*('Relevé mensuel'!$E$6:$E$123))</f>
        <v>0</v>
      </c>
      <c r="J48" s="104">
        <f>SUMPRODUCT((('Relevé mensuel'!$C$6:$C$123=Feuil1!$C48)*('Relevé mensuel'!$D$6:$D$123=Feuil1!J$2))*('Relevé mensuel'!$E$6:$E$123))</f>
        <v>0</v>
      </c>
      <c r="K48" s="104">
        <f>SUMPRODUCT((('Relevé mensuel'!$C$6:$C$123=Feuil1!$C48)*('Relevé mensuel'!$D$6:$D$123=Feuil1!K$2))*('Relevé mensuel'!$E$6:$E$123))</f>
        <v>0</v>
      </c>
      <c r="L48" s="104">
        <f>SUMPRODUCT((('Relevé mensuel'!$C$6:$C$123=Feuil1!$C48)*('Relevé mensuel'!$D$6:$D$123=Feuil1!L$2))*('Relevé mensuel'!$E$6:$E$123))</f>
        <v>0</v>
      </c>
      <c r="M48" s="104">
        <f>SUMPRODUCT((('Relevé mensuel'!$C$6:$C$123=Feuil1!$C48)*('Relevé mensuel'!$D$6:$D$123=Feuil1!M$2))*('Relevé mensuel'!$E$6:$E$123))</f>
        <v>0</v>
      </c>
      <c r="N48" s="104">
        <f>SUMPRODUCT((('Relevé mensuel'!$C$6:$C$123=Feuil1!$C48)*('Relevé mensuel'!$D$6:$D$123=Feuil1!N$2))*('Relevé mensuel'!$E$6:$E$123))</f>
        <v>0</v>
      </c>
      <c r="O48" s="94"/>
      <c r="P48" s="13">
        <f t="shared" si="2"/>
        <v>0</v>
      </c>
      <c r="Q48" s="14">
        <v>9</v>
      </c>
      <c r="R48" s="14"/>
      <c r="S48" s="15">
        <f t="shared" si="9"/>
        <v>0.36</v>
      </c>
      <c r="T48" s="15">
        <v>3.2399999999999998</v>
      </c>
      <c r="U48" s="15">
        <v>477.5</v>
      </c>
      <c r="V48" s="15">
        <f t="shared" si="10"/>
        <v>4297.5</v>
      </c>
      <c r="W48" s="15">
        <v>1326.3888888888889</v>
      </c>
    </row>
    <row r="49" spans="1:23">
      <c r="A49" s="10">
        <v>49</v>
      </c>
      <c r="B49" s="16" t="s">
        <v>27</v>
      </c>
      <c r="C49" s="47" t="s">
        <v>62</v>
      </c>
      <c r="D49" s="17">
        <v>0.3</v>
      </c>
      <c r="E49" s="17">
        <v>1.2</v>
      </c>
      <c r="F49" s="104">
        <f>SUMPRODUCT((('Relevé mensuel'!$C$6:$C$123=Feuil1!$C49)*('Relevé mensuel'!$D$6:$D$123=Feuil1!F$2))*('Relevé mensuel'!$E$6:$E$123))</f>
        <v>0</v>
      </c>
      <c r="G49" s="104">
        <f>SUMPRODUCT((('Relevé mensuel'!$C$6:$C$123=Feuil1!$C49)*('Relevé mensuel'!$D$6:$D$123=Feuil1!G$2))*('Relevé mensuel'!$E$6:$E$123))</f>
        <v>0</v>
      </c>
      <c r="H49" s="104">
        <f>SUMPRODUCT((('Relevé mensuel'!$C$6:$C$123=Feuil1!$C49)*('Relevé mensuel'!$D$6:$D$123=Feuil1!H$2))*('Relevé mensuel'!$E$6:$E$123))</f>
        <v>0</v>
      </c>
      <c r="I49" s="104">
        <f>SUMPRODUCT((('Relevé mensuel'!$C$6:$C$123=Feuil1!$C49)*('Relevé mensuel'!$D$6:$D$123=Feuil1!I$2))*('Relevé mensuel'!$E$6:$E$123))</f>
        <v>0</v>
      </c>
      <c r="J49" s="104">
        <f>SUMPRODUCT((('Relevé mensuel'!$C$6:$C$123=Feuil1!$C49)*('Relevé mensuel'!$D$6:$D$123=Feuil1!J$2))*('Relevé mensuel'!$E$6:$E$123))</f>
        <v>0</v>
      </c>
      <c r="K49" s="104">
        <f>SUMPRODUCT((('Relevé mensuel'!$C$6:$C$123=Feuil1!$C49)*('Relevé mensuel'!$D$6:$D$123=Feuil1!K$2))*('Relevé mensuel'!$E$6:$E$123))</f>
        <v>0</v>
      </c>
      <c r="L49" s="104">
        <f>SUMPRODUCT((('Relevé mensuel'!$C$6:$C$123=Feuil1!$C49)*('Relevé mensuel'!$D$6:$D$123=Feuil1!L$2))*('Relevé mensuel'!$E$6:$E$123))</f>
        <v>0</v>
      </c>
      <c r="M49" s="104">
        <f>SUMPRODUCT((('Relevé mensuel'!$C$6:$C$123=Feuil1!$C49)*('Relevé mensuel'!$D$6:$D$123=Feuil1!M$2))*('Relevé mensuel'!$E$6:$E$123))</f>
        <v>0</v>
      </c>
      <c r="N49" s="104">
        <f>SUMPRODUCT((('Relevé mensuel'!$C$6:$C$123=Feuil1!$C49)*('Relevé mensuel'!$D$6:$D$123=Feuil1!N$2))*('Relevé mensuel'!$E$6:$E$123))</f>
        <v>0</v>
      </c>
      <c r="O49" s="95">
        <v>4</v>
      </c>
      <c r="P49" s="13">
        <f t="shared" si="2"/>
        <v>4</v>
      </c>
      <c r="Q49" s="18">
        <v>10</v>
      </c>
      <c r="R49" s="18"/>
      <c r="S49" s="19">
        <f t="shared" si="9"/>
        <v>0.36</v>
      </c>
      <c r="T49" s="19">
        <v>3.5999999999999996</v>
      </c>
      <c r="U49" s="19">
        <v>577.5</v>
      </c>
      <c r="V49" s="19">
        <f t="shared" si="10"/>
        <v>5775</v>
      </c>
      <c r="W49" s="19">
        <v>1604.1666666666667</v>
      </c>
    </row>
    <row r="50" spans="1:23">
      <c r="A50">
        <v>50</v>
      </c>
      <c r="B50" s="16" t="s">
        <v>83</v>
      </c>
      <c r="C50" s="46" t="s">
        <v>63</v>
      </c>
      <c r="D50" s="12">
        <v>1.73</v>
      </c>
      <c r="E50" s="12"/>
      <c r="F50" s="104">
        <f>SUMPRODUCT((('Relevé mensuel'!$C$6:$C$123=Feuil1!$C50)*('Relevé mensuel'!$D$6:$D$123=Feuil1!F$2))*('Relevé mensuel'!$E$6:$E$123))</f>
        <v>48</v>
      </c>
      <c r="G50" s="104">
        <f>SUMPRODUCT((('Relevé mensuel'!$C$6:$C$123=Feuil1!$C50)*('Relevé mensuel'!$D$6:$D$123=Feuil1!G$2))*('Relevé mensuel'!$E$6:$E$123))</f>
        <v>0</v>
      </c>
      <c r="H50" s="104">
        <f>SUMPRODUCT((('Relevé mensuel'!$C$6:$C$123=Feuil1!$C50)*('Relevé mensuel'!$D$6:$D$123=Feuil1!H$2))*('Relevé mensuel'!$E$6:$E$123))</f>
        <v>0</v>
      </c>
      <c r="I50" s="104">
        <f>SUMPRODUCT((('Relevé mensuel'!$C$6:$C$123=Feuil1!$C50)*('Relevé mensuel'!$D$6:$D$123=Feuil1!I$2))*('Relevé mensuel'!$E$6:$E$123))</f>
        <v>0</v>
      </c>
      <c r="J50" s="104">
        <f>SUMPRODUCT((('Relevé mensuel'!$C$6:$C$123=Feuil1!$C50)*('Relevé mensuel'!$D$6:$D$123=Feuil1!J$2))*('Relevé mensuel'!$E$6:$E$123))</f>
        <v>0</v>
      </c>
      <c r="K50" s="104">
        <f>SUMPRODUCT((('Relevé mensuel'!$C$6:$C$123=Feuil1!$C50)*('Relevé mensuel'!$D$6:$D$123=Feuil1!K$2))*('Relevé mensuel'!$E$6:$E$123))</f>
        <v>0</v>
      </c>
      <c r="L50" s="104">
        <f>SUMPRODUCT((('Relevé mensuel'!$C$6:$C$123=Feuil1!$C50)*('Relevé mensuel'!$D$6:$D$123=Feuil1!L$2))*('Relevé mensuel'!$E$6:$E$123))</f>
        <v>0</v>
      </c>
      <c r="M50" s="104">
        <f>SUMPRODUCT((('Relevé mensuel'!$C$6:$C$123=Feuil1!$C50)*('Relevé mensuel'!$D$6:$D$123=Feuil1!M$2))*('Relevé mensuel'!$E$6:$E$123))</f>
        <v>0</v>
      </c>
      <c r="N50" s="104">
        <f>SUMPRODUCT((('Relevé mensuel'!$C$6:$C$123=Feuil1!$C50)*('Relevé mensuel'!$D$6:$D$123=Feuil1!N$2))*('Relevé mensuel'!$E$6:$E$123))</f>
        <v>0</v>
      </c>
      <c r="O50" s="96">
        <v>230</v>
      </c>
      <c r="P50" s="13">
        <f t="shared" si="2"/>
        <v>278</v>
      </c>
      <c r="Q50" s="14"/>
      <c r="R50" s="14"/>
      <c r="S50" s="15"/>
      <c r="T50" s="15"/>
      <c r="U50" s="15"/>
      <c r="V50" s="15"/>
      <c r="W50" s="15"/>
    </row>
    <row r="51" spans="1:23">
      <c r="A51" s="10">
        <v>51</v>
      </c>
      <c r="B51" s="16" t="s">
        <v>83</v>
      </c>
      <c r="C51" s="46" t="s">
        <v>64</v>
      </c>
      <c r="D51" s="12">
        <v>1.8</v>
      </c>
      <c r="E51" s="12"/>
      <c r="F51" s="104">
        <f>SUMPRODUCT((('Relevé mensuel'!$C$6:$C$123=Feuil1!$C51)*('Relevé mensuel'!$D$6:$D$123=Feuil1!F$2))*('Relevé mensuel'!$E$6:$E$123))</f>
        <v>50</v>
      </c>
      <c r="G51" s="104">
        <f>SUMPRODUCT((('Relevé mensuel'!$C$6:$C$123=Feuil1!$C51)*('Relevé mensuel'!$D$6:$D$123=Feuil1!G$2))*('Relevé mensuel'!$E$6:$E$123))</f>
        <v>0</v>
      </c>
      <c r="H51" s="104">
        <f>SUMPRODUCT((('Relevé mensuel'!$C$6:$C$123=Feuil1!$C51)*('Relevé mensuel'!$D$6:$D$123=Feuil1!H$2))*('Relevé mensuel'!$E$6:$E$123))</f>
        <v>0</v>
      </c>
      <c r="I51" s="104">
        <f>SUMPRODUCT((('Relevé mensuel'!$C$6:$C$123=Feuil1!$C51)*('Relevé mensuel'!$D$6:$D$123=Feuil1!I$2))*('Relevé mensuel'!$E$6:$E$123))</f>
        <v>0</v>
      </c>
      <c r="J51" s="104">
        <f>SUMPRODUCT((('Relevé mensuel'!$C$6:$C$123=Feuil1!$C51)*('Relevé mensuel'!$D$6:$D$123=Feuil1!J$2))*('Relevé mensuel'!$E$6:$E$123))</f>
        <v>0</v>
      </c>
      <c r="K51" s="104">
        <f>SUMPRODUCT((('Relevé mensuel'!$C$6:$C$123=Feuil1!$C51)*('Relevé mensuel'!$D$6:$D$123=Feuil1!K$2))*('Relevé mensuel'!$E$6:$E$123))</f>
        <v>0</v>
      </c>
      <c r="L51" s="104">
        <f>SUMPRODUCT((('Relevé mensuel'!$C$6:$C$123=Feuil1!$C51)*('Relevé mensuel'!$D$6:$D$123=Feuil1!L$2))*('Relevé mensuel'!$E$6:$E$123))</f>
        <v>0</v>
      </c>
      <c r="M51" s="104">
        <f>SUMPRODUCT((('Relevé mensuel'!$C$6:$C$123=Feuil1!$C51)*('Relevé mensuel'!$D$6:$D$123=Feuil1!M$2))*('Relevé mensuel'!$E$6:$E$123))</f>
        <v>0</v>
      </c>
      <c r="N51" s="104">
        <f>SUMPRODUCT((('Relevé mensuel'!$C$6:$C$123=Feuil1!$C51)*('Relevé mensuel'!$D$6:$D$123=Feuil1!N$2))*('Relevé mensuel'!$E$6:$E$123))</f>
        <v>0</v>
      </c>
      <c r="O51" s="96">
        <v>400</v>
      </c>
      <c r="P51" s="13">
        <f t="shared" si="2"/>
        <v>450</v>
      </c>
      <c r="Q51" s="14"/>
      <c r="R51" s="14"/>
      <c r="S51" s="15"/>
      <c r="T51" s="15"/>
      <c r="U51" s="15"/>
      <c r="V51" s="15"/>
      <c r="W51" s="15"/>
    </row>
    <row r="52" spans="1:23">
      <c r="B52" s="16"/>
      <c r="C52" s="11"/>
      <c r="D52" s="12"/>
      <c r="E52" s="12"/>
      <c r="F52" s="104">
        <f>SUMPRODUCT((('Relevé mensuel'!$C$6:$C$123=Feuil1!$C52)*('Relevé mensuel'!$D$6:$D$123=Feuil1!F$2))*('Relevé mensuel'!$E$6:$E$123))</f>
        <v>0</v>
      </c>
      <c r="G52" s="104">
        <f>SUMPRODUCT((('Relevé mensuel'!$C$6:$C$123=Feuil1!$C52)*('Relevé mensuel'!$D$6:$D$123=Feuil1!G$2))*('Relevé mensuel'!$E$6:$E$123))</f>
        <v>0</v>
      </c>
      <c r="H52" s="104">
        <f>SUMPRODUCT((('Relevé mensuel'!$C$6:$C$123=Feuil1!$C52)*('Relevé mensuel'!$D$6:$D$123=Feuil1!H$2))*('Relevé mensuel'!$E$6:$E$123))</f>
        <v>0</v>
      </c>
      <c r="I52" s="104">
        <f>SUMPRODUCT((('Relevé mensuel'!$C$6:$C$123=Feuil1!$C52)*('Relevé mensuel'!$D$6:$D$123=Feuil1!I$2))*('Relevé mensuel'!$E$6:$E$123))</f>
        <v>0</v>
      </c>
      <c r="J52" s="104">
        <f>SUMPRODUCT((('Relevé mensuel'!$C$6:$C$123=Feuil1!$C52)*('Relevé mensuel'!$D$6:$D$123=Feuil1!J$2))*('Relevé mensuel'!$E$6:$E$123))</f>
        <v>0</v>
      </c>
      <c r="K52" s="104">
        <f>SUMPRODUCT((('Relevé mensuel'!$C$6:$C$123=Feuil1!$C52)*('Relevé mensuel'!$D$6:$D$123=Feuil1!K$2))*('Relevé mensuel'!$E$6:$E$123))</f>
        <v>0</v>
      </c>
      <c r="L52" s="104">
        <f>SUMPRODUCT((('Relevé mensuel'!$C$6:$C$123=Feuil1!$C52)*('Relevé mensuel'!$D$6:$D$123=Feuil1!L$2))*('Relevé mensuel'!$E$6:$E$123))</f>
        <v>0</v>
      </c>
      <c r="M52" s="104">
        <f>SUMPRODUCT((('Relevé mensuel'!$C$6:$C$123=Feuil1!$C52)*('Relevé mensuel'!$D$6:$D$123=Feuil1!M$2))*('Relevé mensuel'!$E$6:$E$123))</f>
        <v>0</v>
      </c>
      <c r="N52" s="104">
        <f>SUMPRODUCT((('Relevé mensuel'!$C$6:$C$123=Feuil1!$C52)*('Relevé mensuel'!$D$6:$D$123=Feuil1!N$2))*('Relevé mensuel'!$E$6:$E$123))</f>
        <v>0</v>
      </c>
      <c r="O52" s="97"/>
      <c r="P52" s="13"/>
      <c r="Q52" s="14"/>
      <c r="R52" s="14"/>
      <c r="S52" s="15"/>
      <c r="T52" s="15"/>
      <c r="U52" s="15"/>
      <c r="V52" s="15"/>
      <c r="W52" s="15"/>
    </row>
    <row r="53" spans="1:23">
      <c r="B53" s="16"/>
      <c r="C53" s="24"/>
      <c r="D53" s="25"/>
      <c r="E53" s="25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7"/>
      <c r="R53" s="27"/>
      <c r="S53" s="28"/>
      <c r="T53" s="28"/>
      <c r="U53" s="28"/>
      <c r="V53" s="28"/>
      <c r="W53" s="28"/>
    </row>
    <row r="54" spans="1:23">
      <c r="B54" s="16"/>
      <c r="C54" s="24"/>
      <c r="D54" s="25"/>
      <c r="E54" s="25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7"/>
      <c r="R54" s="27"/>
      <c r="S54" s="28"/>
      <c r="T54" s="28"/>
      <c r="U54" s="28"/>
      <c r="V54" s="28"/>
      <c r="W54" s="28"/>
    </row>
    <row r="55" spans="1:23">
      <c r="B55" s="16"/>
      <c r="C55" s="24"/>
      <c r="D55" s="25"/>
      <c r="E55" s="25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7"/>
      <c r="R55" s="27"/>
      <c r="S55" s="28"/>
      <c r="T55" s="28"/>
      <c r="U55" s="28"/>
      <c r="V55" s="28"/>
      <c r="W55" s="28"/>
    </row>
    <row r="56" spans="1:23">
      <c r="B56" s="16"/>
      <c r="C56" s="24"/>
      <c r="D56" s="25"/>
      <c r="E56" s="25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7"/>
      <c r="R56" s="27"/>
      <c r="S56" s="28"/>
      <c r="T56" s="28"/>
      <c r="U56" s="28"/>
      <c r="V56" s="28"/>
      <c r="W56" s="28"/>
    </row>
    <row r="57" spans="1:23">
      <c r="B57" s="16"/>
      <c r="C57" s="24"/>
      <c r="D57" s="25"/>
      <c r="E57" s="25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7"/>
      <c r="R57" s="27"/>
      <c r="S57" s="28"/>
      <c r="T57" s="28"/>
      <c r="U57" s="28"/>
      <c r="V57" s="28"/>
      <c r="W57" s="28"/>
    </row>
    <row r="58" spans="1:23">
      <c r="B58" s="16"/>
      <c r="C58" s="24"/>
      <c r="D58" s="25"/>
      <c r="E58" s="25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7"/>
      <c r="R58" s="27"/>
      <c r="S58" s="28"/>
      <c r="T58" s="28"/>
      <c r="U58" s="28"/>
      <c r="V58" s="28"/>
      <c r="W58" s="28"/>
    </row>
    <row r="59" spans="1:23">
      <c r="B59" s="16"/>
      <c r="C59" s="24"/>
      <c r="D59" s="25"/>
      <c r="E59" s="25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7"/>
      <c r="R59" s="27"/>
      <c r="S59" s="26"/>
      <c r="T59" s="26"/>
      <c r="U59" s="26"/>
      <c r="V59" s="26"/>
      <c r="W59" s="26"/>
    </row>
    <row r="60" spans="1:23">
      <c r="B60" s="16"/>
      <c r="C60" s="24"/>
      <c r="D60" s="25"/>
      <c r="E60" s="25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7"/>
      <c r="R60" s="27"/>
      <c r="S60" s="26"/>
      <c r="T60" s="26"/>
      <c r="U60" s="26"/>
      <c r="V60" s="26"/>
      <c r="W60" s="26"/>
    </row>
    <row r="61" spans="1:23">
      <c r="B61" s="16"/>
      <c r="C61" s="29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7"/>
      <c r="R61" s="27"/>
      <c r="S61" s="26"/>
      <c r="T61" s="26"/>
      <c r="U61" s="26"/>
      <c r="V61" s="26"/>
      <c r="W61" s="26"/>
    </row>
    <row r="62" spans="1:23">
      <c r="B62" s="16"/>
      <c r="C62" s="29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7"/>
      <c r="R62" s="27"/>
      <c r="S62" s="26"/>
      <c r="T62" s="26"/>
      <c r="U62" s="26"/>
      <c r="V62" s="26"/>
      <c r="W62" s="26"/>
    </row>
    <row r="63" spans="1:23">
      <c r="B63" s="16"/>
      <c r="C63" s="29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7"/>
      <c r="R63" s="27"/>
      <c r="S63" s="26"/>
      <c r="T63" s="26"/>
      <c r="U63" s="26"/>
      <c r="V63" s="26"/>
      <c r="W63" s="26"/>
    </row>
    <row r="64" spans="1:23">
      <c r="B64" s="16"/>
      <c r="C64" s="2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7"/>
      <c r="R64" s="27"/>
      <c r="S64" s="28"/>
      <c r="T64" s="28"/>
      <c r="U64" s="28"/>
      <c r="V64" s="28"/>
      <c r="W64" s="28"/>
    </row>
    <row r="65" spans="2:23">
      <c r="B65" s="16"/>
      <c r="C65" s="29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7"/>
      <c r="R65" s="27"/>
      <c r="S65" s="28"/>
      <c r="T65" s="28"/>
      <c r="U65" s="28"/>
      <c r="V65" s="28"/>
      <c r="W65" s="28"/>
    </row>
    <row r="66" spans="2:23">
      <c r="B66" s="16"/>
      <c r="C66" s="29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7"/>
      <c r="R66" s="27"/>
      <c r="S66" s="28"/>
      <c r="T66" s="28"/>
      <c r="U66" s="28"/>
      <c r="V66" s="28"/>
      <c r="W66" s="28"/>
    </row>
    <row r="67" spans="2:23">
      <c r="B67" s="16"/>
      <c r="C67" s="29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7"/>
      <c r="R67" s="27"/>
      <c r="S67" s="28"/>
      <c r="T67" s="28"/>
      <c r="U67" s="28"/>
      <c r="V67" s="28"/>
      <c r="W67" s="28"/>
    </row>
    <row r="68" spans="2:23" ht="15.75" thickBot="1">
      <c r="B68" s="16"/>
      <c r="C68" s="29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7"/>
      <c r="R68" s="27"/>
      <c r="S68" s="28"/>
      <c r="T68" s="28"/>
      <c r="U68" s="28"/>
      <c r="V68" s="28"/>
      <c r="W68" s="28"/>
    </row>
    <row r="69" spans="2:23" ht="15.75" thickBot="1">
      <c r="B69" s="16"/>
      <c r="C69" s="31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3"/>
      <c r="R69" s="33"/>
      <c r="S69" s="32"/>
      <c r="T69" s="32"/>
      <c r="U69" s="32"/>
      <c r="V69" s="32"/>
      <c r="W69" s="34"/>
    </row>
    <row r="70" spans="2:23">
      <c r="B70" s="16"/>
      <c r="C70" s="29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7"/>
      <c r="R70" s="27"/>
      <c r="S70" s="28"/>
      <c r="T70" s="28"/>
      <c r="U70" s="28"/>
      <c r="V70" s="28"/>
      <c r="W70" s="28"/>
    </row>
    <row r="71" spans="2:23">
      <c r="B71" s="16"/>
      <c r="C71" s="29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7"/>
      <c r="R71" s="27"/>
      <c r="S71" s="28"/>
      <c r="T71" s="28"/>
      <c r="U71" s="28"/>
      <c r="V71" s="28"/>
      <c r="W71" s="28"/>
    </row>
    <row r="72" spans="2:23">
      <c r="B72" s="16"/>
      <c r="C72" s="29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8"/>
      <c r="T72" s="28"/>
      <c r="U72" s="26"/>
      <c r="V72" s="28"/>
    </row>
    <row r="73" spans="2:23">
      <c r="B73" s="16"/>
      <c r="C73" s="29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8"/>
      <c r="T73" s="28"/>
      <c r="U73" s="28"/>
      <c r="V73" s="28"/>
    </row>
    <row r="74" spans="2:23">
      <c r="B74" s="16"/>
      <c r="C74" s="29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8"/>
      <c r="T74" s="28"/>
      <c r="U74" s="28"/>
      <c r="V74" s="28"/>
    </row>
    <row r="75" spans="2:23">
      <c r="B75" s="16"/>
      <c r="C75" s="29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8"/>
      <c r="T75" s="28"/>
      <c r="U75" s="28"/>
      <c r="V75" s="28"/>
    </row>
    <row r="76" spans="2:23">
      <c r="B76" s="16"/>
      <c r="C76" s="29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8"/>
      <c r="T76" s="28"/>
      <c r="U76" s="28"/>
      <c r="V76" s="28"/>
    </row>
    <row r="77" spans="2:23">
      <c r="B77" s="16"/>
      <c r="C77" s="29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8"/>
      <c r="T77" s="28"/>
      <c r="U77" s="28"/>
      <c r="V77" s="28"/>
    </row>
    <row r="78" spans="2:23">
      <c r="B78" s="16"/>
      <c r="C78" s="29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8"/>
      <c r="T78" s="28"/>
      <c r="U78" s="28"/>
      <c r="V78" s="28"/>
    </row>
    <row r="79" spans="2:23">
      <c r="B79" s="16"/>
      <c r="C79" s="29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8"/>
      <c r="T79" s="28"/>
      <c r="U79" s="28"/>
      <c r="V79" s="28"/>
    </row>
    <row r="80" spans="2:23">
      <c r="B80" s="16"/>
      <c r="C80" s="29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8"/>
      <c r="T80" s="28"/>
      <c r="U80" s="28"/>
      <c r="V80" s="28"/>
    </row>
    <row r="81" spans="2:22">
      <c r="B81" s="16"/>
      <c r="C81" s="29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8"/>
      <c r="T81" s="28"/>
      <c r="U81" s="28"/>
      <c r="V81" s="28"/>
    </row>
    <row r="82" spans="2:22">
      <c r="B82" s="16"/>
      <c r="C82" s="29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8"/>
      <c r="T82" s="28"/>
      <c r="U82" s="28"/>
      <c r="V82" s="28"/>
    </row>
    <row r="83" spans="2:22">
      <c r="B83" s="16"/>
      <c r="C83" s="29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8"/>
      <c r="T83" s="28"/>
      <c r="U83" s="28"/>
      <c r="V83" s="28"/>
    </row>
    <row r="84" spans="2:22"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6"/>
      <c r="R84" s="36"/>
      <c r="S84" s="36"/>
      <c r="T84" s="36"/>
      <c r="U84" s="37"/>
      <c r="V84" s="36"/>
    </row>
    <row r="85" spans="2:22"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6"/>
      <c r="R85" s="36"/>
      <c r="S85" s="36"/>
      <c r="T85" s="36"/>
      <c r="U85" s="37"/>
      <c r="V85" s="36"/>
    </row>
    <row r="86" spans="2:22"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6"/>
      <c r="R86" s="36"/>
      <c r="S86" s="36"/>
      <c r="T86" s="36"/>
      <c r="U86" s="37"/>
      <c r="V86" s="36"/>
    </row>
    <row r="87" spans="2:22"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6"/>
      <c r="R87" s="36"/>
      <c r="S87" s="36"/>
      <c r="T87" s="36"/>
      <c r="U87" s="37"/>
      <c r="V87" s="36"/>
    </row>
    <row r="88" spans="2:22"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6"/>
      <c r="R88" s="36"/>
      <c r="S88" s="36"/>
      <c r="T88" s="36"/>
      <c r="U88" s="37"/>
      <c r="V88" s="36"/>
    </row>
    <row r="89" spans="2:22"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6"/>
      <c r="R89" s="36"/>
      <c r="S89" s="36"/>
      <c r="T89" s="36"/>
      <c r="U89" s="37"/>
      <c r="V89" s="36"/>
    </row>
    <row r="90" spans="2:22"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6"/>
      <c r="R90" s="36"/>
      <c r="S90" s="36"/>
      <c r="T90" s="36"/>
      <c r="U90" s="37"/>
      <c r="V90" s="36"/>
    </row>
    <row r="91" spans="2:22"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6"/>
      <c r="R91" s="36"/>
      <c r="S91" s="36"/>
      <c r="T91" s="36"/>
      <c r="U91" s="37"/>
      <c r="V91" s="36"/>
    </row>
    <row r="92" spans="2:22"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6"/>
      <c r="R92" s="36"/>
      <c r="S92" s="36"/>
      <c r="T92" s="36"/>
      <c r="U92" s="37"/>
      <c r="V92" s="36"/>
    </row>
  </sheetData>
  <mergeCells count="1">
    <mergeCell ref="F1:N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B84"/>
  <sheetViews>
    <sheetView workbookViewId="0"/>
  </sheetViews>
  <sheetFormatPr baseColWidth="10" defaultRowHeight="15"/>
  <cols>
    <col min="1" max="1" width="42.7109375" customWidth="1"/>
    <col min="2" max="2" width="17.42578125" style="6" customWidth="1"/>
  </cols>
  <sheetData>
    <row r="1" spans="1:2">
      <c r="A1" s="9" t="s">
        <v>6</v>
      </c>
      <c r="B1" s="8" t="s">
        <v>5</v>
      </c>
    </row>
    <row r="2" spans="1:2">
      <c r="A2" s="46" t="s">
        <v>65</v>
      </c>
      <c r="B2" t="s">
        <v>22</v>
      </c>
    </row>
    <row r="3" spans="1:2">
      <c r="A3" s="46" t="s">
        <v>66</v>
      </c>
      <c r="B3" t="s">
        <v>22</v>
      </c>
    </row>
    <row r="4" spans="1:2">
      <c r="A4" s="46" t="s">
        <v>66</v>
      </c>
      <c r="B4" s="16" t="s">
        <v>22</v>
      </c>
    </row>
    <row r="5" spans="1:2">
      <c r="A5" s="46" t="s">
        <v>67</v>
      </c>
      <c r="B5" t="s">
        <v>22</v>
      </c>
    </row>
    <row r="6" spans="1:2">
      <c r="A6" s="46" t="s">
        <v>68</v>
      </c>
      <c r="B6" t="s">
        <v>22</v>
      </c>
    </row>
    <row r="7" spans="1:2">
      <c r="A7" s="46" t="s">
        <v>69</v>
      </c>
      <c r="B7" s="16" t="s">
        <v>22</v>
      </c>
    </row>
    <row r="8" spans="1:2">
      <c r="A8" s="46" t="s">
        <v>70</v>
      </c>
      <c r="B8" s="16" t="s">
        <v>22</v>
      </c>
    </row>
    <row r="9" spans="1:2">
      <c r="A9" s="46" t="s">
        <v>71</v>
      </c>
      <c r="B9" s="16" t="s">
        <v>22</v>
      </c>
    </row>
    <row r="10" spans="1:2">
      <c r="A10" s="46" t="s">
        <v>72</v>
      </c>
      <c r="B10" s="16" t="s">
        <v>22</v>
      </c>
    </row>
    <row r="11" spans="1:2">
      <c r="A11" s="46" t="s">
        <v>73</v>
      </c>
      <c r="B11" s="16" t="s">
        <v>22</v>
      </c>
    </row>
    <row r="12" spans="1:2">
      <c r="A12" s="46" t="s">
        <v>74</v>
      </c>
      <c r="B12" s="16" t="s">
        <v>22</v>
      </c>
    </row>
    <row r="13" spans="1:2">
      <c r="A13" s="46" t="s">
        <v>75</v>
      </c>
      <c r="B13" s="16" t="s">
        <v>22</v>
      </c>
    </row>
    <row r="14" spans="1:2">
      <c r="A14" s="46" t="s">
        <v>76</v>
      </c>
      <c r="B14" s="16" t="s">
        <v>22</v>
      </c>
    </row>
    <row r="15" spans="1:2">
      <c r="A15" s="46" t="s">
        <v>77</v>
      </c>
      <c r="B15" s="16" t="s">
        <v>22</v>
      </c>
    </row>
    <row r="16" spans="1:2">
      <c r="A16" s="46" t="s">
        <v>78</v>
      </c>
      <c r="B16" s="16" t="s">
        <v>22</v>
      </c>
    </row>
    <row r="17" spans="1:2">
      <c r="A17" s="46" t="s">
        <v>79</v>
      </c>
      <c r="B17" s="16" t="s">
        <v>22</v>
      </c>
    </row>
    <row r="18" spans="1:2">
      <c r="A18" s="46" t="s">
        <v>80</v>
      </c>
      <c r="B18" s="16" t="s">
        <v>22</v>
      </c>
    </row>
    <row r="19" spans="1:2">
      <c r="A19" s="47" t="s">
        <v>81</v>
      </c>
      <c r="B19" s="16" t="s">
        <v>22</v>
      </c>
    </row>
    <row r="20" spans="1:2">
      <c r="A20" s="46" t="s">
        <v>23</v>
      </c>
      <c r="B20" s="16" t="s">
        <v>22</v>
      </c>
    </row>
    <row r="21" spans="1:2">
      <c r="A21" s="46" t="s">
        <v>24</v>
      </c>
      <c r="B21" s="16" t="s">
        <v>22</v>
      </c>
    </row>
    <row r="22" spans="1:2">
      <c r="A22" s="46" t="s">
        <v>25</v>
      </c>
      <c r="B22" s="16" t="s">
        <v>22</v>
      </c>
    </row>
    <row r="23" spans="1:2">
      <c r="A23" s="47" t="s">
        <v>26</v>
      </c>
      <c r="B23" s="16" t="s">
        <v>22</v>
      </c>
    </row>
    <row r="24" spans="1:2">
      <c r="A24" s="46" t="s">
        <v>28</v>
      </c>
      <c r="B24" s="16" t="s">
        <v>27</v>
      </c>
    </row>
    <row r="25" spans="1:2">
      <c r="A25" s="46" t="s">
        <v>30</v>
      </c>
      <c r="B25" s="16" t="s">
        <v>27</v>
      </c>
    </row>
    <row r="26" spans="1:2">
      <c r="A26" s="46" t="s">
        <v>32</v>
      </c>
      <c r="B26" s="16" t="s">
        <v>27</v>
      </c>
    </row>
    <row r="27" spans="1:2">
      <c r="A27" s="46" t="s">
        <v>33</v>
      </c>
      <c r="B27" s="16" t="s">
        <v>27</v>
      </c>
    </row>
    <row r="28" spans="1:2">
      <c r="A28" s="46" t="s">
        <v>35</v>
      </c>
      <c r="B28" s="16" t="s">
        <v>27</v>
      </c>
    </row>
    <row r="29" spans="1:2">
      <c r="A29" s="46" t="s">
        <v>36</v>
      </c>
      <c r="B29" s="16" t="s">
        <v>27</v>
      </c>
    </row>
    <row r="30" spans="1:2">
      <c r="A30" s="46" t="s">
        <v>38</v>
      </c>
      <c r="B30" s="16" t="s">
        <v>27</v>
      </c>
    </row>
    <row r="31" spans="1:2">
      <c r="A31" s="46" t="s">
        <v>40</v>
      </c>
      <c r="B31" s="16" t="s">
        <v>27</v>
      </c>
    </row>
    <row r="32" spans="1:2">
      <c r="A32" s="46" t="s">
        <v>42</v>
      </c>
      <c r="B32" s="16" t="s">
        <v>27</v>
      </c>
    </row>
    <row r="33" spans="1:2">
      <c r="A33" s="46" t="s">
        <v>43</v>
      </c>
      <c r="B33" s="16" t="s">
        <v>27</v>
      </c>
    </row>
    <row r="34" spans="1:2">
      <c r="A34" s="46" t="s">
        <v>45</v>
      </c>
      <c r="B34" s="16" t="s">
        <v>27</v>
      </c>
    </row>
    <row r="35" spans="1:2">
      <c r="A35" s="46" t="s">
        <v>46</v>
      </c>
      <c r="B35" s="16" t="s">
        <v>27</v>
      </c>
    </row>
    <row r="36" spans="1:2">
      <c r="A36" s="46" t="s">
        <v>47</v>
      </c>
      <c r="B36" s="16" t="s">
        <v>27</v>
      </c>
    </row>
    <row r="37" spans="1:2">
      <c r="A37" s="46" t="s">
        <v>48</v>
      </c>
      <c r="B37" s="16" t="s">
        <v>27</v>
      </c>
    </row>
    <row r="38" spans="1:2">
      <c r="A38" s="46" t="s">
        <v>49</v>
      </c>
      <c r="B38" s="16" t="s">
        <v>27</v>
      </c>
    </row>
    <row r="39" spans="1:2">
      <c r="A39" s="46" t="s">
        <v>50</v>
      </c>
      <c r="B39" s="16" t="s">
        <v>27</v>
      </c>
    </row>
    <row r="40" spans="1:2">
      <c r="A40" s="46" t="s">
        <v>51</v>
      </c>
      <c r="B40" s="16" t="s">
        <v>27</v>
      </c>
    </row>
    <row r="41" spans="1:2">
      <c r="A41" s="46" t="s">
        <v>52</v>
      </c>
      <c r="B41" s="16" t="s">
        <v>27</v>
      </c>
    </row>
    <row r="42" spans="1:2">
      <c r="A42" s="46" t="s">
        <v>53</v>
      </c>
      <c r="B42" s="16" t="s">
        <v>27</v>
      </c>
    </row>
    <row r="43" spans="1:2">
      <c r="A43" s="46" t="s">
        <v>54</v>
      </c>
      <c r="B43" s="16" t="s">
        <v>27</v>
      </c>
    </row>
    <row r="44" spans="1:2">
      <c r="A44" s="46" t="s">
        <v>56</v>
      </c>
      <c r="B44" s="16" t="s">
        <v>27</v>
      </c>
    </row>
    <row r="45" spans="1:2">
      <c r="A45" s="46" t="s">
        <v>57</v>
      </c>
      <c r="B45" s="16" t="s">
        <v>27</v>
      </c>
    </row>
    <row r="46" spans="1:2">
      <c r="A46" s="46" t="s">
        <v>58</v>
      </c>
      <c r="B46" s="16" t="s">
        <v>27</v>
      </c>
    </row>
    <row r="47" spans="1:2">
      <c r="A47" s="46" t="s">
        <v>60</v>
      </c>
      <c r="B47" s="16" t="s">
        <v>27</v>
      </c>
    </row>
    <row r="48" spans="1:2">
      <c r="A48" s="46" t="s">
        <v>61</v>
      </c>
      <c r="B48" s="16" t="s">
        <v>27</v>
      </c>
    </row>
    <row r="49" spans="1:2">
      <c r="A49" s="47" t="s">
        <v>62</v>
      </c>
      <c r="B49" s="16" t="s">
        <v>27</v>
      </c>
    </row>
    <row r="50" spans="1:2">
      <c r="A50" s="46" t="s">
        <v>63</v>
      </c>
      <c r="B50" s="16" t="s">
        <v>83</v>
      </c>
    </row>
    <row r="51" spans="1:2">
      <c r="A51" s="46" t="s">
        <v>64</v>
      </c>
      <c r="B51" s="16" t="s">
        <v>83</v>
      </c>
    </row>
    <row r="53" spans="1:2">
      <c r="A53" s="16"/>
    </row>
    <row r="54" spans="1:2">
      <c r="A54" s="16"/>
      <c r="B54" s="24"/>
    </row>
    <row r="55" spans="1:2">
      <c r="A55" s="16"/>
      <c r="B55" s="24"/>
    </row>
    <row r="56" spans="1:2">
      <c r="A56" s="16"/>
      <c r="B56" s="24"/>
    </row>
    <row r="57" spans="1:2">
      <c r="A57" s="16"/>
      <c r="B57" s="24"/>
    </row>
    <row r="58" spans="1:2">
      <c r="A58" s="16"/>
      <c r="B58" s="24"/>
    </row>
    <row r="59" spans="1:2">
      <c r="A59" s="16"/>
      <c r="B59" s="24"/>
    </row>
    <row r="60" spans="1:2">
      <c r="A60" s="16"/>
      <c r="B60" s="24"/>
    </row>
    <row r="61" spans="1:2">
      <c r="A61" s="16"/>
      <c r="B61" s="24"/>
    </row>
    <row r="62" spans="1:2">
      <c r="A62" s="16"/>
      <c r="B62" s="29"/>
    </row>
    <row r="63" spans="1:2">
      <c r="A63" s="16"/>
      <c r="B63" s="29"/>
    </row>
    <row r="64" spans="1:2">
      <c r="A64" s="16"/>
      <c r="B64" s="29"/>
    </row>
    <row r="65" spans="1:2">
      <c r="A65" s="16"/>
      <c r="B65" s="29"/>
    </row>
    <row r="66" spans="1:2">
      <c r="A66" s="16"/>
      <c r="B66" s="29"/>
    </row>
    <row r="67" spans="1:2">
      <c r="A67" s="16"/>
      <c r="B67" s="29"/>
    </row>
    <row r="68" spans="1:2">
      <c r="A68" s="16"/>
      <c r="B68" s="29"/>
    </row>
    <row r="69" spans="1:2" ht="15.75" thickBot="1">
      <c r="A69" s="16"/>
      <c r="B69" s="29"/>
    </row>
    <row r="70" spans="1:2" ht="15.75" thickBot="1">
      <c r="A70" s="16"/>
      <c r="B70" s="30"/>
    </row>
    <row r="71" spans="1:2">
      <c r="A71" s="16"/>
      <c r="B71" s="29"/>
    </row>
    <row r="72" spans="1:2">
      <c r="A72" s="16"/>
      <c r="B72" s="29"/>
    </row>
    <row r="73" spans="1:2">
      <c r="A73" s="16"/>
      <c r="B73" s="29"/>
    </row>
    <row r="74" spans="1:2">
      <c r="A74" s="16"/>
      <c r="B74" s="29"/>
    </row>
    <row r="75" spans="1:2">
      <c r="A75" s="16"/>
      <c r="B75" s="29"/>
    </row>
    <row r="76" spans="1:2">
      <c r="A76" s="16"/>
      <c r="B76" s="29"/>
    </row>
    <row r="77" spans="1:2">
      <c r="A77" s="16"/>
      <c r="B77" s="29"/>
    </row>
    <row r="78" spans="1:2">
      <c r="A78" s="16"/>
      <c r="B78" s="29"/>
    </row>
    <row r="79" spans="1:2">
      <c r="A79" s="16"/>
      <c r="B79" s="29"/>
    </row>
    <row r="80" spans="1:2">
      <c r="A80" s="16"/>
      <c r="B80" s="29"/>
    </row>
    <row r="81" spans="1:2">
      <c r="A81" s="16"/>
      <c r="B81" s="29"/>
    </row>
    <row r="82" spans="1:2">
      <c r="A82" s="16"/>
      <c r="B82" s="29"/>
    </row>
    <row r="83" spans="1:2">
      <c r="A83" s="16"/>
      <c r="B83" s="29"/>
    </row>
    <row r="84" spans="1:2">
      <c r="A84" s="16"/>
      <c r="B84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Fiche journalière</vt:lpstr>
      <vt:lpstr>Feuil2</vt:lpstr>
      <vt:lpstr>Relevé mensuel</vt:lpstr>
      <vt:lpstr>Listes</vt:lpstr>
      <vt:lpstr>Feuil1</vt:lpstr>
      <vt:lpstr>BD</vt:lpstr>
      <vt:lpstr>Liste_CC</vt:lpstr>
      <vt:lpstr>Liste_CC1</vt:lpstr>
      <vt:lpstr>matériel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victor</cp:lastModifiedBy>
  <dcterms:created xsi:type="dcterms:W3CDTF">2009-04-09T20:10:42Z</dcterms:created>
  <dcterms:modified xsi:type="dcterms:W3CDTF">2013-08-18T14:03:56Z</dcterms:modified>
</cp:coreProperties>
</file>