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5135" activeTab="1"/>
  </bookViews>
  <sheets>
    <sheet name="Montants fixes" sheetId="2" r:id="rId1"/>
    <sheet name="Tableau" sheetId="1" r:id="rId2"/>
    <sheet name="Totaux fin du mois" sheetId="3" r:id="rId3"/>
    <sheet name="total dette par mois" sheetId="4" r:id="rId4"/>
  </sheets>
  <calcPr calcId="145621"/>
</workbook>
</file>

<file path=xl/calcChain.xml><?xml version="1.0" encoding="utf-8"?>
<calcChain xmlns="http://schemas.openxmlformats.org/spreadsheetml/2006/main">
  <c r="BT9" i="1" l="1"/>
  <c r="BT8" i="1"/>
  <c r="BT7" i="1"/>
  <c r="BV7" i="1" s="1"/>
  <c r="BT6" i="1"/>
  <c r="BV6" i="1" s="1"/>
  <c r="BV19" i="1"/>
  <c r="BV18" i="1"/>
  <c r="BV17" i="1"/>
  <c r="BV16" i="1"/>
  <c r="BV15" i="1"/>
  <c r="BV14" i="1"/>
  <c r="BV12" i="1"/>
  <c r="BV11" i="1"/>
  <c r="BV9" i="1"/>
  <c r="BV8" i="1"/>
  <c r="BV2" i="1"/>
  <c r="BO19" i="1"/>
  <c r="BH19" i="1"/>
  <c r="BA19" i="1"/>
  <c r="BM9" i="1"/>
  <c r="BO9" i="1" s="1"/>
  <c r="BM8" i="1"/>
  <c r="BO8" i="1" s="1"/>
  <c r="BM7" i="1"/>
  <c r="BO7" i="1" s="1"/>
  <c r="BM6" i="1"/>
  <c r="BO6" i="1" s="1"/>
  <c r="BO18" i="1"/>
  <c r="BO17" i="1"/>
  <c r="BO16" i="1"/>
  <c r="BO15" i="1"/>
  <c r="BO14" i="1"/>
  <c r="BO12" i="1"/>
  <c r="BO11" i="1"/>
  <c r="BO2" i="1"/>
  <c r="BF9" i="1"/>
  <c r="BH9" i="1" s="1"/>
  <c r="BF8" i="1"/>
  <c r="BH8" i="1" s="1"/>
  <c r="BF7" i="1"/>
  <c r="BH7" i="1" s="1"/>
  <c r="BF6" i="1"/>
  <c r="BH6" i="1" s="1"/>
  <c r="BH18" i="1"/>
  <c r="BH17" i="1"/>
  <c r="BH16" i="1"/>
  <c r="BH15" i="1"/>
  <c r="BH14" i="1"/>
  <c r="BH12" i="1"/>
  <c r="BH11" i="1"/>
  <c r="AY9" i="1"/>
  <c r="BA9" i="1" s="1"/>
  <c r="AY8" i="1"/>
  <c r="BA8" i="1" s="1"/>
  <c r="AY7" i="1"/>
  <c r="BA7" i="1" s="1"/>
  <c r="AY6" i="1"/>
  <c r="BA6" i="1" s="1"/>
  <c r="BA2" i="1"/>
  <c r="BA18" i="1"/>
  <c r="BA17" i="1"/>
  <c r="BA16" i="1"/>
  <c r="BA15" i="1"/>
  <c r="BA14" i="1"/>
  <c r="BA12" i="1"/>
  <c r="BA11" i="1"/>
  <c r="BT2" i="1" l="1"/>
  <c r="BM2" i="1"/>
  <c r="B13" i="3" s="1"/>
  <c r="BF2" i="1"/>
  <c r="B12" i="3" s="1"/>
  <c r="AY2" i="1"/>
  <c r="B11" i="3" l="1"/>
  <c r="AY3" i="1"/>
  <c r="BC2" i="1" s="1"/>
  <c r="BH2" i="1"/>
  <c r="BJ1" i="1" l="1"/>
  <c r="BF3" i="1" s="1"/>
  <c r="BJ2" i="1" s="1"/>
  <c r="B11" i="4"/>
  <c r="B12" i="4" l="1"/>
  <c r="BQ1" i="1"/>
  <c r="BM3" i="1" s="1"/>
  <c r="BQ2" i="1" s="1"/>
  <c r="B13" i="4" l="1"/>
  <c r="BX1" i="1"/>
  <c r="BT3" i="1" s="1"/>
  <c r="BX2" i="1" s="1"/>
  <c r="B14" i="4" s="1"/>
</calcChain>
</file>

<file path=xl/sharedStrings.xml><?xml version="1.0" encoding="utf-8"?>
<sst xmlns="http://schemas.openxmlformats.org/spreadsheetml/2006/main" count="161" uniqueCount="39">
  <si>
    <t>Assurance Maison</t>
  </si>
  <si>
    <t>Cogeco</t>
  </si>
  <si>
    <t>Loyer</t>
  </si>
  <si>
    <t>Hydro-Québec</t>
  </si>
  <si>
    <t>Épicerie</t>
  </si>
  <si>
    <t>Dépenses fixes</t>
  </si>
  <si>
    <t>Dépenses Variables</t>
  </si>
  <si>
    <t>Dépenses additionnelles</t>
  </si>
  <si>
    <t>Assurance médicament</t>
  </si>
  <si>
    <t>Total / 2</t>
  </si>
  <si>
    <t>Total / 2 - 5,58$</t>
  </si>
  <si>
    <t>Total / mois</t>
  </si>
  <si>
    <t>Calcul
part d'Alex</t>
  </si>
  <si>
    <t>Montant dû
par Alex</t>
  </si>
  <si>
    <t>Dépenses</t>
  </si>
  <si>
    <t>Montant
remboursé</t>
  </si>
  <si>
    <t>Date du
remboursement</t>
  </si>
  <si>
    <t>Montant
remboursé:</t>
  </si>
  <si>
    <t>Dette à la
fin du mois: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</si>
  <si>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</si>
  <si>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</si>
  <si>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</si>
  <si>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</si>
  <si>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</si>
  <si>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</si>
  <si>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</si>
  <si>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</si>
  <si>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</si>
  <si>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</si>
  <si>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</si>
  <si>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</si>
  <si>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Voici la liste des montans par mois, sans tenir compte de l'arriérage</t>
  </si>
  <si>
    <t>Septembre 2013</t>
  </si>
  <si>
    <t>Août 2013</t>
  </si>
  <si>
    <t>Octobre 2013</t>
  </si>
  <si>
    <t>Total du mois:</t>
  </si>
  <si>
    <t>Novembre 2013</t>
  </si>
  <si>
    <t>Arrérage</t>
  </si>
  <si>
    <t>Total avec arrérage: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</si>
</sst>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double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0" fillId="0" borderId="6" xfId="0" applyBorder="1"/>
    <xf numFmtId="164" fontId="0" fillId="0" borderId="6" xfId="0" applyNumberFormat="1" applyBorder="1" applyAlignment="1">
      <alignment horizontal="center" vertical="center"/>
    </xf>
    <xf numFmtId="0" fontId="0" fillId="0" borderId="6" xfId="0" quotePrefix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6" xfId="0" applyNumberFormat="1" applyBorder="1"/>
    <xf numFmtId="165" fontId="0" fillId="0" borderId="12" xfId="0" quotePrefix="1" applyNumberFormat="1" applyFont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9" xfId="0" applyBorder="1"/>
    <xf numFmtId="0" fontId="0" fillId="0" borderId="20" xfId="0" applyBorder="1"/>
    <xf numFmtId="0" fontId="0" fillId="0" borderId="0" xfId="0" applyBorder="1"/>
    <xf numFmtId="164" fontId="0" fillId="0" borderId="0" xfId="0" applyNumberFormat="1" applyBorder="1" applyAlignment="1">
      <alignment horizontal="center" vertical="center"/>
    </xf>
    <xf numFmtId="0" fontId="0" fillId="0" borderId="0" xfId="0" quotePrefix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1" xfId="0" applyBorder="1"/>
    <xf numFmtId="164" fontId="0" fillId="0" borderId="22" xfId="0" applyNumberFormat="1" applyBorder="1" applyAlignment="1">
      <alignment horizontal="center" vertical="center"/>
    </xf>
    <xf numFmtId="0" fontId="0" fillId="0" borderId="22" xfId="0" quotePrefix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/>
    <xf numFmtId="0" fontId="0" fillId="0" borderId="25" xfId="0" applyBorder="1" applyAlignment="1">
      <alignment horizontal="center" vertical="center"/>
    </xf>
    <xf numFmtId="0" fontId="0" fillId="0" borderId="26" xfId="0" applyBorder="1"/>
    <xf numFmtId="164" fontId="0" fillId="0" borderId="27" xfId="0" applyNumberFormat="1" applyBorder="1" applyAlignment="1">
      <alignment horizontal="center" vertical="center"/>
    </xf>
    <xf numFmtId="0" fontId="0" fillId="0" borderId="27" xfId="0" quotePrefix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0" fontId="0" fillId="0" borderId="27" xfId="0" applyBorder="1"/>
    <xf numFmtId="164" fontId="3" fillId="0" borderId="13" xfId="0" applyNumberFormat="1" applyFont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5" fontId="0" fillId="0" borderId="14" xfId="0" quotePrefix="1" applyNumberFormat="1" applyFont="1" applyBorder="1" applyAlignment="1">
      <alignment vertical="center" wrapText="1"/>
    </xf>
    <xf numFmtId="164" fontId="1" fillId="0" borderId="3" xfId="0" applyNumberFormat="1" applyFont="1" applyBorder="1" applyAlignment="1">
      <alignment vertical="center"/>
    </xf>
    <xf numFmtId="165" fontId="0" fillId="0" borderId="4" xfId="0" quotePrefix="1" applyNumberFormat="1" applyFont="1" applyBorder="1" applyAlignment="1">
      <alignment horizontal="center" vertical="center" wrapText="1"/>
    </xf>
    <xf numFmtId="165" fontId="0" fillId="0" borderId="1" xfId="0" quotePrefix="1" applyNumberFormat="1" applyFont="1" applyBorder="1" applyAlignment="1">
      <alignment horizontal="center" vertical="center" wrapText="1"/>
    </xf>
    <xf numFmtId="164" fontId="3" fillId="0" borderId="29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3" fillId="0" borderId="30" xfId="0" applyNumberFormat="1" applyFont="1" applyBorder="1" applyAlignment="1">
      <alignment horizontal="center" vertical="center"/>
    </xf>
    <xf numFmtId="164" fontId="3" fillId="0" borderId="28" xfId="0" applyNumberFormat="1" applyFont="1" applyBorder="1" applyAlignment="1">
      <alignment horizontal="center" vertical="center"/>
    </xf>
    <xf numFmtId="165" fontId="0" fillId="0" borderId="31" xfId="0" quotePrefix="1" applyNumberFormat="1" applyFont="1" applyBorder="1" applyAlignment="1">
      <alignment horizontal="center" vertical="center" wrapText="1"/>
    </xf>
    <xf numFmtId="165" fontId="0" fillId="0" borderId="7" xfId="0" quotePrefix="1" applyNumberFormat="1" applyFont="1" applyBorder="1" applyAlignment="1">
      <alignment horizontal="center" vertical="center" wrapText="1"/>
    </xf>
    <xf numFmtId="165" fontId="2" fillId="0" borderId="9" xfId="0" quotePrefix="1" applyNumberFormat="1" applyFont="1" applyBorder="1" applyAlignment="1">
      <alignment horizontal="center" vertical="center"/>
    </xf>
    <xf numFmtId="165" fontId="2" fillId="0" borderId="10" xfId="0" quotePrefix="1" applyNumberFormat="1" applyFont="1" applyBorder="1" applyAlignment="1">
      <alignment horizontal="center" vertical="center"/>
    </xf>
    <xf numFmtId="165" fontId="2" fillId="0" borderId="11" xfId="0" quotePrefix="1" applyNumberFormat="1" applyFont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14" fontId="0" fillId="0" borderId="26" xfId="0" applyNumberFormat="1" applyBorder="1"/>
    <xf numFmtId="0" fontId="0" fillId="0" borderId="32" xfId="0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A9" sqref="A9"/>
    </sheetView>
  </sheetViews>
  <sheetFormatPr baseColWidth="10" defaultRowHeight="15" x14ac:dyDescent="0.25"/>
  <cols>
    <col min="1" max="1" width="21.85546875" bestFit="1" customWidth="1"/>
  </cols>
  <sheetData>
    <row r="1" spans="1:2" x14ac:dyDescent="0.25">
      <c r="A1" s="58">
        <v>2013</v>
      </c>
      <c r="B1" s="58"/>
    </row>
    <row r="2" spans="1:2" x14ac:dyDescent="0.25">
      <c r="A2" s="7" t="s">
        <v>0</v>
      </c>
      <c r="B2" s="8">
        <v>39.24</v>
      </c>
    </row>
    <row r="3" spans="1:2" x14ac:dyDescent="0.25">
      <c r="A3" s="7" t="s">
        <v>8</v>
      </c>
      <c r="B3" s="8"/>
    </row>
    <row r="4" spans="1:2" x14ac:dyDescent="0.25">
      <c r="A4" s="7" t="s">
        <v>1</v>
      </c>
      <c r="B4" s="8">
        <v>111.88</v>
      </c>
    </row>
    <row r="5" spans="1:2" x14ac:dyDescent="0.25">
      <c r="A5" s="7" t="s">
        <v>2</v>
      </c>
      <c r="B5" s="8">
        <v>667.6</v>
      </c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X1:BX21"/>
  <sheetViews>
    <sheetView tabSelected="1" topLeftCell="AX1" zoomScale="84" zoomScaleNormal="84" workbookViewId="0">
      <selection activeCell="BQ21" sqref="BQ21"/>
    </sheetView>
  </sheetViews>
  <sheetFormatPr baseColWidth="10" defaultRowHeight="15" x14ac:dyDescent="0.25"/>
  <cols>
    <col min="50" max="50" width="25.7109375" customWidth="1"/>
    <col min="51" max="51" width="15.7109375" style="2" customWidth="1"/>
    <col min="52" max="52" width="15.7109375" style="4" customWidth="1"/>
    <col min="53" max="53" width="15.7109375" style="2" customWidth="1"/>
    <col min="54" max="54" width="15.7109375" style="4" customWidth="1"/>
    <col min="55" max="55" width="15.7109375" customWidth="1"/>
    <col min="56" max="56" width="1.7109375" customWidth="1"/>
    <col min="57" max="57" width="25.7109375" customWidth="1"/>
    <col min="58" max="62" width="15.7109375" customWidth="1"/>
    <col min="63" max="63" width="1.7109375" style="36" customWidth="1"/>
    <col min="64" max="64" width="25.7109375" customWidth="1"/>
    <col min="65" max="69" width="15.7109375" customWidth="1"/>
    <col min="70" max="70" width="1.7109375" style="36" customWidth="1"/>
    <col min="71" max="71" width="25.7109375" customWidth="1"/>
    <col min="72" max="76" width="15.7109375" customWidth="1"/>
  </cols>
  <sheetData>
    <row r="1" spans="50:76" ht="36.75" customHeight="1" thickTop="1" thickBot="1" x14ac:dyDescent="0.3">
      <c r="AX1" s="47" t="s">
        <v>33</v>
      </c>
      <c r="AY1" s="48"/>
      <c r="AZ1" s="48"/>
      <c r="BA1" s="49"/>
      <c r="BB1" s="12" t="s">
        <v>37</v>
      </c>
      <c r="BC1" s="32"/>
      <c r="BD1" s="33"/>
      <c r="BE1" s="47" t="s">
        <v>32</v>
      </c>
      <c r="BF1" s="48"/>
      <c r="BG1" s="48"/>
      <c r="BH1" s="49"/>
      <c r="BI1" s="12" t="s">
        <v>37</v>
      </c>
      <c r="BJ1" s="32">
        <f>BC2</f>
        <v>0</v>
      </c>
      <c r="BK1" s="33"/>
      <c r="BL1" s="47" t="s">
        <v>34</v>
      </c>
      <c r="BM1" s="48"/>
      <c r="BN1" s="48"/>
      <c r="BO1" s="49"/>
      <c r="BP1" s="12" t="s">
        <v>37</v>
      </c>
      <c r="BQ1" s="32">
        <f>BJ2</f>
        <v>403.78000000000003</v>
      </c>
      <c r="BR1" s="33"/>
      <c r="BS1" s="47" t="s">
        <v>36</v>
      </c>
      <c r="BT1" s="48"/>
      <c r="BU1" s="48"/>
      <c r="BV1" s="49"/>
      <c r="BW1" s="12" t="s">
        <v>37</v>
      </c>
      <c r="BX1" s="32">
        <f>BQ2</f>
        <v>0</v>
      </c>
    </row>
    <row r="2" spans="50:76" ht="20.100000000000001" customHeight="1" thickBot="1" x14ac:dyDescent="0.3">
      <c r="AX2" s="37" t="s">
        <v>35</v>
      </c>
      <c r="AY2" s="38">
        <f>SUM(BA6:BA20)</f>
        <v>403.78000000000003</v>
      </c>
      <c r="AZ2" s="39" t="s">
        <v>17</v>
      </c>
      <c r="BA2" s="41">
        <f>SUM(BB5:BB20)</f>
        <v>403.78</v>
      </c>
      <c r="BB2" s="45" t="s">
        <v>18</v>
      </c>
      <c r="BC2" s="43">
        <f>AY3-BA2</f>
        <v>0</v>
      </c>
      <c r="BD2" s="33"/>
      <c r="BE2" s="37" t="s">
        <v>35</v>
      </c>
      <c r="BF2" s="38">
        <f>SUM(BH6:BH20)</f>
        <v>403.78000000000003</v>
      </c>
      <c r="BG2" s="39" t="s">
        <v>17</v>
      </c>
      <c r="BH2" s="41">
        <f>SUM(BI5:BI20)</f>
        <v>0</v>
      </c>
      <c r="BI2" s="45" t="s">
        <v>18</v>
      </c>
      <c r="BJ2" s="43">
        <f>BF3-BH2</f>
        <v>403.78000000000003</v>
      </c>
      <c r="BK2" s="33"/>
      <c r="BL2" s="37" t="s">
        <v>35</v>
      </c>
      <c r="BM2" s="38">
        <f>SUM(BO6:BO20)</f>
        <v>403.78000000000003</v>
      </c>
      <c r="BN2" s="39" t="s">
        <v>17</v>
      </c>
      <c r="BO2" s="41">
        <f>SUM(BP5:BP20)</f>
        <v>807.56</v>
      </c>
      <c r="BP2" s="45" t="s">
        <v>18</v>
      </c>
      <c r="BQ2" s="43">
        <f>BM3-BO2</f>
        <v>0</v>
      </c>
      <c r="BR2" s="33"/>
      <c r="BS2" s="37" t="s">
        <v>35</v>
      </c>
      <c r="BT2" s="38">
        <f>SUM(BV6:BV20)</f>
        <v>403.78000000000003</v>
      </c>
      <c r="BU2" s="39" t="s">
        <v>17</v>
      </c>
      <c r="BV2" s="41">
        <f>SUM(BW5:BW20)</f>
        <v>0</v>
      </c>
      <c r="BW2" s="45" t="s">
        <v>18</v>
      </c>
      <c r="BX2" s="43">
        <f>BT3-BV2</f>
        <v>403.78000000000003</v>
      </c>
    </row>
    <row r="3" spans="50:76" ht="20.100000000000001" customHeight="1" thickBot="1" x14ac:dyDescent="0.3">
      <c r="AX3" s="37" t="s">
        <v>38</v>
      </c>
      <c r="AY3" s="38">
        <f>AY2+BC1</f>
        <v>403.78000000000003</v>
      </c>
      <c r="AZ3" s="40"/>
      <c r="BA3" s="42"/>
      <c r="BB3" s="46"/>
      <c r="BC3" s="44"/>
      <c r="BD3" s="33"/>
      <c r="BE3" s="37" t="s">
        <v>38</v>
      </c>
      <c r="BF3" s="38">
        <f>BF2+BJ1</f>
        <v>403.78000000000003</v>
      </c>
      <c r="BG3" s="40"/>
      <c r="BH3" s="42"/>
      <c r="BI3" s="46"/>
      <c r="BJ3" s="44"/>
      <c r="BK3" s="33"/>
      <c r="BL3" s="37" t="s">
        <v>38</v>
      </c>
      <c r="BM3" s="38">
        <f>BM2+BQ1</f>
        <v>807.56000000000006</v>
      </c>
      <c r="BN3" s="40"/>
      <c r="BO3" s="42"/>
      <c r="BP3" s="46"/>
      <c r="BQ3" s="44"/>
      <c r="BR3" s="33"/>
      <c r="BS3" s="37" t="s">
        <v>38</v>
      </c>
      <c r="BT3" s="38">
        <f>BT2+BX1</f>
        <v>403.78000000000003</v>
      </c>
      <c r="BU3" s="40"/>
      <c r="BV3" s="42"/>
      <c r="BW3" s="46"/>
      <c r="BX3" s="44"/>
    </row>
    <row r="4" spans="50:76" ht="30.75" thickBot="1" x14ac:dyDescent="0.3">
      <c r="AX4" s="13" t="s">
        <v>14</v>
      </c>
      <c r="AY4" s="5" t="s">
        <v>11</v>
      </c>
      <c r="AZ4" s="6" t="s">
        <v>12</v>
      </c>
      <c r="BA4" s="6" t="s">
        <v>13</v>
      </c>
      <c r="BB4" s="3" t="s">
        <v>15</v>
      </c>
      <c r="BC4" s="14" t="s">
        <v>16</v>
      </c>
      <c r="BD4" s="34"/>
      <c r="BE4" s="13" t="s">
        <v>14</v>
      </c>
      <c r="BF4" s="5" t="s">
        <v>11</v>
      </c>
      <c r="BG4" s="6" t="s">
        <v>12</v>
      </c>
      <c r="BH4" s="6" t="s">
        <v>13</v>
      </c>
      <c r="BI4" s="3" t="s">
        <v>15</v>
      </c>
      <c r="BJ4" s="14" t="s">
        <v>16</v>
      </c>
      <c r="BK4" s="34"/>
      <c r="BL4" s="13" t="s">
        <v>14</v>
      </c>
      <c r="BM4" s="5" t="s">
        <v>11</v>
      </c>
      <c r="BN4" s="6" t="s">
        <v>12</v>
      </c>
      <c r="BO4" s="6" t="s">
        <v>13</v>
      </c>
      <c r="BP4" s="3" t="s">
        <v>15</v>
      </c>
      <c r="BQ4" s="14" t="s">
        <v>16</v>
      </c>
      <c r="BR4" s="34"/>
      <c r="BS4" s="13" t="s">
        <v>14</v>
      </c>
      <c r="BT4" s="5" t="s">
        <v>11</v>
      </c>
      <c r="BU4" s="6" t="s">
        <v>12</v>
      </c>
      <c r="BV4" s="6" t="s">
        <v>13</v>
      </c>
      <c r="BW4" s="3" t="s">
        <v>15</v>
      </c>
      <c r="BX4" s="14" t="s">
        <v>16</v>
      </c>
    </row>
    <row r="5" spans="50:76" x14ac:dyDescent="0.25">
      <c r="AX5" s="50" t="s">
        <v>5</v>
      </c>
      <c r="AY5" s="51"/>
      <c r="AZ5" s="51"/>
      <c r="BA5" s="51"/>
      <c r="BB5" s="51"/>
      <c r="BC5" s="52"/>
      <c r="BD5" s="35"/>
      <c r="BE5" s="50" t="s">
        <v>5</v>
      </c>
      <c r="BF5" s="51"/>
      <c r="BG5" s="51"/>
      <c r="BH5" s="51"/>
      <c r="BI5" s="51"/>
      <c r="BJ5" s="52"/>
      <c r="BK5" s="35"/>
      <c r="BL5" s="50" t="s">
        <v>5</v>
      </c>
      <c r="BM5" s="51"/>
      <c r="BN5" s="51"/>
      <c r="BO5" s="51"/>
      <c r="BP5" s="51"/>
      <c r="BQ5" s="52"/>
      <c r="BR5" s="35"/>
      <c r="BS5" s="50" t="s">
        <v>5</v>
      </c>
      <c r="BT5" s="51"/>
      <c r="BU5" s="51"/>
      <c r="BV5" s="51"/>
      <c r="BW5" s="51"/>
      <c r="BX5" s="52"/>
    </row>
    <row r="6" spans="50:76" x14ac:dyDescent="0.25">
      <c r="AX6" s="15" t="s">
        <v>0</v>
      </c>
      <c r="AY6" s="8">
        <f>'Montants fixes'!B2</f>
        <v>39.24</v>
      </c>
      <c r="AZ6" s="9" t="s">
        <v>9</v>
      </c>
      <c r="BA6" s="8">
        <f>AY6/2</f>
        <v>19.62</v>
      </c>
      <c r="BB6" s="10"/>
      <c r="BC6" s="16"/>
      <c r="BD6" s="36"/>
      <c r="BE6" s="15" t="s">
        <v>0</v>
      </c>
      <c r="BF6" s="8">
        <f>'Montants fixes'!B2</f>
        <v>39.24</v>
      </c>
      <c r="BG6" s="9" t="s">
        <v>9</v>
      </c>
      <c r="BH6" s="8">
        <f>BF6/2</f>
        <v>19.62</v>
      </c>
      <c r="BI6" s="10"/>
      <c r="BJ6" s="16"/>
      <c r="BL6" s="15" t="s">
        <v>0</v>
      </c>
      <c r="BM6" s="8">
        <f>'Montants fixes'!B2</f>
        <v>39.24</v>
      </c>
      <c r="BN6" s="9" t="s">
        <v>9</v>
      </c>
      <c r="BO6" s="8">
        <f>BM6/2</f>
        <v>19.62</v>
      </c>
      <c r="BP6" s="10"/>
      <c r="BQ6" s="16"/>
      <c r="BS6" s="15" t="s">
        <v>0</v>
      </c>
      <c r="BT6" s="8">
        <f>'Montants fixes'!B2</f>
        <v>39.24</v>
      </c>
      <c r="BU6" s="9" t="s">
        <v>9</v>
      </c>
      <c r="BV6" s="8">
        <f>BT6/2</f>
        <v>19.62</v>
      </c>
      <c r="BW6" s="10"/>
      <c r="BX6" s="16"/>
    </row>
    <row r="7" spans="50:76" x14ac:dyDescent="0.25">
      <c r="AX7" s="15" t="s">
        <v>8</v>
      </c>
      <c r="AY7" s="8">
        <f>'Montants fixes'!B3</f>
        <v>0</v>
      </c>
      <c r="AZ7" s="9" t="s">
        <v>9</v>
      </c>
      <c r="BA7" s="8">
        <f t="shared" ref="BA7:BA8" si="0">AY7/2</f>
        <v>0</v>
      </c>
      <c r="BB7" s="10"/>
      <c r="BC7" s="16"/>
      <c r="BD7" s="36"/>
      <c r="BE7" s="15" t="s">
        <v>8</v>
      </c>
      <c r="BF7" s="8">
        <f>'Montants fixes'!B3</f>
        <v>0</v>
      </c>
      <c r="BG7" s="9" t="s">
        <v>9</v>
      </c>
      <c r="BH7" s="8">
        <f t="shared" ref="BH7:BH8" si="1">BF7/2</f>
        <v>0</v>
      </c>
      <c r="BI7" s="10"/>
      <c r="BJ7" s="16"/>
      <c r="BL7" s="15" t="s">
        <v>8</v>
      </c>
      <c r="BM7" s="8">
        <f>'Montants fixes'!B3</f>
        <v>0</v>
      </c>
      <c r="BN7" s="9" t="s">
        <v>9</v>
      </c>
      <c r="BO7" s="8">
        <f t="shared" ref="BO7:BO8" si="2">BM7/2</f>
        <v>0</v>
      </c>
      <c r="BP7" s="10"/>
      <c r="BQ7" s="16"/>
      <c r="BS7" s="15" t="s">
        <v>8</v>
      </c>
      <c r="BT7" s="8">
        <f>'Montants fixes'!B3</f>
        <v>0</v>
      </c>
      <c r="BU7" s="9" t="s">
        <v>9</v>
      </c>
      <c r="BV7" s="8">
        <f t="shared" ref="BV7:BV8" si="3">BT7/2</f>
        <v>0</v>
      </c>
      <c r="BW7" s="10"/>
      <c r="BX7" s="16"/>
    </row>
    <row r="8" spans="50:76" x14ac:dyDescent="0.25">
      <c r="AX8" s="15" t="s">
        <v>1</v>
      </c>
      <c r="AY8" s="8">
        <f>'Montants fixes'!B4</f>
        <v>111.88</v>
      </c>
      <c r="AZ8" s="9" t="s">
        <v>9</v>
      </c>
      <c r="BA8" s="8">
        <f t="shared" si="0"/>
        <v>55.94</v>
      </c>
      <c r="BB8" s="10"/>
      <c r="BC8" s="16"/>
      <c r="BD8" s="36"/>
      <c r="BE8" s="15" t="s">
        <v>1</v>
      </c>
      <c r="BF8" s="8">
        <f>'Montants fixes'!B4</f>
        <v>111.88</v>
      </c>
      <c r="BG8" s="9" t="s">
        <v>9</v>
      </c>
      <c r="BH8" s="8">
        <f t="shared" si="1"/>
        <v>55.94</v>
      </c>
      <c r="BI8" s="10"/>
      <c r="BJ8" s="16"/>
      <c r="BL8" s="15" t="s">
        <v>1</v>
      </c>
      <c r="BM8" s="8">
        <f>'Montants fixes'!B4</f>
        <v>111.88</v>
      </c>
      <c r="BN8" s="9" t="s">
        <v>9</v>
      </c>
      <c r="BO8" s="8">
        <f t="shared" si="2"/>
        <v>55.94</v>
      </c>
      <c r="BP8" s="10"/>
      <c r="BQ8" s="16"/>
      <c r="BS8" s="15" t="s">
        <v>1</v>
      </c>
      <c r="BT8" s="8">
        <f>'Montants fixes'!B4</f>
        <v>111.88</v>
      </c>
      <c r="BU8" s="9" t="s">
        <v>9</v>
      </c>
      <c r="BV8" s="8">
        <f t="shared" si="3"/>
        <v>55.94</v>
      </c>
      <c r="BW8" s="10"/>
      <c r="BX8" s="16"/>
    </row>
    <row r="9" spans="50:76" x14ac:dyDescent="0.25">
      <c r="AX9" s="15" t="s">
        <v>2</v>
      </c>
      <c r="AY9" s="8">
        <f>'Montants fixes'!B5</f>
        <v>667.6</v>
      </c>
      <c r="AZ9" s="10" t="s">
        <v>10</v>
      </c>
      <c r="BA9" s="8">
        <f>(AY9/2)-5.58</f>
        <v>328.22</v>
      </c>
      <c r="BB9" s="10"/>
      <c r="BC9" s="16"/>
      <c r="BD9" s="36"/>
      <c r="BE9" s="15" t="s">
        <v>2</v>
      </c>
      <c r="BF9" s="8">
        <f>'Montants fixes'!B5</f>
        <v>667.6</v>
      </c>
      <c r="BG9" s="10" t="s">
        <v>10</v>
      </c>
      <c r="BH9" s="8">
        <f>(BF9/2)-5.58</f>
        <v>328.22</v>
      </c>
      <c r="BI9" s="10"/>
      <c r="BJ9" s="16"/>
      <c r="BL9" s="15" t="s">
        <v>2</v>
      </c>
      <c r="BM9" s="8">
        <f>'Montants fixes'!B5</f>
        <v>667.6</v>
      </c>
      <c r="BN9" s="10" t="s">
        <v>10</v>
      </c>
      <c r="BO9" s="8">
        <f>(BM9/2)-5.58</f>
        <v>328.22</v>
      </c>
      <c r="BP9" s="10"/>
      <c r="BQ9" s="16"/>
      <c r="BS9" s="15" t="s">
        <v>2</v>
      </c>
      <c r="BT9" s="8">
        <f>'Montants fixes'!B5</f>
        <v>667.6</v>
      </c>
      <c r="BU9" s="10" t="s">
        <v>10</v>
      </c>
      <c r="BV9" s="8">
        <f>(BT9/2)-5.58</f>
        <v>328.22</v>
      </c>
      <c r="BW9" s="10"/>
      <c r="BX9" s="16"/>
    </row>
    <row r="10" spans="50:76" x14ac:dyDescent="0.25">
      <c r="AX10" s="53" t="s">
        <v>6</v>
      </c>
      <c r="AY10" s="54"/>
      <c r="AZ10" s="54"/>
      <c r="BA10" s="54"/>
      <c r="BB10" s="54"/>
      <c r="BC10" s="55"/>
      <c r="BD10" s="35"/>
      <c r="BE10" s="53" t="s">
        <v>6</v>
      </c>
      <c r="BF10" s="54"/>
      <c r="BG10" s="54"/>
      <c r="BH10" s="54"/>
      <c r="BI10" s="54"/>
      <c r="BJ10" s="55"/>
      <c r="BK10" s="35"/>
      <c r="BL10" s="53" t="s">
        <v>6</v>
      </c>
      <c r="BM10" s="54"/>
      <c r="BN10" s="54"/>
      <c r="BO10" s="54"/>
      <c r="BP10" s="54"/>
      <c r="BQ10" s="55"/>
      <c r="BR10" s="35"/>
      <c r="BS10" s="53" t="s">
        <v>6</v>
      </c>
      <c r="BT10" s="54"/>
      <c r="BU10" s="54"/>
      <c r="BV10" s="54"/>
      <c r="BW10" s="54"/>
      <c r="BX10" s="55"/>
    </row>
    <row r="11" spans="50:76" x14ac:dyDescent="0.25">
      <c r="AX11" s="15" t="s">
        <v>4</v>
      </c>
      <c r="AY11" s="8"/>
      <c r="AZ11" s="9" t="s">
        <v>9</v>
      </c>
      <c r="BA11" s="8">
        <f>AY11/2</f>
        <v>0</v>
      </c>
      <c r="BB11" s="10"/>
      <c r="BC11" s="16"/>
      <c r="BD11" s="36"/>
      <c r="BE11" s="15" t="s">
        <v>4</v>
      </c>
      <c r="BF11" s="8"/>
      <c r="BG11" s="9" t="s">
        <v>9</v>
      </c>
      <c r="BH11" s="8">
        <f>BF11/2</f>
        <v>0</v>
      </c>
      <c r="BI11" s="10"/>
      <c r="BJ11" s="16"/>
      <c r="BL11" s="15" t="s">
        <v>4</v>
      </c>
      <c r="BM11" s="8"/>
      <c r="BN11" s="9" t="s">
        <v>9</v>
      </c>
      <c r="BO11" s="8">
        <f>BM11/2</f>
        <v>0</v>
      </c>
      <c r="BP11" s="10"/>
      <c r="BQ11" s="16"/>
      <c r="BS11" s="15" t="s">
        <v>4</v>
      </c>
      <c r="BT11" s="8"/>
      <c r="BU11" s="9" t="s">
        <v>9</v>
      </c>
      <c r="BV11" s="8">
        <f>BT11/2</f>
        <v>0</v>
      </c>
      <c r="BW11" s="10"/>
      <c r="BX11" s="16"/>
    </row>
    <row r="12" spans="50:76" x14ac:dyDescent="0.25">
      <c r="AX12" s="15" t="s">
        <v>3</v>
      </c>
      <c r="AY12" s="8"/>
      <c r="AZ12" s="9" t="s">
        <v>9</v>
      </c>
      <c r="BA12" s="8">
        <f>AY12/2</f>
        <v>0</v>
      </c>
      <c r="BB12" s="10"/>
      <c r="BC12" s="16"/>
      <c r="BD12" s="36"/>
      <c r="BE12" s="15" t="s">
        <v>3</v>
      </c>
      <c r="BF12" s="8"/>
      <c r="BG12" s="9" t="s">
        <v>9</v>
      </c>
      <c r="BH12" s="8">
        <f>BF12/2</f>
        <v>0</v>
      </c>
      <c r="BI12" s="10"/>
      <c r="BJ12" s="16"/>
      <c r="BL12" s="15" t="s">
        <v>3</v>
      </c>
      <c r="BM12" s="8"/>
      <c r="BN12" s="9" t="s">
        <v>9</v>
      </c>
      <c r="BO12" s="8">
        <f>BM12/2</f>
        <v>0</v>
      </c>
      <c r="BP12" s="10"/>
      <c r="BQ12" s="16"/>
      <c r="BS12" s="15" t="s">
        <v>3</v>
      </c>
      <c r="BT12" s="8"/>
      <c r="BU12" s="9" t="s">
        <v>9</v>
      </c>
      <c r="BV12" s="8">
        <f>BT12/2</f>
        <v>0</v>
      </c>
      <c r="BW12" s="10"/>
      <c r="BX12" s="16"/>
    </row>
    <row r="13" spans="50:76" x14ac:dyDescent="0.25">
      <c r="AX13" s="53" t="s">
        <v>7</v>
      </c>
      <c r="AY13" s="54"/>
      <c r="AZ13" s="54"/>
      <c r="BA13" s="54"/>
      <c r="BB13" s="54"/>
      <c r="BC13" s="55"/>
      <c r="BD13" s="35"/>
      <c r="BE13" s="53" t="s">
        <v>7</v>
      </c>
      <c r="BF13" s="54"/>
      <c r="BG13" s="54"/>
      <c r="BH13" s="54"/>
      <c r="BI13" s="54"/>
      <c r="BJ13" s="55"/>
      <c r="BK13" s="35"/>
      <c r="BL13" s="53" t="s">
        <v>7</v>
      </c>
      <c r="BM13" s="54"/>
      <c r="BN13" s="54"/>
      <c r="BO13" s="54"/>
      <c r="BP13" s="54"/>
      <c r="BQ13" s="55"/>
      <c r="BR13" s="35"/>
      <c r="BS13" s="53" t="s">
        <v>7</v>
      </c>
      <c r="BT13" s="54"/>
      <c r="BU13" s="54"/>
      <c r="BV13" s="54"/>
      <c r="BW13" s="54"/>
      <c r="BX13" s="55"/>
    </row>
    <row r="14" spans="50:76" x14ac:dyDescent="0.25">
      <c r="AX14" s="15"/>
      <c r="AY14" s="8"/>
      <c r="AZ14" s="9" t="s">
        <v>9</v>
      </c>
      <c r="BA14" s="8">
        <f t="shared" ref="BA14:BA18" si="4">AY14/2</f>
        <v>0</v>
      </c>
      <c r="BB14" s="10"/>
      <c r="BC14" s="16"/>
      <c r="BD14" s="36"/>
      <c r="BE14" s="15"/>
      <c r="BF14" s="8"/>
      <c r="BG14" s="9" t="s">
        <v>9</v>
      </c>
      <c r="BH14" s="8">
        <f t="shared" ref="BH14:BH18" si="5">BF14/2</f>
        <v>0</v>
      </c>
      <c r="BI14" s="10"/>
      <c r="BJ14" s="16"/>
      <c r="BL14" s="15"/>
      <c r="BM14" s="8"/>
      <c r="BN14" s="9" t="s">
        <v>9</v>
      </c>
      <c r="BO14" s="8">
        <f t="shared" ref="BO14:BO18" si="6">BM14/2</f>
        <v>0</v>
      </c>
      <c r="BP14" s="10"/>
      <c r="BQ14" s="16"/>
      <c r="BS14" s="15"/>
      <c r="BT14" s="8"/>
      <c r="BU14" s="9" t="s">
        <v>9</v>
      </c>
      <c r="BV14" s="8">
        <f t="shared" ref="BV14:BV19" si="7">BT14/2</f>
        <v>0</v>
      </c>
      <c r="BW14" s="10"/>
      <c r="BX14" s="16"/>
    </row>
    <row r="15" spans="50:76" x14ac:dyDescent="0.25">
      <c r="AX15" s="15"/>
      <c r="AY15" s="8"/>
      <c r="AZ15" s="9" t="s">
        <v>9</v>
      </c>
      <c r="BA15" s="8">
        <f t="shared" si="4"/>
        <v>0</v>
      </c>
      <c r="BB15" s="10"/>
      <c r="BC15" s="16"/>
      <c r="BD15" s="36"/>
      <c r="BE15" s="15"/>
      <c r="BF15" s="8"/>
      <c r="BG15" s="9" t="s">
        <v>9</v>
      </c>
      <c r="BH15" s="8">
        <f t="shared" si="5"/>
        <v>0</v>
      </c>
      <c r="BI15" s="10"/>
      <c r="BJ15" s="16"/>
      <c r="BL15" s="15"/>
      <c r="BM15" s="8"/>
      <c r="BN15" s="9" t="s">
        <v>9</v>
      </c>
      <c r="BO15" s="8">
        <f t="shared" si="6"/>
        <v>0</v>
      </c>
      <c r="BP15" s="10"/>
      <c r="BQ15" s="16"/>
      <c r="BS15" s="15"/>
      <c r="BT15" s="8"/>
      <c r="BU15" s="9" t="s">
        <v>9</v>
      </c>
      <c r="BV15" s="8">
        <f t="shared" si="7"/>
        <v>0</v>
      </c>
      <c r="BW15" s="10"/>
      <c r="BX15" s="16"/>
    </row>
    <row r="16" spans="50:76" x14ac:dyDescent="0.25">
      <c r="AX16" s="15"/>
      <c r="AY16" s="8"/>
      <c r="AZ16" s="9" t="s">
        <v>9</v>
      </c>
      <c r="BA16" s="8">
        <f t="shared" si="4"/>
        <v>0</v>
      </c>
      <c r="BB16" s="10"/>
      <c r="BC16" s="16"/>
      <c r="BD16" s="36"/>
      <c r="BE16" s="15"/>
      <c r="BF16" s="8"/>
      <c r="BG16" s="9" t="s">
        <v>9</v>
      </c>
      <c r="BH16" s="8">
        <f t="shared" si="5"/>
        <v>0</v>
      </c>
      <c r="BI16" s="10"/>
      <c r="BJ16" s="16"/>
      <c r="BL16" s="15"/>
      <c r="BM16" s="8"/>
      <c r="BN16" s="9" t="s">
        <v>9</v>
      </c>
      <c r="BO16" s="8">
        <f t="shared" si="6"/>
        <v>0</v>
      </c>
      <c r="BP16" s="10"/>
      <c r="BQ16" s="16"/>
      <c r="BS16" s="15"/>
      <c r="BT16" s="8"/>
      <c r="BU16" s="9" t="s">
        <v>9</v>
      </c>
      <c r="BV16" s="8">
        <f t="shared" si="7"/>
        <v>0</v>
      </c>
      <c r="BW16" s="10"/>
      <c r="BX16" s="16"/>
    </row>
    <row r="17" spans="50:76" x14ac:dyDescent="0.25">
      <c r="AX17" s="15"/>
      <c r="AY17" s="8"/>
      <c r="AZ17" s="9" t="s">
        <v>9</v>
      </c>
      <c r="BA17" s="8">
        <f t="shared" si="4"/>
        <v>0</v>
      </c>
      <c r="BB17" s="10"/>
      <c r="BC17" s="16"/>
      <c r="BD17" s="36"/>
      <c r="BE17" s="15"/>
      <c r="BF17" s="8"/>
      <c r="BG17" s="9" t="s">
        <v>9</v>
      </c>
      <c r="BH17" s="8">
        <f t="shared" si="5"/>
        <v>0</v>
      </c>
      <c r="BI17" s="10"/>
      <c r="BJ17" s="16"/>
      <c r="BL17" s="15"/>
      <c r="BM17" s="8"/>
      <c r="BN17" s="9" t="s">
        <v>9</v>
      </c>
      <c r="BO17" s="8">
        <f t="shared" si="6"/>
        <v>0</v>
      </c>
      <c r="BP17" s="10"/>
      <c r="BQ17" s="16"/>
      <c r="BS17" s="15"/>
      <c r="BT17" s="8"/>
      <c r="BU17" s="9" t="s">
        <v>9</v>
      </c>
      <c r="BV17" s="8">
        <f t="shared" si="7"/>
        <v>0</v>
      </c>
      <c r="BW17" s="10"/>
      <c r="BX17" s="16"/>
    </row>
    <row r="18" spans="50:76" x14ac:dyDescent="0.25">
      <c r="AX18" s="15"/>
      <c r="AY18" s="8"/>
      <c r="AZ18" s="9" t="s">
        <v>9</v>
      </c>
      <c r="BA18" s="8">
        <f t="shared" si="4"/>
        <v>0</v>
      </c>
      <c r="BB18" s="10"/>
      <c r="BC18" s="16"/>
      <c r="BD18" s="36"/>
      <c r="BE18" s="15"/>
      <c r="BF18" s="8"/>
      <c r="BG18" s="9" t="s">
        <v>9</v>
      </c>
      <c r="BH18" s="8">
        <f t="shared" si="5"/>
        <v>0</v>
      </c>
      <c r="BI18" s="10"/>
      <c r="BJ18" s="16"/>
      <c r="BL18" s="15"/>
      <c r="BM18" s="8"/>
      <c r="BN18" s="9" t="s">
        <v>9</v>
      </c>
      <c r="BO18" s="8">
        <f t="shared" si="6"/>
        <v>0</v>
      </c>
      <c r="BP18" s="10"/>
      <c r="BQ18" s="16"/>
      <c r="BS18" s="15"/>
      <c r="BT18" s="8"/>
      <c r="BU18" s="9" t="s">
        <v>9</v>
      </c>
      <c r="BV18" s="8">
        <f t="shared" si="7"/>
        <v>0</v>
      </c>
      <c r="BW18" s="10"/>
      <c r="BX18" s="16"/>
    </row>
    <row r="19" spans="50:76" ht="15.75" thickBot="1" x14ac:dyDescent="0.3">
      <c r="AX19" s="21"/>
      <c r="AY19" s="22"/>
      <c r="AZ19" s="23" t="s">
        <v>9</v>
      </c>
      <c r="BA19" s="22">
        <f t="shared" ref="BA19" si="8">AY19/2</f>
        <v>0</v>
      </c>
      <c r="BB19" s="24"/>
      <c r="BC19" s="25"/>
      <c r="BD19" s="36"/>
      <c r="BE19" s="21"/>
      <c r="BF19" s="22"/>
      <c r="BG19" s="23" t="s">
        <v>9</v>
      </c>
      <c r="BH19" s="22">
        <f t="shared" ref="BH19" si="9">BF19/2</f>
        <v>0</v>
      </c>
      <c r="BI19" s="24"/>
      <c r="BJ19" s="25"/>
      <c r="BL19" s="21"/>
      <c r="BM19" s="22"/>
      <c r="BN19" s="23" t="s">
        <v>9</v>
      </c>
      <c r="BO19" s="22">
        <f t="shared" ref="BO19" si="10">BM19/2</f>
        <v>0</v>
      </c>
      <c r="BP19" s="24"/>
      <c r="BQ19" s="25"/>
      <c r="BS19" s="21"/>
      <c r="BT19" s="22"/>
      <c r="BU19" s="23" t="s">
        <v>9</v>
      </c>
      <c r="BV19" s="22">
        <f t="shared" si="7"/>
        <v>0</v>
      </c>
      <c r="BW19" s="24"/>
      <c r="BX19" s="25"/>
    </row>
    <row r="20" spans="50:76" ht="16.5" thickTop="1" thickBot="1" x14ac:dyDescent="0.3">
      <c r="AX20" s="31"/>
      <c r="AY20" s="28"/>
      <c r="AZ20" s="29"/>
      <c r="BA20" s="30"/>
      <c r="BB20" s="26">
        <v>403.78</v>
      </c>
      <c r="BC20" s="57">
        <v>41501</v>
      </c>
      <c r="BD20" s="17"/>
      <c r="BE20" s="31"/>
      <c r="BF20" s="28"/>
      <c r="BG20" s="29"/>
      <c r="BH20" s="30"/>
      <c r="BI20" s="26"/>
      <c r="BJ20" s="27"/>
      <c r="BL20" s="31"/>
      <c r="BM20" s="28"/>
      <c r="BN20" s="29"/>
      <c r="BO20" s="30"/>
      <c r="BP20" s="26">
        <v>807.56</v>
      </c>
      <c r="BQ20" s="57">
        <v>41552</v>
      </c>
      <c r="BS20" s="31"/>
      <c r="BT20" s="28"/>
      <c r="BU20" s="29"/>
      <c r="BV20" s="30"/>
      <c r="BW20" s="26"/>
      <c r="BX20" s="27"/>
    </row>
    <row r="21" spans="50:76" ht="15.75" thickTop="1" x14ac:dyDescent="0.25">
      <c r="AX21" s="17"/>
      <c r="AY21" s="18"/>
      <c r="AZ21" s="19"/>
      <c r="BA21" s="18"/>
      <c r="BB21" s="20"/>
      <c r="BC21" s="17"/>
      <c r="BD21" s="17"/>
      <c r="BE21" s="17"/>
      <c r="BF21" s="18"/>
      <c r="BG21" s="19"/>
      <c r="BH21" s="18"/>
      <c r="BI21" s="20"/>
      <c r="BJ21" s="17"/>
      <c r="BL21" s="17"/>
      <c r="BM21" s="18"/>
      <c r="BN21" s="19"/>
      <c r="BO21" s="18"/>
      <c r="BP21" s="20"/>
      <c r="BQ21" s="17"/>
      <c r="BS21" s="17"/>
      <c r="BT21" s="18"/>
      <c r="BU21" s="19"/>
      <c r="BV21" s="18"/>
      <c r="BW21" s="20"/>
      <c r="BX21" s="17"/>
    </row>
  </sheetData>
  <mergeCells count="32">
    <mergeCell ref="BE10:BJ10"/>
    <mergeCell ref="BE13:BJ13"/>
    <mergeCell ref="AX1:BA1"/>
    <mergeCell ref="AX5:BC5"/>
    <mergeCell ref="AX10:BC10"/>
    <mergeCell ref="AX13:BC13"/>
    <mergeCell ref="BS1:BV1"/>
    <mergeCell ref="BS5:BX5"/>
    <mergeCell ref="BS10:BX10"/>
    <mergeCell ref="BS13:BX13"/>
    <mergeCell ref="AZ2:AZ3"/>
    <mergeCell ref="BA2:BA3"/>
    <mergeCell ref="BL1:BO1"/>
    <mergeCell ref="BL5:BQ5"/>
    <mergeCell ref="BL10:BQ10"/>
    <mergeCell ref="BL13:BQ13"/>
    <mergeCell ref="BQ2:BQ3"/>
    <mergeCell ref="BP2:BP3"/>
    <mergeCell ref="BC2:BC3"/>
    <mergeCell ref="BB2:BB3"/>
    <mergeCell ref="BE1:BH1"/>
    <mergeCell ref="BE5:BJ5"/>
    <mergeCell ref="BU2:BU3"/>
    <mergeCell ref="BV2:BV3"/>
    <mergeCell ref="BX2:BX3"/>
    <mergeCell ref="BW2:BW3"/>
    <mergeCell ref="BG2:BG3"/>
    <mergeCell ref="BH2:BH3"/>
    <mergeCell ref="BN2:BN3"/>
    <mergeCell ref="BO2:BO3"/>
    <mergeCell ref="BJ2:BJ3"/>
    <mergeCell ref="BI2:BI3"/>
  </mergeCells>
  <conditionalFormatting sqref="AX1:BA1">
    <cfRule type="expression" dxfId="2" priority="3">
      <formula>$BC$2&lt;=0</formula>
    </cfRule>
  </conditionalFormatting>
  <conditionalFormatting sqref="BE1:BH1">
    <cfRule type="expression" dxfId="1" priority="2">
      <formula>$BJ$2&lt;=0</formula>
    </cfRule>
  </conditionalFormatting>
  <conditionalFormatting sqref="BL1:BO1">
    <cfRule type="expression" dxfId="0" priority="1">
      <formula>$BQ$2&lt;=0</formula>
    </cfRule>
  </conditionalFormatting>
  <pageMargins left="0.7" right="0.7" top="0.75" bottom="0.75" header="0.3" footer="0.3"/>
  <pageSetup scale="78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workbookViewId="0">
      <selection activeCell="A15" sqref="A3:B15"/>
    </sheetView>
  </sheetViews>
  <sheetFormatPr baseColWidth="10" defaultRowHeight="15" x14ac:dyDescent="0.25"/>
  <cols>
    <col min="2" max="2" width="8" style="1" bestFit="1" customWidth="1"/>
  </cols>
  <sheetData>
    <row r="1" spans="1:2" x14ac:dyDescent="0.25">
      <c r="A1" t="s">
        <v>31</v>
      </c>
    </row>
    <row r="3" spans="1:2" x14ac:dyDescent="0.25">
      <c r="A3" s="56">
        <v>2013</v>
      </c>
      <c r="B3" s="56"/>
    </row>
    <row r="4" spans="1:2" x14ac:dyDescent="0.25">
      <c r="A4" s="7" t="s">
        <v>19</v>
      </c>
      <c r="B4" s="11"/>
    </row>
    <row r="5" spans="1:2" x14ac:dyDescent="0.25">
      <c r="A5" s="7" t="s">
        <v>20</v>
      </c>
      <c r="B5" s="11"/>
    </row>
    <row r="6" spans="1:2" x14ac:dyDescent="0.25">
      <c r="A6" s="7" t="s">
        <v>21</v>
      </c>
      <c r="B6" s="11"/>
    </row>
    <row r="7" spans="1:2" x14ac:dyDescent="0.25">
      <c r="A7" s="7" t="s">
        <v>22</v>
      </c>
      <c r="B7" s="11"/>
    </row>
    <row r="8" spans="1:2" x14ac:dyDescent="0.25">
      <c r="A8" s="7" t="s">
        <v>23</v>
      </c>
      <c r="B8" s="11"/>
    </row>
    <row r="9" spans="1:2" x14ac:dyDescent="0.25">
      <c r="A9" s="7" t="s">
        <v>24</v>
      </c>
      <c r="B9" s="11"/>
    </row>
    <row r="10" spans="1:2" x14ac:dyDescent="0.25">
      <c r="A10" s="7" t="s">
        <v>25</v>
      </c>
      <c r="B10" s="11"/>
    </row>
    <row r="11" spans="1:2" x14ac:dyDescent="0.25">
      <c r="A11" s="7" t="s">
        <v>26</v>
      </c>
      <c r="B11" s="11">
        <f>Tableau!AY2</f>
        <v>403.78000000000003</v>
      </c>
    </row>
    <row r="12" spans="1:2" x14ac:dyDescent="0.25">
      <c r="A12" s="7" t="s">
        <v>27</v>
      </c>
      <c r="B12" s="11">
        <f>Tableau!BF2</f>
        <v>403.78000000000003</v>
      </c>
    </row>
    <row r="13" spans="1:2" x14ac:dyDescent="0.25">
      <c r="A13" s="7" t="s">
        <v>28</v>
      </c>
      <c r="B13" s="11">
        <f>Tableau!BM2</f>
        <v>403.78000000000003</v>
      </c>
    </row>
    <row r="14" spans="1:2" x14ac:dyDescent="0.25">
      <c r="A14" s="7" t="s">
        <v>29</v>
      </c>
      <c r="B14" s="11"/>
    </row>
    <row r="15" spans="1:2" x14ac:dyDescent="0.25">
      <c r="A15" s="7" t="s">
        <v>30</v>
      </c>
      <c r="B15" s="11"/>
    </row>
  </sheetData>
  <mergeCells count="1">
    <mergeCell ref="A3:B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5"/>
  <sheetViews>
    <sheetView workbookViewId="0">
      <selection activeCell="B15" sqref="B15"/>
    </sheetView>
  </sheetViews>
  <sheetFormatPr baseColWidth="10" defaultRowHeight="15" x14ac:dyDescent="0.25"/>
  <sheetData>
    <row r="3" spans="1:2" x14ac:dyDescent="0.25">
      <c r="A3" s="56">
        <v>2013</v>
      </c>
      <c r="B3" s="56"/>
    </row>
    <row r="4" spans="1:2" x14ac:dyDescent="0.25">
      <c r="A4" s="7" t="s">
        <v>19</v>
      </c>
      <c r="B4" s="11"/>
    </row>
    <row r="5" spans="1:2" x14ac:dyDescent="0.25">
      <c r="A5" s="7" t="s">
        <v>20</v>
      </c>
      <c r="B5" s="11"/>
    </row>
    <row r="6" spans="1:2" x14ac:dyDescent="0.25">
      <c r="A6" s="7" t="s">
        <v>21</v>
      </c>
      <c r="B6" s="11"/>
    </row>
    <row r="7" spans="1:2" x14ac:dyDescent="0.25">
      <c r="A7" s="7" t="s">
        <v>22</v>
      </c>
      <c r="B7" s="11"/>
    </row>
    <row r="8" spans="1:2" x14ac:dyDescent="0.25">
      <c r="A8" s="7" t="s">
        <v>23</v>
      </c>
      <c r="B8" s="11"/>
    </row>
    <row r="9" spans="1:2" x14ac:dyDescent="0.25">
      <c r="A9" s="7" t="s">
        <v>24</v>
      </c>
      <c r="B9" s="11"/>
    </row>
    <row r="10" spans="1:2" x14ac:dyDescent="0.25">
      <c r="A10" s="7" t="s">
        <v>25</v>
      </c>
      <c r="B10" s="11"/>
    </row>
    <row r="11" spans="1:2" x14ac:dyDescent="0.25">
      <c r="A11" s="7" t="s">
        <v>26</v>
      </c>
      <c r="B11" s="11">
        <f>Tableau!BC2</f>
        <v>0</v>
      </c>
    </row>
    <row r="12" spans="1:2" x14ac:dyDescent="0.25">
      <c r="A12" s="7" t="s">
        <v>27</v>
      </c>
      <c r="B12" s="11">
        <f>Tableau!BJ2</f>
        <v>403.78000000000003</v>
      </c>
    </row>
    <row r="13" spans="1:2" x14ac:dyDescent="0.25">
      <c r="A13" s="7" t="s">
        <v>28</v>
      </c>
      <c r="B13" s="11">
        <f>Tableau!BQ2</f>
        <v>0</v>
      </c>
    </row>
    <row r="14" spans="1:2" x14ac:dyDescent="0.25">
      <c r="A14" s="7" t="s">
        <v>29</v>
      </c>
      <c r="B14" s="11">
        <f>Tableau!BX2</f>
        <v>403.78000000000003</v>
      </c>
    </row>
    <row r="15" spans="1:2" x14ac:dyDescent="0.25">
      <c r="A15" s="7" t="s">
        <v>30</v>
      </c>
      <c r="B15" s="11"/>
    </row>
  </sheetData>
  <mergeCells count="1">
    <mergeCell ref="A3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Montants fixes</vt:lpstr>
      <vt:lpstr>Tableau</vt:lpstr>
      <vt:lpstr>Totaux fin du mois</vt:lpstr>
      <vt:lpstr>total dette par 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LOUTRU</dc:creator>
  <cp:lastModifiedBy>LOUTRU</cp:lastModifiedBy>
  <cp:lastPrinted>2013-08-15T21:02:39Z</cp:lastPrinted>
  <dcterms:created xsi:type="dcterms:W3CDTF">2013-08-15T15:15:04Z</dcterms:created>
  <dcterms:modified xsi:type="dcterms:W3CDTF">2013-08-15T21:29:28Z</dcterms:modified>
</cp:coreProperties>
</file>