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 codeName="{296A6A55-71EF-3FAC-97E6-161027D966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roccoquantin/Downloads/"/>
    </mc:Choice>
  </mc:AlternateContent>
  <xr:revisionPtr revIDLastSave="0" documentId="13_ncr:1_{D55E5E24-5B89-1C40-BF75-070453E7EE32}" xr6:coauthVersionLast="47" xr6:coauthVersionMax="47" xr10:uidLastSave="{00000000-0000-0000-0000-000000000000}"/>
  <bookViews>
    <workbookView xWindow="-120" yWindow="500" windowWidth="27640" windowHeight="22540" xr2:uid="{2B7BE712-1D6E-7A4C-80F0-A4166562DBD5}"/>
  </bookViews>
  <sheets>
    <sheet name="Menu" sheetId="1" r:id="rId1"/>
    <sheet name="TVAD" sheetId="2" r:id="rId2"/>
    <sheet name="Données" sheetId="3" r:id="rId3"/>
    <sheet name="Sauvegarde" sheetId="4" r:id="rId4"/>
    <sheet name="Note" sheetId="5" r:id="rId5"/>
    <sheet name="PDF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7" i="1"/>
  <c r="C2" i="2"/>
  <c r="E20" i="2"/>
  <c r="E22" i="2"/>
  <c r="F38" i="2"/>
  <c r="F37" i="2"/>
  <c r="F36" i="2"/>
  <c r="F35" i="2"/>
  <c r="F46" i="2"/>
  <c r="F45" i="2"/>
  <c r="E29" i="2"/>
  <c r="F29" i="2" s="1"/>
  <c r="E30" i="2"/>
  <c r="F30" i="2" s="1"/>
  <c r="E31" i="2"/>
  <c r="F31" i="2" s="1"/>
  <c r="E28" i="2"/>
  <c r="F28" i="2" s="1"/>
  <c r="K25" i="1" a="1"/>
  <c r="K39" i="1" a="1"/>
  <c r="K32" i="1" a="1"/>
  <c r="K37" i="1" a="1"/>
  <c r="K26" i="1" a="1"/>
  <c r="K36" i="1" a="1"/>
  <c r="K41" i="1" a="1"/>
  <c r="K30" i="1" a="1"/>
  <c r="K27" i="1" a="1"/>
  <c r="K34" i="1" a="1"/>
  <c r="K31" i="1" a="1"/>
  <c r="K38" i="1" a="1"/>
  <c r="K29" i="1" a="1"/>
  <c r="K35" i="1" a="1"/>
  <c r="K28" i="1" a="1"/>
  <c r="K33" i="1" a="1"/>
  <c r="K40" i="1" a="1"/>
  <c r="K25" i="1" l="1"/>
  <c r="K41" i="1"/>
  <c r="K37" i="1"/>
  <c r="K33" i="1"/>
  <c r="K29" i="1"/>
  <c r="K40" i="1"/>
  <c r="K36" i="1"/>
  <c r="K32" i="1"/>
  <c r="K28" i="1"/>
  <c r="K38" i="1"/>
  <c r="K34" i="1"/>
  <c r="K30" i="1"/>
  <c r="K26" i="1"/>
  <c r="K39" i="1"/>
  <c r="K35" i="1"/>
  <c r="K31" i="1"/>
  <c r="K27" i="1"/>
  <c r="F33" i="2"/>
  <c r="D36" i="2" s="1"/>
  <c r="F39" i="2"/>
  <c r="D37" i="2"/>
  <c r="F47" i="2" s="1"/>
  <c r="E43" i="2"/>
  <c r="F44" i="2"/>
  <c r="C7" i="2"/>
  <c r="E21" i="2" s="1"/>
  <c r="C5" i="2"/>
  <c r="C3" i="2"/>
  <c r="C4" i="2"/>
  <c r="E19" i="2" l="1"/>
  <c r="D17" i="2"/>
  <c r="B19" i="2"/>
  <c r="C6" i="1"/>
  <c r="E33" i="2" l="1"/>
  <c r="D35" i="2" s="1"/>
  <c r="D39" i="2" s="1"/>
  <c r="E48" i="2" s="1"/>
  <c r="B48" i="2" s="1"/>
  <c r="E42" i="2"/>
  <c r="B39" i="2" l="1"/>
  <c r="C48" i="2"/>
  <c r="F48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<sst xmlns="http://schemas.openxmlformats.org/spreadsheetml/2006/main" count="127" uniqueCount="116">
  <si>
    <t>Suivi du :</t>
  </si>
  <si>
    <t>Client :</t>
  </si>
  <si>
    <t>Date :</t>
  </si>
  <si>
    <t>TVA :</t>
  </si>
  <si>
    <t>TVA</t>
  </si>
  <si>
    <t>Réel normal</t>
  </si>
  <si>
    <t>Sur encaissements</t>
  </si>
  <si>
    <t>N° Dossier Client</t>
  </si>
  <si>
    <t>Nom Client</t>
  </si>
  <si>
    <t>N° Client :</t>
  </si>
  <si>
    <t>QUANTIN</t>
  </si>
  <si>
    <t>NOM</t>
  </si>
  <si>
    <t>TYPE DE TVA</t>
  </si>
  <si>
    <t>PERIODE CONCERNEE</t>
  </si>
  <si>
    <t>Période</t>
  </si>
  <si>
    <t>Période de travail :</t>
  </si>
  <si>
    <t>test</t>
  </si>
  <si>
    <t>Montant TVA</t>
  </si>
  <si>
    <t>TVA Collectée</t>
  </si>
  <si>
    <t>Acquisition B/S en France</t>
  </si>
  <si>
    <t>TVA Déductible</t>
  </si>
  <si>
    <t>Acquisition d'immo. En France</t>
  </si>
  <si>
    <t>TOTAL</t>
  </si>
  <si>
    <t>Crédit de TVA</t>
  </si>
  <si>
    <t>44571X</t>
  </si>
  <si>
    <t>4452XX</t>
  </si>
  <si>
    <t>44567X</t>
  </si>
  <si>
    <t>44562X</t>
  </si>
  <si>
    <t>TVA Déductible sur ABS (IC)</t>
  </si>
  <si>
    <t>TVA déductible sur ABS</t>
  </si>
  <si>
    <t>TVA déductible sur Immo.</t>
  </si>
  <si>
    <t>Crédit de TVA à reporter</t>
  </si>
  <si>
    <t>Débit</t>
  </si>
  <si>
    <t>Crédit</t>
  </si>
  <si>
    <t>TVA dus IntraCom. (IC)</t>
  </si>
  <si>
    <t>OPERATIONS NON IMPOSABLES</t>
  </si>
  <si>
    <t xml:space="preserve">Livraison Intracom. </t>
  </si>
  <si>
    <t>Exportation hors UE</t>
  </si>
  <si>
    <t>Hors Escompte (665) &amp; RRR (709)</t>
  </si>
  <si>
    <t>Acquisition B/S Intracom. (IC)</t>
  </si>
  <si>
    <t>OPERATIONS IMPOSABLES</t>
  </si>
  <si>
    <t>TVA Brute HT 5,5%</t>
  </si>
  <si>
    <t>TVA Brute HT 20%</t>
  </si>
  <si>
    <t>TVA Brute HT 10%</t>
  </si>
  <si>
    <t>TVA Brute HT 2,1%</t>
  </si>
  <si>
    <t>Dont TVA Intra. (IC)</t>
  </si>
  <si>
    <t>TOTAL HT</t>
  </si>
  <si>
    <t>ACQUISITION P/S NON PAYEES</t>
  </si>
  <si>
    <t>NOTE DU DOSSIER</t>
  </si>
  <si>
    <t>CALCULS ET VERIFICATIONS DE LA TVA</t>
  </si>
  <si>
    <t>CALCULS DU MONTANT DE LA TVA</t>
  </si>
  <si>
    <t>Menu</t>
  </si>
  <si>
    <t>N DOSSIER</t>
  </si>
  <si>
    <t>CLIENT</t>
  </si>
  <si>
    <t>DATE TVA</t>
  </si>
  <si>
    <t>PERIODE TVA</t>
  </si>
  <si>
    <t>N°° Client :</t>
  </si>
  <si>
    <t>Liv. Intra</t>
  </si>
  <si>
    <t>Expo. Hors CE</t>
  </si>
  <si>
    <t>TVA HT 20</t>
  </si>
  <si>
    <t>TVA HT 10</t>
  </si>
  <si>
    <t>TVA HT 55</t>
  </si>
  <si>
    <t>TVA HT 21</t>
  </si>
  <si>
    <t>TVA Deb</t>
  </si>
  <si>
    <t>TVA Immo</t>
  </si>
  <si>
    <t>TVA ACQ 20</t>
  </si>
  <si>
    <t>TVA ACQ 10</t>
  </si>
  <si>
    <t>TVA ACQ 21</t>
  </si>
  <si>
    <t>TVA ACQ 55</t>
  </si>
  <si>
    <t>CREDIT TVA</t>
  </si>
  <si>
    <t>NOM P/S 1</t>
  </si>
  <si>
    <t>NOM P/S 2</t>
  </si>
  <si>
    <t>HT P/S 2</t>
  </si>
  <si>
    <t>HT P/S 1</t>
  </si>
  <si>
    <t>NOM P/S 3</t>
  </si>
  <si>
    <t>HT P/S 4</t>
  </si>
  <si>
    <t>NOM P/S 4</t>
  </si>
  <si>
    <t>HT P/S 3</t>
  </si>
  <si>
    <t>Note 6</t>
  </si>
  <si>
    <t>Note 7</t>
  </si>
  <si>
    <t>Note 8</t>
  </si>
  <si>
    <t>Note 9</t>
  </si>
  <si>
    <t>Note 10</t>
  </si>
  <si>
    <t>Note 11</t>
  </si>
  <si>
    <t>Note 12</t>
  </si>
  <si>
    <t>Note 13</t>
  </si>
  <si>
    <t>Note 14</t>
  </si>
  <si>
    <t>Note 15</t>
  </si>
  <si>
    <t>Note 16</t>
  </si>
  <si>
    <t>Note 17</t>
  </si>
  <si>
    <t>COGESTEN</t>
  </si>
  <si>
    <t>8 RUE DES TANNEURS</t>
  </si>
  <si>
    <t>BP 90058</t>
  </si>
  <si>
    <t>39002 LONS-LE-SAUNIER CEDEX</t>
  </si>
  <si>
    <t>N° Dossier Client :</t>
  </si>
  <si>
    <t>Nom du Client :</t>
  </si>
  <si>
    <t>Pèriode comptable :</t>
  </si>
  <si>
    <t>Date de travail :</t>
  </si>
  <si>
    <t>DERNIERES NOTES DU DOSSIER</t>
  </si>
  <si>
    <t>Note</t>
  </si>
  <si>
    <t>numéro</t>
  </si>
  <si>
    <t>date</t>
  </si>
  <si>
    <t>note 1</t>
  </si>
  <si>
    <t>note 2</t>
  </si>
  <si>
    <t>note 3</t>
  </si>
  <si>
    <t>note 4</t>
  </si>
  <si>
    <t>note 5</t>
  </si>
  <si>
    <t>test1</t>
  </si>
  <si>
    <t>test 2</t>
  </si>
  <si>
    <t>abc</t>
  </si>
  <si>
    <t>def</t>
  </si>
  <si>
    <t>ghi</t>
  </si>
  <si>
    <t>jkl</t>
  </si>
  <si>
    <t>test 1</t>
  </si>
  <si>
    <t>test 3</t>
  </si>
  <si>
    <t>test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</si>
</sst>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#,##0.00\ &quot;€&quot;_);\(#,##0.00\ &quot;€&quot;\)"/>
    <numFmt numFmtId="44" formatCode="_ * #,##0.00_)\ &quot;€&quot;_ ;_ * \(#,##0.00\)\ &quot;€&quot;_ ;_ * &quot;-&quot;??_)\ &quot;€&quot;_ ;_ @_ "/>
    <numFmt numFmtId="164" formatCode="mmm\-yyyy"/>
    <numFmt numFmtId="165" formatCode="mmmm\ yyyy"/>
    <numFmt numFmtId="166" formatCode="#,##0.00\ &quot;€&quot;"/>
    <numFmt numFmtId="167" formatCode="_ * #,##0_)\ &quot;€&quot;_ ;_ * \(#,##0\)\ &quot;€&quot;_ ;_ * &quot;-&quot;??_)\ &quot;€&quot;_ ;_ @_ "/>
    <numFmt numFmtId="168" formatCode="m/d/yyyy"/>
    <numFmt numFmtId="169" formatCode="0_ ;[Red]\-0\ ;"/>
  </numFmts>
  <fonts count="16" x14ac:knownFonts="1">
    <font>
      <sz val="12"/>
      <color theme="1"/>
      <name val="Calibri"/>
      <family val="2"/>
      <scheme val="minor"/>
    </font>
    <font>
      <sz val="12"/>
      <color theme="1"/>
      <name val="Andale Mono"/>
      <family val="2"/>
    </font>
    <font>
      <sz val="14"/>
      <color theme="1"/>
      <name val="Andale Mono"/>
      <family val="2"/>
    </font>
    <font>
      <b/>
      <sz val="12"/>
      <color theme="1"/>
      <name val="Arial"/>
      <family val="2"/>
    </font>
    <font>
      <b/>
      <sz val="12"/>
      <color theme="1"/>
      <name val="Andale Mono"/>
      <family val="2"/>
    </font>
    <font>
      <b/>
      <sz val="22"/>
      <color theme="0"/>
      <name val="Andale Mono"/>
      <family val="2"/>
    </font>
    <font>
      <b/>
      <sz val="22"/>
      <color theme="1"/>
      <name val="Andale Mono"/>
      <family val="2"/>
    </font>
    <font>
      <b/>
      <u/>
      <sz val="12"/>
      <color theme="0"/>
      <name val="Andale Mono"/>
      <family val="2"/>
    </font>
    <font>
      <i/>
      <sz val="11"/>
      <color theme="1"/>
      <name val="Andale Mono"/>
      <family val="2"/>
    </font>
    <font>
      <sz val="26"/>
      <color theme="1"/>
      <name val="Andale Mono"/>
      <family val="2"/>
    </font>
    <font>
      <sz val="12"/>
      <color theme="3"/>
      <name val="Calibri"/>
      <family val="2"/>
      <scheme val="minor"/>
    </font>
    <font>
      <sz val="8"/>
      <name val="Calibri"/>
      <family val="2"/>
      <scheme val="minor"/>
    </font>
    <font>
      <sz val="12"/>
      <color theme="4" tint="-0.499984740745262"/>
      <name val="Andale Mono"/>
      <family val="2"/>
    </font>
    <font>
      <sz val="22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vertical="center"/>
    </xf>
    <xf numFmtId="0" fontId="4" fillId="3" borderId="1" xfId="0" applyFont="1" applyFill="1" applyBorder="1"/>
    <xf numFmtId="14" fontId="3" fillId="0" borderId="1" xfId="0" applyNumberFormat="1" applyFont="1" applyFill="1" applyBorder="1"/>
    <xf numFmtId="0" fontId="3" fillId="0" borderId="1" xfId="0" applyFont="1" applyFill="1" applyBorder="1"/>
    <xf numFmtId="0" fontId="1" fillId="5" borderId="1" xfId="0" applyFont="1" applyFill="1" applyBorder="1" applyProtection="1"/>
    <xf numFmtId="0" fontId="1" fillId="0" borderId="1" xfId="0" applyFont="1" applyFill="1" applyBorder="1" applyProtection="1"/>
    <xf numFmtId="0" fontId="1" fillId="4" borderId="0" xfId="0" applyFont="1" applyFill="1" applyProtection="1"/>
    <xf numFmtId="14" fontId="1" fillId="0" borderId="1" xfId="0" applyNumberFormat="1" applyFont="1" applyFill="1" applyBorder="1" applyAlignment="1" applyProtection="1">
      <alignment horizontal="left"/>
    </xf>
    <xf numFmtId="0" fontId="1" fillId="0" borderId="1" xfId="0" applyFont="1" applyFill="1" applyBorder="1" applyAlignment="1" applyProtection="1">
      <alignment horizontal="left"/>
    </xf>
    <xf numFmtId="165" fontId="1" fillId="0" borderId="1" xfId="0" applyNumberFormat="1" applyFont="1" applyFill="1" applyBorder="1" applyAlignment="1" applyProtection="1">
      <alignment horizontal="left"/>
    </xf>
    <xf numFmtId="0" fontId="7" fillId="4" borderId="0" xfId="0" applyFont="1" applyFill="1" applyProtection="1"/>
    <xf numFmtId="0" fontId="1" fillId="0" borderId="5" xfId="0" applyFont="1" applyFill="1" applyBorder="1" applyProtection="1"/>
    <xf numFmtId="10" fontId="1" fillId="0" borderId="6" xfId="0" applyNumberFormat="1" applyFont="1" applyFill="1" applyBorder="1" applyProtection="1"/>
    <xf numFmtId="44" fontId="1" fillId="4" borderId="0" xfId="0" applyNumberFormat="1" applyFont="1" applyFill="1" applyBorder="1" applyProtection="1"/>
    <xf numFmtId="44" fontId="1" fillId="4" borderId="0" xfId="0" applyNumberFormat="1" applyFont="1" applyFill="1" applyProtection="1"/>
    <xf numFmtId="0" fontId="1" fillId="4" borderId="0" xfId="0" applyFont="1" applyFill="1" applyBorder="1" applyProtection="1"/>
    <xf numFmtId="10" fontId="1" fillId="4" borderId="0" xfId="0" applyNumberFormat="1" applyFont="1" applyFill="1" applyBorder="1" applyProtection="1"/>
    <xf numFmtId="0" fontId="1" fillId="5" borderId="1" xfId="0" applyFont="1" applyFill="1" applyBorder="1" applyAlignment="1" applyProtection="1">
      <alignment horizontal="center"/>
    </xf>
    <xf numFmtId="0" fontId="1" fillId="0" borderId="7" xfId="0" applyFont="1" applyFill="1" applyBorder="1" applyProtection="1"/>
    <xf numFmtId="10" fontId="1" fillId="0" borderId="15" xfId="0" applyNumberFormat="1" applyFont="1" applyFill="1" applyBorder="1" applyProtection="1"/>
    <xf numFmtId="44" fontId="1" fillId="0" borderId="15" xfId="0" applyNumberFormat="1" applyFont="1" applyFill="1" applyBorder="1" applyProtection="1"/>
    <xf numFmtId="0" fontId="1" fillId="0" borderId="10" xfId="0" applyFont="1" applyFill="1" applyBorder="1" applyProtection="1"/>
    <xf numFmtId="10" fontId="1" fillId="0" borderId="18" xfId="0" applyNumberFormat="1" applyFont="1" applyFill="1" applyBorder="1" applyProtection="1"/>
    <xf numFmtId="44" fontId="1" fillId="0" borderId="18" xfId="0" applyNumberFormat="1" applyFont="1" applyFill="1" applyBorder="1" applyProtection="1"/>
    <xf numFmtId="0" fontId="1" fillId="0" borderId="12" xfId="0" applyFont="1" applyFill="1" applyBorder="1" applyProtection="1"/>
    <xf numFmtId="10" fontId="1" fillId="0" borderId="21" xfId="0" applyNumberFormat="1" applyFont="1" applyFill="1" applyBorder="1" applyProtection="1"/>
    <xf numFmtId="44" fontId="1" fillId="0" borderId="21" xfId="0" applyNumberFormat="1" applyFont="1" applyFill="1" applyBorder="1" applyProtection="1"/>
    <xf numFmtId="0" fontId="1" fillId="5" borderId="23" xfId="0" applyFont="1" applyFill="1" applyBorder="1" applyAlignment="1" applyProtection="1">
      <alignment horizontal="center"/>
    </xf>
    <xf numFmtId="10" fontId="1" fillId="4" borderId="0" xfId="0" applyNumberFormat="1" applyFont="1" applyFill="1" applyProtection="1"/>
    <xf numFmtId="44" fontId="1" fillId="0" borderId="16" xfId="0" applyNumberFormat="1" applyFont="1" applyFill="1" applyBorder="1" applyProtection="1"/>
    <xf numFmtId="44" fontId="1" fillId="0" borderId="19" xfId="0" applyNumberFormat="1" applyFont="1" applyFill="1" applyBorder="1" applyProtection="1"/>
    <xf numFmtId="44" fontId="1" fillId="0" borderId="22" xfId="0" applyNumberFormat="1" applyFont="1" applyFill="1" applyBorder="1" applyProtection="1"/>
    <xf numFmtId="0" fontId="4" fillId="7" borderId="5" xfId="0" applyFont="1" applyFill="1" applyBorder="1" applyProtection="1"/>
    <xf numFmtId="0" fontId="4" fillId="7" borderId="6" xfId="0" applyFont="1" applyFill="1" applyBorder="1" applyProtection="1"/>
    <xf numFmtId="44" fontId="4" fillId="7" borderId="4" xfId="0" applyNumberFormat="1" applyFont="1" applyFill="1" applyBorder="1" applyProtection="1"/>
    <xf numFmtId="44" fontId="4" fillId="7" borderId="1" xfId="0" applyNumberFormat="1" applyFont="1" applyFill="1" applyBorder="1" applyProtection="1"/>
    <xf numFmtId="0" fontId="2" fillId="0" borderId="5" xfId="0" applyFont="1" applyFill="1" applyBorder="1" applyProtection="1"/>
    <xf numFmtId="0" fontId="2" fillId="0" borderId="6" xfId="0" applyFont="1" applyFill="1" applyBorder="1" applyProtection="1"/>
    <xf numFmtId="44" fontId="2" fillId="0" borderId="4" xfId="0" applyNumberFormat="1" applyFont="1" applyFill="1" applyBorder="1" applyProtection="1"/>
    <xf numFmtId="44" fontId="1" fillId="0" borderId="7" xfId="0" applyNumberFormat="1" applyFont="1" applyFill="1" applyBorder="1" applyProtection="1"/>
    <xf numFmtId="44" fontId="1" fillId="0" borderId="9" xfId="0" applyNumberFormat="1" applyFont="1" applyFill="1" applyBorder="1" applyProtection="1"/>
    <xf numFmtId="44" fontId="1" fillId="0" borderId="10" xfId="0" applyNumberFormat="1" applyFont="1" applyFill="1" applyBorder="1" applyProtection="1"/>
    <xf numFmtId="44" fontId="1" fillId="0" borderId="11" xfId="0" applyNumberFormat="1" applyFont="1" applyFill="1" applyBorder="1" applyProtection="1"/>
    <xf numFmtId="0" fontId="8" fillId="0" borderId="6" xfId="0" applyFont="1" applyFill="1" applyBorder="1" applyProtection="1"/>
    <xf numFmtId="44" fontId="8" fillId="0" borderId="4" xfId="0" applyNumberFormat="1" applyFont="1" applyFill="1" applyBorder="1" applyProtection="1"/>
    <xf numFmtId="44" fontId="1" fillId="0" borderId="12" xfId="0" applyNumberFormat="1" applyFont="1" applyFill="1" applyBorder="1" applyAlignment="1" applyProtection="1">
      <alignment vertical="top"/>
    </xf>
    <xf numFmtId="44" fontId="1" fillId="0" borderId="13" xfId="0" applyNumberFormat="1" applyFont="1" applyFill="1" applyBorder="1" applyAlignment="1" applyProtection="1">
      <alignment vertical="top"/>
    </xf>
    <xf numFmtId="0" fontId="6" fillId="7" borderId="5" xfId="0" applyFont="1" applyFill="1" applyBorder="1" applyAlignment="1" applyProtection="1">
      <alignment horizontal="right"/>
    </xf>
    <xf numFmtId="0" fontId="6" fillId="7" borderId="6" xfId="0" applyFont="1" applyFill="1" applyBorder="1" applyProtection="1"/>
    <xf numFmtId="167" fontId="6" fillId="7" borderId="4" xfId="0" applyNumberFormat="1" applyFont="1" applyFill="1" applyBorder="1" applyProtection="1"/>
    <xf numFmtId="44" fontId="1" fillId="0" borderId="1" xfId="0" applyNumberFormat="1" applyFont="1" applyFill="1" applyBorder="1" applyProtection="1"/>
    <xf numFmtId="0" fontId="1" fillId="0" borderId="5" xfId="0" applyFont="1" applyFill="1" applyBorder="1" applyAlignment="1" applyProtection="1">
      <alignment horizontal="left"/>
    </xf>
    <xf numFmtId="166" fontId="1" fillId="0" borderId="1" xfId="0" applyNumberFormat="1" applyFont="1" applyFill="1" applyBorder="1" applyProtection="1"/>
    <xf numFmtId="44" fontId="1" fillId="6" borderId="4" xfId="0" applyNumberFormat="1" applyFont="1" applyFill="1" applyBorder="1" applyProtection="1">
      <protection locked="0"/>
    </xf>
    <xf numFmtId="44" fontId="1" fillId="6" borderId="15" xfId="0" applyNumberFormat="1" applyFont="1" applyFill="1" applyBorder="1" applyProtection="1">
      <protection locked="0"/>
    </xf>
    <xf numFmtId="44" fontId="1" fillId="6" borderId="18" xfId="0" applyNumberFormat="1" applyFont="1" applyFill="1" applyBorder="1" applyProtection="1">
      <protection locked="0"/>
    </xf>
    <xf numFmtId="44" fontId="1" fillId="6" borderId="21" xfId="0" applyNumberFormat="1" applyFont="1" applyFill="1" applyBorder="1" applyProtection="1">
      <protection locked="0"/>
    </xf>
    <xf numFmtId="44" fontId="2" fillId="6" borderId="4" xfId="0" applyNumberFormat="1" applyFont="1" applyFill="1" applyBorder="1" applyProtection="1">
      <protection locked="0"/>
    </xf>
    <xf numFmtId="0" fontId="1" fillId="4" borderId="0" xfId="0" applyFont="1" applyFill="1" applyAlignment="1" applyProtection="1">
      <alignment horizontal="left"/>
    </xf>
    <xf numFmtId="0" fontId="1" fillId="0" borderId="14" xfId="0" applyFont="1" applyFill="1" applyBorder="1" applyProtection="1">
      <protection locked="0"/>
    </xf>
    <xf numFmtId="166" fontId="1" fillId="0" borderId="15" xfId="0" applyNumberFormat="1" applyFont="1" applyFill="1" applyBorder="1" applyProtection="1">
      <protection locked="0"/>
    </xf>
    <xf numFmtId="166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 applyProtection="1">
      <protection locked="0"/>
    </xf>
    <xf numFmtId="166" fontId="1" fillId="0" borderId="18" xfId="0" applyNumberFormat="1" applyFont="1" applyFill="1" applyBorder="1" applyProtection="1">
      <protection locked="0"/>
    </xf>
    <xf numFmtId="166" fontId="1" fillId="0" borderId="19" xfId="0" applyNumberFormat="1" applyFont="1" applyFill="1" applyBorder="1" applyProtection="1">
      <protection locked="0"/>
    </xf>
    <xf numFmtId="0" fontId="1" fillId="0" borderId="20" xfId="0" applyFont="1" applyFill="1" applyBorder="1" applyProtection="1">
      <protection locked="0"/>
    </xf>
    <xf numFmtId="166" fontId="1" fillId="0" borderId="21" xfId="0" applyNumberFormat="1" applyFont="1" applyFill="1" applyBorder="1" applyProtection="1">
      <protection locked="0"/>
    </xf>
    <xf numFmtId="166" fontId="1" fillId="0" borderId="22" xfId="0" applyNumberFormat="1" applyFont="1" applyFill="1" applyBorder="1" applyProtection="1">
      <protection locked="0"/>
    </xf>
    <xf numFmtId="10" fontId="1" fillId="0" borderId="4" xfId="0" applyNumberFormat="1" applyFont="1" applyFill="1" applyBorder="1" applyProtection="1"/>
    <xf numFmtId="0" fontId="8" fillId="0" borderId="10" xfId="0" applyFont="1" applyFill="1" applyBorder="1" applyProtection="1"/>
    <xf numFmtId="0" fontId="4" fillId="0" borderId="5" xfId="0" applyFont="1" applyFill="1" applyBorder="1" applyAlignment="1" applyProtection="1">
      <alignment horizontal="right" vertical="center"/>
    </xf>
    <xf numFmtId="44" fontId="4" fillId="0" borderId="4" xfId="0" applyNumberFormat="1" applyFont="1" applyFill="1" applyBorder="1" applyAlignment="1" applyProtection="1">
      <alignment vertical="center"/>
    </xf>
    <xf numFmtId="44" fontId="1" fillId="6" borderId="1" xfId="0" applyNumberFormat="1" applyFont="1" applyFill="1" applyBorder="1" applyProtection="1">
      <protection locked="0"/>
    </xf>
    <xf numFmtId="0" fontId="10" fillId="2" borderId="0" xfId="0" applyFont="1" applyFill="1"/>
    <xf numFmtId="168" fontId="0" fillId="0" borderId="0" xfId="0" applyNumberFormat="1"/>
    <xf numFmtId="7" fontId="0" fillId="0" borderId="0" xfId="0" applyNumberFormat="1"/>
    <xf numFmtId="165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14" fontId="0" fillId="0" borderId="0" xfId="0" applyNumberFormat="1"/>
    <xf numFmtId="0" fontId="12" fillId="4" borderId="0" xfId="0" applyFont="1" applyFill="1" applyProtection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5" fillId="2" borderId="0" xfId="0" applyFont="1" applyFill="1" applyBorder="1" applyAlignment="1">
      <alignment horizont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0" fillId="2" borderId="0" xfId="0" applyFill="1" applyAlignment="1">
      <alignment horizontal="left"/>
    </xf>
    <xf numFmtId="0" fontId="3" fillId="2" borderId="0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"/>
    </xf>
    <xf numFmtId="0" fontId="1" fillId="0" borderId="6" xfId="0" applyFont="1" applyFill="1" applyBorder="1" applyAlignment="1" applyProtection="1">
      <alignment horizontal="left"/>
    </xf>
    <xf numFmtId="0" fontId="1" fillId="5" borderId="5" xfId="0" applyFont="1" applyFill="1" applyBorder="1" applyAlignment="1" applyProtection="1">
      <alignment horizontal="center"/>
    </xf>
    <xf numFmtId="0" fontId="1" fillId="5" borderId="6" xfId="0" applyFont="1" applyFill="1" applyBorder="1" applyAlignment="1" applyProtection="1">
      <alignment horizontal="center"/>
    </xf>
    <xf numFmtId="0" fontId="1" fillId="5" borderId="4" xfId="0" applyFont="1" applyFill="1" applyBorder="1" applyAlignment="1" applyProtection="1">
      <alignment horizontal="center"/>
    </xf>
    <xf numFmtId="0" fontId="9" fillId="5" borderId="10" xfId="0" applyFont="1" applyFill="1" applyBorder="1" applyAlignment="1" applyProtection="1">
      <alignment horizontal="center" vertical="center" wrapText="1"/>
    </xf>
    <xf numFmtId="0" fontId="9" fillId="5" borderId="0" xfId="0" applyFont="1" applyFill="1" applyBorder="1" applyAlignment="1" applyProtection="1">
      <alignment horizontal="center" vertical="center" wrapText="1"/>
    </xf>
    <xf numFmtId="0" fontId="1" fillId="5" borderId="7" xfId="0" applyFont="1" applyFill="1" applyBorder="1" applyAlignment="1" applyProtection="1">
      <alignment horizontal="center"/>
    </xf>
    <xf numFmtId="0" fontId="1" fillId="5" borderId="8" xfId="0" applyFont="1" applyFill="1" applyBorder="1" applyAlignment="1" applyProtection="1">
      <alignment horizontal="center"/>
    </xf>
    <xf numFmtId="0" fontId="1" fillId="5" borderId="9" xfId="0" applyFont="1" applyFill="1" applyBorder="1" applyAlignment="1" applyProtection="1">
      <alignment horizontal="center"/>
    </xf>
    <xf numFmtId="169" fontId="0" fillId="10" borderId="2" xfId="0" applyNumberFormat="1" applyFont="1" applyFill="1" applyBorder="1" applyAlignment="1">
      <alignment horizontal="left"/>
    </xf>
    <xf numFmtId="0" fontId="4" fillId="5" borderId="5" xfId="0" applyFont="1" applyFill="1" applyBorder="1" applyAlignment="1">
      <alignment horizontal="center"/>
    </xf>
    <xf numFmtId="0" fontId="1" fillId="0" borderId="17" xfId="0" applyFont="1" applyFill="1" applyBorder="1" applyAlignment="1" applyProtection="1">
      <protection locked="0"/>
    </xf>
    <xf numFmtId="0" fontId="1" fillId="0" borderId="18" xfId="0" applyFont="1" applyFill="1" applyBorder="1" applyAlignment="1" applyProtection="1">
      <protection locked="0"/>
    </xf>
    <xf numFmtId="0" fontId="1" fillId="0" borderId="19" xfId="0" applyFont="1" applyFill="1" applyBorder="1" applyAlignment="1" applyProtection="1">
      <protection locked="0"/>
    </xf>
    <xf numFmtId="0" fontId="1" fillId="0" borderId="20" xfId="0" applyFont="1" applyFill="1" applyBorder="1" applyAlignment="1" applyProtection="1">
      <protection locked="0"/>
    </xf>
    <xf numFmtId="0" fontId="1" fillId="0" borderId="21" xfId="0" applyFont="1" applyFill="1" applyBorder="1" applyAlignment="1" applyProtection="1">
      <protection locked="0"/>
    </xf>
    <xf numFmtId="0" fontId="1" fillId="0" borderId="22" xfId="0" applyFont="1" applyFill="1" applyBorder="1" applyAlignment="1" applyProtection="1">
      <protection locked="0"/>
    </xf>
    <xf numFmtId="0" fontId="1" fillId="0" borderId="14" xfId="0" applyFont="1" applyFill="1" applyBorder="1" applyAlignment="1" applyProtection="1">
      <protection locked="0"/>
    </xf>
    <xf numFmtId="0" fontId="1" fillId="0" borderId="15" xfId="0" applyFont="1" applyFill="1" applyBorder="1" applyAlignment="1" applyProtection="1">
      <protection locked="0"/>
    </xf>
    <xf numFmtId="0" fontId="1" fillId="0" borderId="16" xfId="0" applyFont="1" applyFill="1" applyBorder="1" applyAlignment="1" applyProtection="1">
      <protection locked="0"/>
    </xf>
    <xf numFmtId="0" fontId="1" fillId="0" borderId="5" xfId="0" applyFont="1" applyFill="1" applyBorder="1" applyAlignment="1" applyProtection="1">
      <protection locked="0"/>
    </xf>
    <xf numFmtId="0" fontId="1" fillId="0" borderId="6" xfId="0" applyFont="1" applyFill="1" applyBorder="1" applyAlignment="1" applyProtection="1">
      <protection locked="0"/>
    </xf>
    <xf numFmtId="0" fontId="1" fillId="0" borderId="4" xfId="0" applyFont="1" applyFill="1" applyBorder="1" applyAlignment="1" applyProtection="1">
      <protection locked="0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9" formatCode="0_ ;[Red]\-0\ ;"/>
      <fill>
        <patternFill patternType="solid">
          <fgColor indexed="64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dotted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68" formatCode="m/d/yyyy"/>
    </dxf>
    <dxf>
      <numFmt numFmtId="168" formatCode="m/d/yyyy"/>
    </dxf>
    <dxf>
      <border outline="0"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ndale Mono"/>
        <family val="2"/>
        <scheme val="none"/>
      </font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svg"/><Relationship Id="rId7" Type="http://schemas.openxmlformats.org/officeDocument/2006/relationships/hyperlink" Target="#TVAD!A1"/><Relationship Id="rId2" Type="http://schemas.openxmlformats.org/officeDocument/2006/relationships/image" Target="../media/image1.png"/><Relationship Id="rId1" Type="http://schemas.openxmlformats.org/officeDocument/2006/relationships/hyperlink" Target="#Donn&#233;es!A1"/><Relationship Id="rId6" Type="http://schemas.openxmlformats.org/officeDocument/2006/relationships/image" Target="../media/image4.svg"/><Relationship Id="rId5" Type="http://schemas.openxmlformats.org/officeDocument/2006/relationships/image" Target="../media/image3.png"/><Relationship Id="rId4" Type="http://schemas.openxmlformats.org/officeDocument/2006/relationships/hyperlink" Target="#Sauvegarde!A1"/><Relationship Id="rId9" Type="http://schemas.openxmlformats.org/officeDocument/2006/relationships/image" Target="../media/image6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svg"/><Relationship Id="rId3" Type="http://schemas.openxmlformats.org/officeDocument/2006/relationships/hyperlink" Target="#Menu!A1"/><Relationship Id="rId7" Type="http://schemas.openxmlformats.org/officeDocument/2006/relationships/image" Target="../media/image1.png"/><Relationship Id="rId12" Type="http://schemas.openxmlformats.org/officeDocument/2006/relationships/image" Target="../media/image13.svg"/><Relationship Id="rId2" Type="http://schemas.openxmlformats.org/officeDocument/2006/relationships/image" Target="../media/image4.svg"/><Relationship Id="rId1" Type="http://schemas.openxmlformats.org/officeDocument/2006/relationships/image" Target="../media/image3.png"/><Relationship Id="rId6" Type="http://schemas.openxmlformats.org/officeDocument/2006/relationships/hyperlink" Target="#Donn&#233;es!A1"/><Relationship Id="rId11" Type="http://schemas.openxmlformats.org/officeDocument/2006/relationships/image" Target="../media/image12.png"/><Relationship Id="rId5" Type="http://schemas.openxmlformats.org/officeDocument/2006/relationships/image" Target="../media/image8.svg"/><Relationship Id="rId10" Type="http://schemas.openxmlformats.org/officeDocument/2006/relationships/image" Target="../media/image11.svg"/><Relationship Id="rId4" Type="http://schemas.openxmlformats.org/officeDocument/2006/relationships/image" Target="../media/image7.png"/><Relationship Id="rId9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368300</xdr:colOff>
      <xdr:row>2</xdr:row>
      <xdr:rowOff>76200</xdr:rowOff>
    </xdr:from>
    <xdr:to>
      <xdr:col>11</xdr:col>
      <xdr:colOff>908300</xdr:colOff>
      <xdr:row>4</xdr:row>
      <xdr:rowOff>57400</xdr:rowOff>
    </xdr:to>
    <xdr:pic>
      <xdr:nvPicPr>
        <xdr:cNvPr id="4" name="Graphique 3" descr="Engrenage contour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FD89E51-6B6D-D04D-A998-6EC3954A2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179300" y="63500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254000</xdr:colOff>
      <xdr:row>2</xdr:row>
      <xdr:rowOff>63500</xdr:rowOff>
    </xdr:from>
    <xdr:to>
      <xdr:col>12</xdr:col>
      <xdr:colOff>794000</xdr:colOff>
      <xdr:row>4</xdr:row>
      <xdr:rowOff>44700</xdr:rowOff>
    </xdr:to>
    <xdr:pic>
      <xdr:nvPicPr>
        <xdr:cNvPr id="6" name="Graphique 5" descr="Télécharger contour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D62D878-454C-2A40-8CCA-A18390349A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2890500" y="62230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10</xdr:col>
      <xdr:colOff>558800</xdr:colOff>
      <xdr:row>2</xdr:row>
      <xdr:rowOff>63500</xdr:rowOff>
    </xdr:from>
    <xdr:to>
      <xdr:col>10</xdr:col>
      <xdr:colOff>1098800</xdr:colOff>
      <xdr:row>4</xdr:row>
      <xdr:rowOff>44700</xdr:rowOff>
    </xdr:to>
    <xdr:pic>
      <xdr:nvPicPr>
        <xdr:cNvPr id="8" name="Graphique 7" descr="Calculatrice contour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C34DD78-723B-5344-97FB-B4717717B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11544300" y="622300"/>
          <a:ext cx="540000" cy="54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469900</xdr:colOff>
      <xdr:row>7</xdr:row>
      <xdr:rowOff>50800</xdr:rowOff>
    </xdr:from>
    <xdr:to>
      <xdr:col>9</xdr:col>
      <xdr:colOff>1009900</xdr:colOff>
      <xdr:row>9</xdr:row>
      <xdr:rowOff>184400</xdr:rowOff>
    </xdr:to>
    <xdr:pic macro="[0]!Enregistrer.Enregistrer">
      <xdr:nvPicPr>
        <xdr:cNvPr id="2" name="Graphique 1" descr="Télécharger contour">
          <a:extLst>
            <a:ext uri="{FF2B5EF4-FFF2-40B4-BE49-F238E27FC236}">
              <a16:creationId xmlns:a16="http://schemas.microsoft.com/office/drawing/2014/main" id="{48335B22-0364-7249-9A65-69CBB5713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4719300" y="147320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1384300</xdr:colOff>
      <xdr:row>7</xdr:row>
      <xdr:rowOff>63500</xdr:rowOff>
    </xdr:from>
    <xdr:to>
      <xdr:col>6</xdr:col>
      <xdr:colOff>184400</xdr:colOff>
      <xdr:row>9</xdr:row>
      <xdr:rowOff>197100</xdr:rowOff>
    </xdr:to>
    <xdr:pic>
      <xdr:nvPicPr>
        <xdr:cNvPr id="4" name="Graphique 3" descr="Icône de menu d'hamburger contour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45DCE737-B0B6-B646-BB4C-0FF1943EFB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10909300" y="148590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7</xdr:col>
      <xdr:colOff>1371600</xdr:colOff>
      <xdr:row>7</xdr:row>
      <xdr:rowOff>63500</xdr:rowOff>
    </xdr:from>
    <xdr:to>
      <xdr:col>8</xdr:col>
      <xdr:colOff>273300</xdr:colOff>
      <xdr:row>9</xdr:row>
      <xdr:rowOff>197100</xdr:rowOff>
    </xdr:to>
    <xdr:pic>
      <xdr:nvPicPr>
        <xdr:cNvPr id="5" name="Graphique 4" descr="Engrenage contour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9A0A20C7-3FA0-D049-B1F0-477A695A7B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12928600" y="148590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7</xdr:col>
      <xdr:colOff>63500</xdr:colOff>
      <xdr:row>7</xdr:row>
      <xdr:rowOff>38100</xdr:rowOff>
    </xdr:from>
    <xdr:to>
      <xdr:col>7</xdr:col>
      <xdr:colOff>603500</xdr:colOff>
      <xdr:row>9</xdr:row>
      <xdr:rowOff>171700</xdr:rowOff>
    </xdr:to>
    <xdr:pic>
      <xdr:nvPicPr>
        <xdr:cNvPr id="7" name="Graphique 6" descr="Télécopie contour">
          <a:extLst>
            <a:ext uri="{FF2B5EF4-FFF2-40B4-BE49-F238E27FC236}">
              <a16:creationId xmlns:a16="http://schemas.microsoft.com/office/drawing/2014/main" id="{A7FD5406-B561-D14C-8E4F-0B996B278B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11620500" y="146050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7</xdr:col>
      <xdr:colOff>787400</xdr:colOff>
      <xdr:row>7</xdr:row>
      <xdr:rowOff>50800</xdr:rowOff>
    </xdr:from>
    <xdr:to>
      <xdr:col>7</xdr:col>
      <xdr:colOff>1327400</xdr:colOff>
      <xdr:row>9</xdr:row>
      <xdr:rowOff>184400</xdr:rowOff>
    </xdr:to>
    <xdr:pic>
      <xdr:nvPicPr>
        <xdr:cNvPr id="9" name="Graphique 8" descr="Livre fermé contour">
          <a:extLst>
            <a:ext uri="{FF2B5EF4-FFF2-40B4-BE49-F238E27FC236}">
              <a16:creationId xmlns:a16="http://schemas.microsoft.com/office/drawing/2014/main" id="{E9F1A02E-DFBB-AB4B-BCB2-45215478C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12344400" y="1473200"/>
          <a:ext cx="540000" cy="540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DBF6AEF-E3E5-3F44-ADD3-78D21CB602F0}" name="Tableau3" displayName="Tableau3" ref="J24:K41" totalsRowShown="0" headerRowDxfId="19" dataDxfId="18" tableBorderDxfId="17">
  <autoFilter ref="J24:K41" xr:uid="{0DBF6AEF-E3E5-3F44-ADD3-78D21CB602F0}"/>
  <tableColumns count="2">
    <tableColumn id="1" xr3:uid="{4B83D07D-E952-314E-A373-82EDBFA98C27}" name="Note" dataDxfId="1"/>
    <tableColumn id="2" xr3:uid="{30636998-8E0B-D449-B156-57683A4131F1}" name="DERNIERES NOTES DU DOSSIER" dataDxfId="0">
      <calculatedColumnFormula array="1">_xlfn.XLOOKUP($C$8,t_Data[numéro],INDIRECT("t_Data[note "&amp;Tableau3[[#This Row],[Note]]&amp;"]"),"",0,-1)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01759-821D-C941-8B83-BDFD4D32DBC9}" name="Tableau1" displayName="Tableau1" ref="A1:Y5" totalsRowShown="0">
  <autoFilter ref="A1:Y5" xr:uid="{18A01759-821D-C941-8B83-BDFD4D32DBC9}"/>
  <tableColumns count="25">
    <tableColumn id="1" xr3:uid="{5F8AA2E2-0F55-FF44-A1C7-99D5AA352784}" name="N DOSSIER"/>
    <tableColumn id="2" xr3:uid="{B0E1E506-6D78-814F-BD3E-89A9C25E4725}" name="CLIENT"/>
    <tableColumn id="3" xr3:uid="{0A3F40E3-7F2E-D34D-8F22-2BC586B9EFD7}" name="DATE TVA" dataDxfId="16"/>
    <tableColumn id="4" xr3:uid="{16621AD9-6C3E-764B-B820-850D27540B24}" name="PERIODE TVA" dataDxfId="15"/>
    <tableColumn id="5" xr3:uid="{8715AA69-7604-2042-919F-DB4EBCAEEB14}" name="Liv. Intra" dataDxfId="14"/>
    <tableColumn id="6" xr3:uid="{73A26902-810E-B44D-83D5-5E1D1074DC39}" name="Expo. Hors CE" dataDxfId="13"/>
    <tableColumn id="7" xr3:uid="{9B9632BE-3A19-F247-98E8-FE80B7109C18}" name="TVA HT 20" dataDxfId="12"/>
    <tableColumn id="8" xr3:uid="{40D97E50-7577-D14D-ADC7-41E47BE4EF97}" name="TVA HT 10" dataDxfId="11"/>
    <tableColumn id="9" xr3:uid="{885FC8AC-A642-FE4A-9A59-AB289BD989AB}" name="TVA HT 55" dataDxfId="10"/>
    <tableColumn id="10" xr3:uid="{D568E7A3-7B21-3549-B915-401524F00A21}" name="TVA HT 21" dataDxfId="9"/>
    <tableColumn id="11" xr3:uid="{198CB225-3146-D14B-8DBE-73DCE5277AF5}" name="TVA Deb" dataDxfId="8"/>
    <tableColumn id="12" xr3:uid="{810F107F-9E1E-1348-A79F-211DF94C4982}" name="TVA Immo" dataDxfId="7"/>
    <tableColumn id="13" xr3:uid="{5D724A5F-B1C3-0C40-8F96-32C262CDA1B5}" name="TVA ACQ 20" dataDxfId="6"/>
    <tableColumn id="14" xr3:uid="{1B96D75B-61EF-F24A-8678-306C8F5B10DA}" name="TVA ACQ 10" dataDxfId="5"/>
    <tableColumn id="15" xr3:uid="{BDC25A1F-3B30-6344-9290-E7D504FBF30D}" name="TVA ACQ 55" dataDxfId="4"/>
    <tableColumn id="16" xr3:uid="{2A2BBA69-672A-3944-A711-3F95BB734612}" name="TVA ACQ 21" dataDxfId="3"/>
    <tableColumn id="17" xr3:uid="{E309941F-0FCC-154C-8490-87AEA7DDF4CA}" name="CREDIT TVA" dataDxfId="2"/>
    <tableColumn id="18" xr3:uid="{85893044-4F1A-2940-9764-BCF30E2C098B}" name="NOM P/S 1"/>
    <tableColumn id="19" xr3:uid="{6E8DDAA3-6D9A-4C47-B028-BA1FC7A2355E}" name="HT P/S 1"/>
    <tableColumn id="20" xr3:uid="{89FA89B1-15B2-0A4B-B1EF-A3D446A1744A}" name="NOM P/S 2"/>
    <tableColumn id="21" xr3:uid="{5B2DCD72-DC5B-4246-8851-15CA049625DC}" name="HT P/S 2"/>
    <tableColumn id="22" xr3:uid="{0136DA2A-3453-7F43-81E2-A5B9423EE4A2}" name="NOM P/S 3"/>
    <tableColumn id="23" xr3:uid="{1F8CAAF8-7875-D94F-B71D-7E3F0C7A71E7}" name="HT P/S 3"/>
    <tableColumn id="24" xr3:uid="{2FEC1250-D17B-A943-A644-E640863674B2}" name="NOM P/S 4"/>
    <tableColumn id="25" xr3:uid="{F84C2803-FA36-5F41-9279-19F799F7F2EA}" name="HT P/S 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F1D5BC0-5B9E-A84B-A8E2-CFBC4F3E8884}" name="t_Data" displayName="t_Data" ref="A1:S5" totalsRowShown="0">
  <autoFilter ref="A1:S5" xr:uid="{1F1D5BC0-5B9E-A84B-A8E2-CFBC4F3E8884}"/>
  <tableColumns count="19">
    <tableColumn id="1" xr3:uid="{32C63318-61C6-9943-A5B6-DF5C8BBB428E}" name="numéro"/>
    <tableColumn id="19" xr3:uid="{39A2E049-1563-774E-AA14-2C39E3900A73}" name="date"/>
    <tableColumn id="2" xr3:uid="{F8A723F3-0B60-C742-81C6-BA2488E59938}" name="note 1"/>
    <tableColumn id="3" xr3:uid="{31FD7B07-7E41-6548-8ECB-AEE84226173C}" name="note 2"/>
    <tableColumn id="4" xr3:uid="{93CC2D63-09A1-7A40-8911-BA1CA7661D32}" name="note 3"/>
    <tableColumn id="5" xr3:uid="{99FB2C0D-5ACB-4F4D-88FD-838EEB7D2A1A}" name="note 4"/>
    <tableColumn id="6" xr3:uid="{21A93E9C-0628-6441-BF62-17358B42DF96}" name="note 5"/>
    <tableColumn id="7" xr3:uid="{BC026977-3C00-5E46-AE34-D7D4E4C45AE5}" name="Note 6"/>
    <tableColumn id="8" xr3:uid="{CC77E3E6-900A-7541-B86B-B28C43571D5E}" name="Note 7"/>
    <tableColumn id="9" xr3:uid="{D3A53817-A408-E347-8A94-517CF6FBE12E}" name="Note 8"/>
    <tableColumn id="10" xr3:uid="{A95A9DD9-7BD0-8A47-89B5-62904118B947}" name="Note 9"/>
    <tableColumn id="11" xr3:uid="{BB9BD5C4-F211-1A4E-A74A-27773DB3B65D}" name="Note 10"/>
    <tableColumn id="12" xr3:uid="{9D86BB7E-4EE8-8644-8C2B-75084A598D2B}" name="Note 11"/>
    <tableColumn id="13" xr3:uid="{F81DEB02-3AC2-AA45-A5BC-8670A13656B2}" name="Note 12"/>
    <tableColumn id="14" xr3:uid="{FF0048FD-2A2F-064F-94EE-0F34824F4683}" name="Note 13"/>
    <tableColumn id="15" xr3:uid="{E563B25D-B6BA-4B44-AF6E-35640E2BD9C5}" name="Note 14"/>
    <tableColumn id="16" xr3:uid="{43627691-AC96-3D46-9BB5-D49933BBB2F7}" name="Note 15"/>
    <tableColumn id="17" xr3:uid="{F54FF412-107F-CE46-976A-93CB7D5FBC23}" name="Note 16"/>
    <tableColumn id="18" xr3:uid="{4DFB1E9D-6650-3842-AEC7-F2EAC9501CE0}" name="Note 17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E906D-2C3F-B146-9BB8-AC7DB1B9F9B4}">
  <sheetPr codeName="Feuil1"/>
  <dimension ref="A1:O48"/>
  <sheetViews>
    <sheetView showGridLines="0" tabSelected="1" workbookViewId="0">
      <selection activeCell="K27" sqref="K27"/>
    </sheetView>
  </sheetViews>
  <sheetFormatPr baseColWidth="10" defaultColWidth="10.83203125" defaultRowHeight="16" x14ac:dyDescent="0.2"/>
  <cols>
    <col min="1" max="1" width="10.83203125" style="2"/>
    <col min="2" max="2" width="14.6640625" style="2" customWidth="1"/>
    <col min="3" max="3" width="16.83203125" style="2" customWidth="1"/>
    <col min="4" max="4" width="10.83203125" style="2"/>
    <col min="5" max="5" width="33" style="2" customWidth="1"/>
    <col min="6" max="6" width="13.1640625" style="2" customWidth="1"/>
    <col min="7" max="7" width="6.1640625" style="2" customWidth="1"/>
    <col min="8" max="8" width="10.83203125" style="2"/>
    <col min="9" max="9" width="12.6640625" style="2" customWidth="1"/>
    <col min="10" max="10" width="12.83203125" style="2" customWidth="1"/>
    <col min="11" max="11" width="65.1640625" style="2" customWidth="1"/>
    <col min="12" max="14" width="12.83203125" style="2" customWidth="1"/>
    <col min="15" max="16384" width="10.83203125" style="2"/>
  </cols>
  <sheetData>
    <row r="1" spans="1:13" x14ac:dyDescent="0.2">
      <c r="A1" s="77" t="s">
        <v>51</v>
      </c>
    </row>
    <row r="2" spans="1:13" ht="28" x14ac:dyDescent="0.3">
      <c r="B2" s="93" t="s">
        <v>49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</row>
    <row r="3" spans="1:13" ht="28" x14ac:dyDescent="0.3">
      <c r="B3" s="3"/>
      <c r="C3" s="3"/>
      <c r="D3" s="3"/>
      <c r="E3" s="3"/>
      <c r="F3" s="3"/>
      <c r="H3" s="87"/>
      <c r="I3" s="87"/>
      <c r="J3" s="87"/>
      <c r="K3" s="87"/>
      <c r="L3" s="87"/>
      <c r="M3" s="87"/>
    </row>
    <row r="4" spans="1:13" ht="16" customHeight="1" x14ac:dyDescent="0.3">
      <c r="H4" s="87"/>
      <c r="I4" s="87"/>
      <c r="J4" s="87"/>
      <c r="K4" s="87"/>
      <c r="L4" s="87"/>
      <c r="M4" s="87"/>
    </row>
    <row r="5" spans="1:13" ht="16" customHeight="1" x14ac:dyDescent="0.3">
      <c r="H5" s="87"/>
      <c r="I5" s="87"/>
      <c r="J5" s="87"/>
      <c r="K5" s="87"/>
      <c r="L5" s="87"/>
      <c r="M5" s="87"/>
    </row>
    <row r="6" spans="1:13" ht="16" customHeight="1" x14ac:dyDescent="0.3">
      <c r="B6" s="5" t="s">
        <v>0</v>
      </c>
      <c r="C6" s="6">
        <f ca="1">TODAY()</f>
        <v>44497</v>
      </c>
      <c r="E6" s="90" t="s">
        <v>11</v>
      </c>
      <c r="H6" s="87"/>
      <c r="I6" s="87"/>
      <c r="J6" s="87"/>
      <c r="K6" s="87"/>
      <c r="L6" s="87"/>
      <c r="M6" s="87"/>
    </row>
    <row r="7" spans="1:13" ht="16" customHeight="1" x14ac:dyDescent="0.3">
      <c r="E7" s="81" t="str">
        <f>IFERROR(VLOOKUP(C8,Données!A2:B999,2,0),"")</f>
        <v>test 2</v>
      </c>
      <c r="H7" s="87"/>
      <c r="I7" s="87"/>
      <c r="J7" s="87"/>
      <c r="K7" s="87"/>
      <c r="L7" s="87"/>
      <c r="M7" s="87"/>
    </row>
    <row r="8" spans="1:13" ht="16" customHeight="1" x14ac:dyDescent="0.3">
      <c r="B8" s="5" t="s">
        <v>9</v>
      </c>
      <c r="C8" s="7">
        <v>999</v>
      </c>
      <c r="E8" s="91"/>
      <c r="H8" s="87"/>
      <c r="I8" s="87"/>
      <c r="J8" s="87"/>
      <c r="K8" s="87"/>
      <c r="L8" s="87"/>
      <c r="M8" s="87"/>
    </row>
    <row r="9" spans="1:13" ht="16" customHeight="1" x14ac:dyDescent="0.3">
      <c r="E9" s="90" t="s">
        <v>12</v>
      </c>
      <c r="H9" s="87"/>
      <c r="I9" s="87"/>
      <c r="J9" s="87"/>
      <c r="K9" s="87"/>
      <c r="L9" s="87"/>
      <c r="M9" s="87"/>
    </row>
    <row r="10" spans="1:13" ht="16" customHeight="1" x14ac:dyDescent="0.3">
      <c r="E10" s="81" t="str">
        <f>IFERROR(VLOOKUP(C8,Données!A2:C999,3,0),"")</f>
        <v>Sur encaissements</v>
      </c>
      <c r="H10" s="87"/>
      <c r="I10" s="87"/>
      <c r="J10" s="87"/>
      <c r="K10" s="87"/>
      <c r="L10" s="87"/>
      <c r="M10" s="87"/>
    </row>
    <row r="11" spans="1:13" ht="16" customHeight="1" x14ac:dyDescent="0.3">
      <c r="E11" s="91"/>
      <c r="H11" s="87"/>
      <c r="I11" s="87"/>
      <c r="J11" s="87"/>
      <c r="K11" s="87"/>
      <c r="L11" s="87"/>
      <c r="M11" s="87"/>
    </row>
    <row r="12" spans="1:13" ht="16" customHeight="1" x14ac:dyDescent="0.3">
      <c r="E12" s="90" t="s">
        <v>13</v>
      </c>
      <c r="H12" s="87"/>
      <c r="I12" s="87"/>
      <c r="J12" s="87"/>
      <c r="K12" s="87"/>
      <c r="L12" s="87"/>
      <c r="M12" s="87"/>
    </row>
    <row r="13" spans="1:13" ht="28" x14ac:dyDescent="0.3">
      <c r="E13" s="80">
        <v>44348</v>
      </c>
      <c r="H13" s="87"/>
      <c r="I13" s="87"/>
    </row>
    <row r="14" spans="1:13" ht="28" x14ac:dyDescent="0.3">
      <c r="H14" s="87"/>
      <c r="I14" s="87"/>
    </row>
    <row r="15" spans="1:13" ht="28" x14ac:dyDescent="0.3">
      <c r="H15" s="87"/>
      <c r="I15" s="87"/>
    </row>
    <row r="16" spans="1:13" s="4" customFormat="1" ht="20" customHeight="1" x14ac:dyDescent="0.3">
      <c r="C16" s="2"/>
      <c r="D16" s="2"/>
      <c r="E16" s="2"/>
      <c r="F16" s="2"/>
      <c r="G16" s="2"/>
      <c r="H16" s="87"/>
      <c r="I16" s="87"/>
    </row>
    <row r="17" spans="3:11" ht="28" x14ac:dyDescent="0.3">
      <c r="H17" s="87"/>
      <c r="I17" s="87"/>
    </row>
    <row r="18" spans="3:11" ht="28" x14ac:dyDescent="0.3">
      <c r="H18" s="87"/>
      <c r="I18" s="87"/>
    </row>
    <row r="19" spans="3:11" s="4" customFormat="1" ht="20" customHeight="1" x14ac:dyDescent="0.3">
      <c r="C19" s="2"/>
      <c r="D19" s="2"/>
      <c r="E19" s="2"/>
      <c r="F19" s="2"/>
      <c r="G19" s="2"/>
      <c r="H19" s="87"/>
      <c r="I19" s="87"/>
    </row>
    <row r="20" spans="3:11" ht="28" x14ac:dyDescent="0.3">
      <c r="H20" s="87"/>
      <c r="I20" s="87"/>
    </row>
    <row r="22" spans="3:11" s="4" customFormat="1" ht="20" customHeight="1" x14ac:dyDescent="0.2">
      <c r="C22" s="2"/>
      <c r="D22" s="2"/>
      <c r="E22" s="2"/>
      <c r="F22" s="2"/>
      <c r="G22" s="2"/>
      <c r="H22" s="2"/>
      <c r="I22" s="2"/>
    </row>
    <row r="24" spans="3:11" x14ac:dyDescent="0.2">
      <c r="J24" s="89" t="s">
        <v>99</v>
      </c>
      <c r="K24" s="104" t="s">
        <v>98</v>
      </c>
    </row>
    <row r="25" spans="3:11" x14ac:dyDescent="0.2">
      <c r="J25" s="88">
        <v>1</v>
      </c>
      <c r="K25" s="103" t="str" cm="1">
        <f t="array" aca="1" ref="K25" ca="1">_xlfn.XLOOKUP($C$8,t_Data[numéro],INDIRECT("t_Data[note "&amp;Tableau3[[#This Row],[Note]]&amp;"]"),"",0,-1)</f>
        <v>test 4</v>
      </c>
    </row>
    <row r="26" spans="3:11" x14ac:dyDescent="0.2">
      <c r="J26" s="88">
        <v>2</v>
      </c>
      <c r="K26" s="103" t="str" cm="1">
        <f t="array" aca="1" ref="K26" ca="1">_xlfn.XLOOKUP($C$8,t_Data[numéro],INDIRECT("t_Data[note "&amp;Tableau3[[#This Row],[Note]]&amp;"]"),"",0,-1)</f>
        <v>jkl</v>
      </c>
    </row>
    <row r="27" spans="3:11" x14ac:dyDescent="0.2">
      <c r="J27" s="88">
        <v>3</v>
      </c>
      <c r="K27" s="103" cm="1">
        <f t="array" aca="1" ref="K27" ca="1">_xlfn.XLOOKUP($C$8,t_Data[numéro],INDIRECT("t_Data[note "&amp;Tableau3[[#This Row],[Note]]&amp;"]"),"",0,-1)</f>
        <v>0</v>
      </c>
    </row>
    <row r="28" spans="3:11" x14ac:dyDescent="0.2">
      <c r="J28" s="88">
        <v>4</v>
      </c>
      <c r="K28" s="103" cm="1">
        <f t="array" aca="1" ref="K28" ca="1">_xlfn.XLOOKUP($C$8,t_Data[numéro],INDIRECT("t_Data[note "&amp;Tableau3[[#This Row],[Note]]&amp;"]"),"",0,-1)</f>
        <v>0</v>
      </c>
    </row>
    <row r="29" spans="3:11" x14ac:dyDescent="0.2">
      <c r="J29" s="88">
        <v>5</v>
      </c>
      <c r="K29" s="103" cm="1">
        <f t="array" aca="1" ref="K29" ca="1">_xlfn.XLOOKUP($C$8,t_Data[numéro],INDIRECT("t_Data[note "&amp;Tableau3[[#This Row],[Note]]&amp;"]"),"",0,-1)</f>
        <v>0</v>
      </c>
    </row>
    <row r="30" spans="3:11" x14ac:dyDescent="0.2">
      <c r="J30" s="88">
        <v>6</v>
      </c>
      <c r="K30" s="103" cm="1">
        <f t="array" aca="1" ref="K30" ca="1">_xlfn.XLOOKUP($C$8,t_Data[numéro],INDIRECT("t_Data[note "&amp;Tableau3[[#This Row],[Note]]&amp;"]"),"",0,-1)</f>
        <v>0</v>
      </c>
    </row>
    <row r="31" spans="3:11" x14ac:dyDescent="0.2">
      <c r="J31" s="88">
        <v>7</v>
      </c>
      <c r="K31" s="103" cm="1">
        <f t="array" aca="1" ref="K31" ca="1">_xlfn.XLOOKUP($C$8,t_Data[numéro],INDIRECT("t_Data[note "&amp;Tableau3[[#This Row],[Note]]&amp;"]"),"",0,-1)</f>
        <v>0</v>
      </c>
    </row>
    <row r="32" spans="3:11" x14ac:dyDescent="0.2">
      <c r="J32" s="88">
        <v>8</v>
      </c>
      <c r="K32" s="103" cm="1">
        <f t="array" aca="1" ref="K32" ca="1">_xlfn.XLOOKUP($C$8,t_Data[numéro],INDIRECT("t_Data[note "&amp;Tableau3[[#This Row],[Note]]&amp;"]"),"",0,-1)</f>
        <v>0</v>
      </c>
    </row>
    <row r="33" spans="8:15" x14ac:dyDescent="0.2">
      <c r="J33" s="88">
        <v>9</v>
      </c>
      <c r="K33" s="103" cm="1">
        <f t="array" aca="1" ref="K33" ca="1">_xlfn.XLOOKUP($C$8,t_Data[numéro],INDIRECT("t_Data[note "&amp;Tableau3[[#This Row],[Note]]&amp;"]"),"",0,-1)</f>
        <v>0</v>
      </c>
    </row>
    <row r="34" spans="8:15" x14ac:dyDescent="0.2">
      <c r="J34" s="88">
        <v>10</v>
      </c>
      <c r="K34" s="103" cm="1">
        <f t="array" aca="1" ref="K34" ca="1">_xlfn.XLOOKUP($C$8,t_Data[numéro],INDIRECT("t_Data[note "&amp;Tableau3[[#This Row],[Note]]&amp;"]"),"",0,-1)</f>
        <v>0</v>
      </c>
      <c r="L34" s="92"/>
      <c r="M34" s="92"/>
      <c r="N34" s="92"/>
      <c r="O34" s="92"/>
    </row>
    <row r="35" spans="8:15" x14ac:dyDescent="0.2">
      <c r="J35" s="88">
        <v>11</v>
      </c>
      <c r="K35" s="103" cm="1">
        <f t="array" aca="1" ref="K35" ca="1">_xlfn.XLOOKUP($C$8,t_Data[numéro],INDIRECT("t_Data[note "&amp;Tableau3[[#This Row],[Note]]&amp;"]"),"",0,-1)</f>
        <v>0</v>
      </c>
      <c r="L35" s="92"/>
      <c r="M35" s="92"/>
      <c r="N35" s="92"/>
      <c r="O35" s="92"/>
    </row>
    <row r="36" spans="8:15" x14ac:dyDescent="0.2">
      <c r="J36" s="88">
        <v>12</v>
      </c>
      <c r="K36" s="103" cm="1">
        <f t="array" aca="1" ref="K36" ca="1">_xlfn.XLOOKUP($C$8,t_Data[numéro],INDIRECT("t_Data[note "&amp;Tableau3[[#This Row],[Note]]&amp;"]"),"",0,-1)</f>
        <v>0</v>
      </c>
      <c r="L36" s="92"/>
      <c r="M36" s="92"/>
      <c r="N36" s="92"/>
      <c r="O36" s="92"/>
    </row>
    <row r="37" spans="8:15" x14ac:dyDescent="0.2">
      <c r="J37" s="88">
        <v>13</v>
      </c>
      <c r="K37" s="103" cm="1">
        <f t="array" aca="1" ref="K37" ca="1">_xlfn.XLOOKUP($C$8,t_Data[numéro],INDIRECT("t_Data[note "&amp;Tableau3[[#This Row],[Note]]&amp;"]"),"",0,-1)</f>
        <v>0</v>
      </c>
      <c r="L37" s="92"/>
      <c r="M37" s="92"/>
      <c r="N37" s="92"/>
      <c r="O37" s="92"/>
    </row>
    <row r="38" spans="8:15" x14ac:dyDescent="0.2">
      <c r="J38" s="88">
        <v>14</v>
      </c>
      <c r="K38" s="103" cm="1">
        <f t="array" aca="1" ref="K38" ca="1">_xlfn.XLOOKUP($C$8,t_Data[numéro],INDIRECT("t_Data[note "&amp;Tableau3[[#This Row],[Note]]&amp;"]"),"",0,-1)</f>
        <v>0</v>
      </c>
      <c r="L38" s="92"/>
      <c r="M38" s="92"/>
      <c r="N38" s="92"/>
      <c r="O38" s="92"/>
    </row>
    <row r="39" spans="8:15" x14ac:dyDescent="0.2">
      <c r="J39" s="88">
        <v>15</v>
      </c>
      <c r="K39" s="103" cm="1">
        <f t="array" aca="1" ref="K39" ca="1">_xlfn.XLOOKUP($C$8,t_Data[numéro],INDIRECT("t_Data[note "&amp;Tableau3[[#This Row],[Note]]&amp;"]"),"",0,-1)</f>
        <v>0</v>
      </c>
      <c r="L39" s="92"/>
      <c r="M39" s="92"/>
      <c r="N39" s="92"/>
      <c r="O39" s="92"/>
    </row>
    <row r="40" spans="8:15" x14ac:dyDescent="0.2">
      <c r="J40" s="88">
        <v>16</v>
      </c>
      <c r="K40" s="103" cm="1">
        <f t="array" aca="1" ref="K40" ca="1">_xlfn.XLOOKUP($C$8,t_Data[numéro],INDIRECT("t_Data[note "&amp;Tableau3[[#This Row],[Note]]&amp;"]"),"",0,-1)</f>
        <v>0</v>
      </c>
      <c r="L40" s="92"/>
      <c r="M40" s="92"/>
      <c r="N40" s="92"/>
      <c r="O40" s="92"/>
    </row>
    <row r="41" spans="8:15" x14ac:dyDescent="0.2">
      <c r="J41" s="88">
        <v>17</v>
      </c>
      <c r="K41" s="103" cm="1">
        <f t="array" aca="1" ref="K41" ca="1">_xlfn.XLOOKUP($C$8,t_Data[numéro],INDIRECT("t_Data[note "&amp;Tableau3[[#This Row],[Note]]&amp;"]"),"",0,-1)</f>
        <v>0</v>
      </c>
    </row>
    <row r="42" spans="8:15" x14ac:dyDescent="0.2">
      <c r="H42" s="92"/>
      <c r="I42" s="92"/>
    </row>
    <row r="43" spans="8:15" x14ac:dyDescent="0.2">
      <c r="H43" s="92"/>
      <c r="I43" s="92"/>
    </row>
    <row r="44" spans="8:15" x14ac:dyDescent="0.2">
      <c r="H44" s="92"/>
      <c r="I44" s="92"/>
    </row>
    <row r="45" spans="8:15" x14ac:dyDescent="0.2">
      <c r="H45" s="92"/>
      <c r="I45" s="92"/>
    </row>
    <row r="46" spans="8:15" x14ac:dyDescent="0.2">
      <c r="H46" s="92"/>
      <c r="I46" s="92"/>
    </row>
    <row r="47" spans="8:15" x14ac:dyDescent="0.2">
      <c r="H47" s="92"/>
      <c r="I47" s="92"/>
    </row>
    <row r="48" spans="8:15" x14ac:dyDescent="0.2">
      <c r="H48" s="92"/>
      <c r="I48" s="92"/>
    </row>
  </sheetData>
  <mergeCells count="1">
    <mergeCell ref="B2:M2"/>
  </mergeCells>
  <phoneticPr fontId="11" type="noConversion"/>
  <pageMargins left="0.7" right="0.7" top="0.75" bottom="0.75" header="0.3" footer="0.3"/>
  <pageSetup paperSize="9" orientation="portrait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E76FB72-2B1C-D647-A3FF-D85DD33C5E7C}">
          <x14:formula1>
            <xm:f>Données!$A$2:$A$999</xm:f>
          </x14:formula1>
          <xm:sqref>C8</xm:sqref>
        </x14:dataValidation>
        <x14:dataValidation type="list" allowBlank="1" showInputMessage="1" showErrorMessage="1" xr:uid="{B16AE138-DF28-3C43-A58C-603F003384C8}">
          <x14:formula1>
            <xm:f>Données!$K$2:$K$985</xm:f>
          </x14:formula1>
          <xm:sqref>E13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61C8B-97AE-9C4C-9743-865351840079}">
  <sheetPr codeName="Feuil2">
    <pageSetUpPr fitToPage="1"/>
  </sheetPr>
  <dimension ref="A1:J48"/>
  <sheetViews>
    <sheetView showGridLines="0" workbookViewId="0">
      <selection activeCell="H29" sqref="H29"/>
    </sheetView>
  </sheetViews>
  <sheetFormatPr baseColWidth="10" defaultColWidth="13.83203125" defaultRowHeight="16" x14ac:dyDescent="0.2"/>
  <cols>
    <col min="1" max="1" width="13.83203125" style="10"/>
    <col min="2" max="2" width="36.5" style="10" customWidth="1"/>
    <col min="3" max="3" width="21" style="10" customWidth="1"/>
    <col min="4" max="4" width="30.83203125" style="10" customWidth="1"/>
    <col min="5" max="6" width="22.83203125" style="10" customWidth="1"/>
    <col min="7" max="7" width="3.83203125" style="10" customWidth="1"/>
    <col min="8" max="8" width="21.5" style="10" customWidth="1"/>
    <col min="9" max="16384" width="13.83203125" style="10"/>
  </cols>
  <sheetData>
    <row r="1" spans="1:10" x14ac:dyDescent="0.2">
      <c r="A1" s="83" t="s">
        <v>4</v>
      </c>
    </row>
    <row r="2" spans="1:10" ht="16" customHeight="1" x14ac:dyDescent="0.2">
      <c r="B2" s="8" t="s">
        <v>56</v>
      </c>
      <c r="C2" s="12">
        <f>Menu!C8</f>
        <v>999</v>
      </c>
      <c r="E2" s="98" t="s">
        <v>50</v>
      </c>
      <c r="F2" s="99"/>
      <c r="G2" s="99"/>
      <c r="H2" s="99"/>
      <c r="I2" s="99"/>
      <c r="J2" s="99"/>
    </row>
    <row r="3" spans="1:10" ht="16" customHeight="1" x14ac:dyDescent="0.2">
      <c r="B3" s="8" t="s">
        <v>1</v>
      </c>
      <c r="C3" s="9" t="str">
        <f>VLOOKUP(Menu!C8,Données!A2:B999,2,0)</f>
        <v>test 2</v>
      </c>
      <c r="E3" s="98"/>
      <c r="F3" s="99"/>
      <c r="G3" s="99"/>
      <c r="H3" s="99"/>
      <c r="I3" s="99"/>
      <c r="J3" s="99"/>
    </row>
    <row r="4" spans="1:10" ht="16" customHeight="1" x14ac:dyDescent="0.2">
      <c r="B4" s="8" t="s">
        <v>2</v>
      </c>
      <c r="C4" s="11">
        <f ca="1">TODAY()</f>
        <v>44497</v>
      </c>
      <c r="E4" s="98"/>
      <c r="F4" s="99"/>
      <c r="G4" s="99"/>
      <c r="H4" s="99"/>
      <c r="I4" s="99"/>
      <c r="J4" s="99"/>
    </row>
    <row r="5" spans="1:10" ht="16" customHeight="1" x14ac:dyDescent="0.2">
      <c r="B5" s="8" t="s">
        <v>3</v>
      </c>
      <c r="C5" s="12" t="str">
        <f>Menu!E10</f>
        <v>Sur encaissements</v>
      </c>
      <c r="E5" s="98"/>
      <c r="F5" s="99"/>
      <c r="G5" s="99"/>
      <c r="H5" s="99"/>
      <c r="I5" s="99"/>
      <c r="J5" s="99"/>
    </row>
    <row r="6" spans="1:10" ht="16" customHeight="1" x14ac:dyDescent="0.2">
      <c r="E6" s="98"/>
      <c r="F6" s="99"/>
      <c r="G6" s="99"/>
      <c r="H6" s="99"/>
      <c r="I6" s="99"/>
      <c r="J6" s="99"/>
    </row>
    <row r="7" spans="1:10" ht="16" customHeight="1" x14ac:dyDescent="0.2">
      <c r="B7" s="8" t="s">
        <v>15</v>
      </c>
      <c r="C7" s="13">
        <f>Menu!E13</f>
        <v>44348</v>
      </c>
      <c r="E7" s="98"/>
      <c r="F7" s="99"/>
      <c r="G7" s="99"/>
      <c r="H7" s="99"/>
      <c r="I7" s="99"/>
      <c r="J7" s="99"/>
    </row>
    <row r="10" spans="1:10" x14ac:dyDescent="0.2">
      <c r="B10" s="14" t="s">
        <v>35</v>
      </c>
    </row>
    <row r="11" spans="1:10" ht="8" customHeight="1" x14ac:dyDescent="0.2"/>
    <row r="12" spans="1:10" x14ac:dyDescent="0.2">
      <c r="B12" s="15" t="s">
        <v>36</v>
      </c>
      <c r="C12" s="16"/>
      <c r="D12" s="57"/>
      <c r="E12" s="17"/>
      <c r="F12" s="17"/>
      <c r="G12" s="18"/>
    </row>
    <row r="13" spans="1:10" ht="8" customHeight="1" x14ac:dyDescent="0.2">
      <c r="B13" s="19"/>
      <c r="C13" s="20"/>
      <c r="D13" s="17"/>
      <c r="E13" s="17"/>
      <c r="F13" s="17"/>
      <c r="G13" s="18"/>
    </row>
    <row r="14" spans="1:10" x14ac:dyDescent="0.2">
      <c r="B14" s="15" t="s">
        <v>37</v>
      </c>
      <c r="C14" s="16"/>
      <c r="D14" s="57"/>
      <c r="E14" s="17"/>
      <c r="F14" s="17"/>
      <c r="G14" s="18"/>
    </row>
    <row r="16" spans="1:10" x14ac:dyDescent="0.2">
      <c r="B16" s="14" t="s">
        <v>40</v>
      </c>
    </row>
    <row r="17" spans="2:10" x14ac:dyDescent="0.2">
      <c r="D17" s="21" t="str">
        <f>IF(C5="Sur encaissements","Montant TTC","Montant HT")</f>
        <v>Montant TTC</v>
      </c>
      <c r="E17" s="21" t="s">
        <v>18</v>
      </c>
      <c r="F17" s="21" t="s">
        <v>20</v>
      </c>
    </row>
    <row r="18" spans="2:10" ht="8" customHeight="1" x14ac:dyDescent="0.2"/>
    <row r="19" spans="2:10" x14ac:dyDescent="0.2">
      <c r="B19" s="22" t="str">
        <f>IF(C5="Sur encaissements","Ventes TTC réalisées","CA HT réalisés en France")</f>
        <v>Ventes TTC réalisées</v>
      </c>
      <c r="C19" s="23">
        <v>0.2</v>
      </c>
      <c r="D19" s="58"/>
      <c r="E19" s="33">
        <f>IF(C5="Sur encaissements",D19-(D19/(1+C19)),D19*C19)</f>
        <v>0</v>
      </c>
      <c r="F19" s="17"/>
      <c r="G19" s="18"/>
    </row>
    <row r="20" spans="2:10" x14ac:dyDescent="0.2">
      <c r="B20" s="25" t="s">
        <v>38</v>
      </c>
      <c r="C20" s="26">
        <v>0.1</v>
      </c>
      <c r="D20" s="59"/>
      <c r="E20" s="34">
        <f t="shared" ref="E20:E22" si="0">IF(C6="Sur encaissements",D20-(D20/(1+C20)),D20*C20)</f>
        <v>0</v>
      </c>
      <c r="F20" s="17"/>
      <c r="G20" s="18"/>
    </row>
    <row r="21" spans="2:10" x14ac:dyDescent="0.2">
      <c r="B21" s="25"/>
      <c r="C21" s="26">
        <v>5.5E-2</v>
      </c>
      <c r="D21" s="59"/>
      <c r="E21" s="34">
        <f t="shared" si="0"/>
        <v>0</v>
      </c>
      <c r="F21" s="17"/>
      <c r="G21" s="18"/>
      <c r="H21" s="95" t="s">
        <v>47</v>
      </c>
      <c r="I21" s="96"/>
      <c r="J21" s="97"/>
    </row>
    <row r="22" spans="2:10" x14ac:dyDescent="0.2">
      <c r="B22" s="28"/>
      <c r="C22" s="29">
        <v>2.1000000000000001E-2</v>
      </c>
      <c r="D22" s="60"/>
      <c r="E22" s="35">
        <f t="shared" si="0"/>
        <v>0</v>
      </c>
      <c r="F22" s="17"/>
      <c r="G22" s="18"/>
      <c r="J22" s="31" t="s">
        <v>17</v>
      </c>
    </row>
    <row r="23" spans="2:10" ht="8" customHeight="1" x14ac:dyDescent="0.2">
      <c r="C23" s="32"/>
      <c r="D23" s="18"/>
      <c r="E23" s="18"/>
      <c r="F23" s="18"/>
      <c r="G23" s="18"/>
    </row>
    <row r="24" spans="2:10" x14ac:dyDescent="0.2">
      <c r="B24" s="15" t="s">
        <v>19</v>
      </c>
      <c r="C24" s="72"/>
      <c r="D24" s="17"/>
      <c r="E24" s="17"/>
      <c r="F24" s="76"/>
      <c r="G24" s="18"/>
      <c r="H24" s="63"/>
      <c r="I24" s="64"/>
      <c r="J24" s="65"/>
    </row>
    <row r="25" spans="2:10" x14ac:dyDescent="0.2">
      <c r="C25" s="32"/>
      <c r="D25" s="17"/>
      <c r="E25" s="18"/>
      <c r="F25" s="18"/>
      <c r="G25" s="18"/>
      <c r="H25" s="66"/>
      <c r="I25" s="67"/>
      <c r="J25" s="68"/>
    </row>
    <row r="26" spans="2:10" x14ac:dyDescent="0.2">
      <c r="B26" s="15" t="s">
        <v>21</v>
      </c>
      <c r="C26" s="72"/>
      <c r="D26" s="17"/>
      <c r="E26" s="17"/>
      <c r="F26" s="76"/>
      <c r="G26" s="18"/>
      <c r="H26" s="66"/>
      <c r="I26" s="67"/>
      <c r="J26" s="68"/>
    </row>
    <row r="27" spans="2:10" x14ac:dyDescent="0.2">
      <c r="D27" s="18"/>
      <c r="E27" s="18"/>
      <c r="F27" s="18"/>
      <c r="G27" s="18"/>
      <c r="H27" s="69"/>
      <c r="I27" s="70"/>
      <c r="J27" s="71"/>
    </row>
    <row r="28" spans="2:10" ht="16" customHeight="1" x14ac:dyDescent="0.2">
      <c r="B28" s="22" t="s">
        <v>39</v>
      </c>
      <c r="C28" s="23">
        <v>0.2</v>
      </c>
      <c r="D28" s="58"/>
      <c r="E28" s="24">
        <f>D28*C28</f>
        <v>0</v>
      </c>
      <c r="F28" s="33">
        <f>E28</f>
        <v>0</v>
      </c>
      <c r="H28" s="100" t="s">
        <v>48</v>
      </c>
      <c r="I28" s="101"/>
      <c r="J28" s="102"/>
    </row>
    <row r="29" spans="2:10" ht="16" customHeight="1" x14ac:dyDescent="0.2">
      <c r="B29" s="25"/>
      <c r="C29" s="26">
        <v>0.1</v>
      </c>
      <c r="D29" s="59"/>
      <c r="E29" s="27">
        <f t="shared" ref="E29:E31" si="1">D29*C29</f>
        <v>0</v>
      </c>
      <c r="F29" s="34">
        <f t="shared" ref="F29:F31" si="2">E29</f>
        <v>0</v>
      </c>
      <c r="H29" s="111" t="s">
        <v>115</v>
      </c>
      <c r="I29" s="112"/>
      <c r="J29" s="113"/>
    </row>
    <row r="30" spans="2:10" ht="16" customHeight="1" x14ac:dyDescent="0.2">
      <c r="B30" s="25"/>
      <c r="C30" s="26">
        <v>5.5E-2</v>
      </c>
      <c r="D30" s="59"/>
      <c r="E30" s="27">
        <f t="shared" si="1"/>
        <v>0</v>
      </c>
      <c r="F30" s="34">
        <f t="shared" si="2"/>
        <v>0</v>
      </c>
      <c r="H30" s="105"/>
      <c r="I30" s="106"/>
      <c r="J30" s="107"/>
    </row>
    <row r="31" spans="2:10" ht="16" customHeight="1" x14ac:dyDescent="0.2">
      <c r="B31" s="28"/>
      <c r="C31" s="29">
        <v>2.1000000000000001E-2</v>
      </c>
      <c r="D31" s="60"/>
      <c r="E31" s="30">
        <f t="shared" si="1"/>
        <v>0</v>
      </c>
      <c r="F31" s="35">
        <f t="shared" si="2"/>
        <v>0</v>
      </c>
      <c r="H31" s="108"/>
      <c r="I31" s="109"/>
      <c r="J31" s="110"/>
    </row>
    <row r="32" spans="2:10" ht="8" customHeight="1" x14ac:dyDescent="0.2">
      <c r="D32" s="18"/>
      <c r="E32" s="18"/>
      <c r="F32" s="18"/>
    </row>
    <row r="33" spans="2:10" ht="16" customHeight="1" x14ac:dyDescent="0.2">
      <c r="B33" s="36" t="s">
        <v>22</v>
      </c>
      <c r="C33" s="37"/>
      <c r="D33" s="38"/>
      <c r="E33" s="38">
        <f>SUM(E19:E31)</f>
        <v>0</v>
      </c>
      <c r="F33" s="39">
        <f>SUM(F19:F31)</f>
        <v>0</v>
      </c>
      <c r="H33" s="114"/>
      <c r="I33" s="115"/>
      <c r="J33" s="116"/>
    </row>
    <row r="34" spans="2:10" ht="8" customHeight="1" x14ac:dyDescent="0.2">
      <c r="D34" s="18"/>
      <c r="E34" s="18"/>
      <c r="F34" s="18"/>
    </row>
    <row r="35" spans="2:10" ht="18" x14ac:dyDescent="0.2">
      <c r="B35" s="40" t="s">
        <v>18</v>
      </c>
      <c r="C35" s="41"/>
      <c r="D35" s="42">
        <f>E33</f>
        <v>0</v>
      </c>
      <c r="E35" s="43" t="s">
        <v>42</v>
      </c>
      <c r="F35" s="44">
        <f>D19+D28</f>
        <v>0</v>
      </c>
      <c r="H35" s="111"/>
      <c r="I35" s="112"/>
      <c r="J35" s="113"/>
    </row>
    <row r="36" spans="2:10" ht="18" x14ac:dyDescent="0.2">
      <c r="B36" s="40" t="s">
        <v>20</v>
      </c>
      <c r="C36" s="41"/>
      <c r="D36" s="42">
        <f>F33</f>
        <v>0</v>
      </c>
      <c r="E36" s="45" t="s">
        <v>43</v>
      </c>
      <c r="F36" s="46">
        <f>+D20+D29</f>
        <v>0</v>
      </c>
      <c r="H36" s="105"/>
      <c r="I36" s="106"/>
      <c r="J36" s="107"/>
    </row>
    <row r="37" spans="2:10" x14ac:dyDescent="0.2">
      <c r="B37" s="73" t="s">
        <v>45</v>
      </c>
      <c r="C37" s="47"/>
      <c r="D37" s="48">
        <f>SUM(E28:E31)</f>
        <v>0</v>
      </c>
      <c r="E37" s="45" t="s">
        <v>41</v>
      </c>
      <c r="F37" s="46">
        <f>+D21+D30</f>
        <v>0</v>
      </c>
      <c r="H37" s="105"/>
      <c r="I37" s="106"/>
      <c r="J37" s="107"/>
    </row>
    <row r="38" spans="2:10" ht="16" customHeight="1" x14ac:dyDescent="0.2">
      <c r="B38" s="40" t="s">
        <v>23</v>
      </c>
      <c r="C38" s="41"/>
      <c r="D38" s="61"/>
      <c r="E38" s="49" t="s">
        <v>44</v>
      </c>
      <c r="F38" s="50">
        <f>+D22+D31</f>
        <v>0</v>
      </c>
      <c r="H38" s="105"/>
      <c r="I38" s="106"/>
      <c r="J38" s="107"/>
    </row>
    <row r="39" spans="2:10" ht="28" x14ac:dyDescent="0.3">
      <c r="B39" s="51" t="str">
        <f>IF(D39&lt;0,"CREDIT DE TVA","TVA A PAYER")</f>
        <v>TVA A PAYER</v>
      </c>
      <c r="C39" s="52"/>
      <c r="D39" s="53">
        <f>D35-D36-D38</f>
        <v>0</v>
      </c>
      <c r="E39" s="74" t="s">
        <v>46</v>
      </c>
      <c r="F39" s="75">
        <f>SUM(F35:F38)</f>
        <v>0</v>
      </c>
      <c r="H39" s="108"/>
      <c r="I39" s="109"/>
      <c r="J39" s="110"/>
    </row>
    <row r="40" spans="2:10" ht="8" customHeight="1" x14ac:dyDescent="0.2">
      <c r="D40" s="18"/>
      <c r="E40" s="18"/>
      <c r="F40" s="18"/>
      <c r="H40" s="62"/>
      <c r="I40" s="62"/>
      <c r="J40" s="62"/>
    </row>
    <row r="41" spans="2:10" x14ac:dyDescent="0.2">
      <c r="E41" s="21" t="s">
        <v>32</v>
      </c>
      <c r="F41" s="21" t="s">
        <v>33</v>
      </c>
      <c r="H41" s="111"/>
      <c r="I41" s="112"/>
      <c r="J41" s="113"/>
    </row>
    <row r="42" spans="2:10" x14ac:dyDescent="0.2">
      <c r="B42" s="15" t="s">
        <v>24</v>
      </c>
      <c r="C42" s="94" t="s">
        <v>18</v>
      </c>
      <c r="D42" s="94"/>
      <c r="E42" s="54">
        <f>SUM(E19:E22)</f>
        <v>0</v>
      </c>
      <c r="F42" s="9"/>
      <c r="H42" s="105"/>
      <c r="I42" s="106"/>
      <c r="J42" s="107"/>
    </row>
    <row r="43" spans="2:10" x14ac:dyDescent="0.2">
      <c r="B43" s="15" t="s">
        <v>25</v>
      </c>
      <c r="C43" s="94" t="s">
        <v>34</v>
      </c>
      <c r="D43" s="94"/>
      <c r="E43" s="54">
        <f>SUM(E28:E31)</f>
        <v>0</v>
      </c>
      <c r="F43" s="9"/>
      <c r="H43" s="105"/>
      <c r="I43" s="106"/>
      <c r="J43" s="107"/>
    </row>
    <row r="44" spans="2:10" x14ac:dyDescent="0.2">
      <c r="B44" s="55">
        <v>445662</v>
      </c>
      <c r="C44" s="94" t="s">
        <v>28</v>
      </c>
      <c r="D44" s="94"/>
      <c r="E44" s="9"/>
      <c r="F44" s="54">
        <f>SUM(F28:F31)</f>
        <v>0</v>
      </c>
      <c r="H44" s="105"/>
      <c r="I44" s="106"/>
      <c r="J44" s="107"/>
    </row>
    <row r="45" spans="2:10" x14ac:dyDescent="0.2">
      <c r="B45" s="55">
        <v>445661</v>
      </c>
      <c r="C45" s="94" t="s">
        <v>29</v>
      </c>
      <c r="D45" s="94"/>
      <c r="E45" s="9"/>
      <c r="F45" s="54">
        <f>SUM(F24:F24)</f>
        <v>0</v>
      </c>
      <c r="H45" s="105"/>
      <c r="I45" s="106"/>
      <c r="J45" s="107"/>
    </row>
    <row r="46" spans="2:10" ht="16" customHeight="1" x14ac:dyDescent="0.2">
      <c r="B46" s="15" t="s">
        <v>27</v>
      </c>
      <c r="C46" s="94" t="s">
        <v>30</v>
      </c>
      <c r="D46" s="94"/>
      <c r="E46" s="9"/>
      <c r="F46" s="54">
        <f>SUM(F26:F26)</f>
        <v>0</v>
      </c>
      <c r="H46" s="105"/>
      <c r="I46" s="106"/>
      <c r="J46" s="107"/>
    </row>
    <row r="47" spans="2:10" x14ac:dyDescent="0.2">
      <c r="B47" s="15" t="s">
        <v>26</v>
      </c>
      <c r="C47" s="94" t="s">
        <v>31</v>
      </c>
      <c r="D47" s="94"/>
      <c r="E47" s="9"/>
      <c r="F47" s="54">
        <f>D37</f>
        <v>0</v>
      </c>
      <c r="H47" s="105"/>
      <c r="I47" s="106"/>
      <c r="J47" s="107"/>
    </row>
    <row r="48" spans="2:10" x14ac:dyDescent="0.2">
      <c r="B48" s="15" t="str">
        <f>IF(E48=0,"44551X","44567X")</f>
        <v>44551X</v>
      </c>
      <c r="C48" s="94" t="str">
        <f>IF(E48=0,"TVA à décaisser","Crédit de TVA")</f>
        <v>TVA à décaisser</v>
      </c>
      <c r="D48" s="94"/>
      <c r="E48" s="54">
        <f>IF(D39&lt;0,D39,0)</f>
        <v>0</v>
      </c>
      <c r="F48" s="56">
        <f>IF(D39&gt;0,D39,0)</f>
        <v>0</v>
      </c>
      <c r="H48" s="108"/>
      <c r="I48" s="109"/>
      <c r="J48" s="110"/>
    </row>
  </sheetData>
  <sheetProtection selectLockedCells="1"/>
  <mergeCells count="10">
    <mergeCell ref="C48:D48"/>
    <mergeCell ref="C47:D47"/>
    <mergeCell ref="C46:D46"/>
    <mergeCell ref="C45:D45"/>
    <mergeCell ref="C44:D44"/>
    <mergeCell ref="C42:D42"/>
    <mergeCell ref="H21:J21"/>
    <mergeCell ref="E2:J7"/>
    <mergeCell ref="C43:D43"/>
    <mergeCell ref="H28:J28"/>
  </mergeCells>
  <pageMargins left="0.7" right="0.7" top="0.75" bottom="0.75" header="0.3" footer="0.3"/>
  <pageSetup paperSize="9" scale="61" orientation="landscape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BCD71-7B1C-174A-90D6-9BB3E682B63C}">
  <sheetPr codeName="Feuil3"/>
  <dimension ref="A1:K985"/>
  <sheetViews>
    <sheetView workbookViewId="0">
      <selection activeCell="B4" sqref="B4"/>
    </sheetView>
  </sheetViews>
  <sheetFormatPr baseColWidth="10" defaultColWidth="11" defaultRowHeight="16" x14ac:dyDescent="0.2"/>
  <cols>
    <col min="1" max="1" width="18.5" customWidth="1"/>
    <col min="2" max="2" width="16.6640625" customWidth="1"/>
    <col min="10" max="10" width="19.1640625" customWidth="1"/>
  </cols>
  <sheetData>
    <row r="1" spans="1:11" x14ac:dyDescent="0.2">
      <c r="A1" t="s">
        <v>7</v>
      </c>
      <c r="B1" t="s">
        <v>8</v>
      </c>
      <c r="C1" t="s">
        <v>4</v>
      </c>
      <c r="J1" t="s">
        <v>4</v>
      </c>
      <c r="K1" t="s">
        <v>14</v>
      </c>
    </row>
    <row r="2" spans="1:11" x14ac:dyDescent="0.2">
      <c r="A2">
        <v>125</v>
      </c>
      <c r="B2" t="s">
        <v>107</v>
      </c>
      <c r="C2" t="s">
        <v>5</v>
      </c>
      <c r="J2" t="s">
        <v>5</v>
      </c>
      <c r="K2" s="1">
        <v>44197</v>
      </c>
    </row>
    <row r="3" spans="1:11" x14ac:dyDescent="0.2">
      <c r="A3">
        <v>999</v>
      </c>
      <c r="B3" t="s">
        <v>108</v>
      </c>
      <c r="C3" t="s">
        <v>6</v>
      </c>
      <c r="J3" t="s">
        <v>6</v>
      </c>
      <c r="K3" s="1">
        <v>44228</v>
      </c>
    </row>
    <row r="4" spans="1:11" x14ac:dyDescent="0.2">
      <c r="K4" s="1">
        <v>44256</v>
      </c>
    </row>
    <row r="5" spans="1:11" x14ac:dyDescent="0.2">
      <c r="K5" s="1">
        <v>44287</v>
      </c>
    </row>
    <row r="6" spans="1:11" x14ac:dyDescent="0.2">
      <c r="K6" s="1">
        <v>44317</v>
      </c>
    </row>
    <row r="7" spans="1:11" x14ac:dyDescent="0.2">
      <c r="K7" s="1">
        <v>44348</v>
      </c>
    </row>
    <row r="8" spans="1:11" x14ac:dyDescent="0.2">
      <c r="K8" s="1">
        <v>44378</v>
      </c>
    </row>
    <row r="9" spans="1:11" x14ac:dyDescent="0.2">
      <c r="K9" s="1">
        <v>44409</v>
      </c>
    </row>
    <row r="10" spans="1:11" x14ac:dyDescent="0.2">
      <c r="K10" s="1">
        <v>44440</v>
      </c>
    </row>
    <row r="11" spans="1:11" x14ac:dyDescent="0.2">
      <c r="K11" s="1">
        <v>44470</v>
      </c>
    </row>
    <row r="12" spans="1:11" x14ac:dyDescent="0.2">
      <c r="K12" s="1">
        <v>44501</v>
      </c>
    </row>
    <row r="13" spans="1:11" x14ac:dyDescent="0.2">
      <c r="K13" s="1">
        <v>44531</v>
      </c>
    </row>
    <row r="14" spans="1:11" x14ac:dyDescent="0.2">
      <c r="K14" s="1">
        <v>44562</v>
      </c>
    </row>
    <row r="15" spans="1:11" x14ac:dyDescent="0.2">
      <c r="K15" s="1">
        <v>44593</v>
      </c>
    </row>
    <row r="16" spans="1:11" x14ac:dyDescent="0.2">
      <c r="K16" s="1">
        <v>44621</v>
      </c>
    </row>
    <row r="17" spans="11:11" x14ac:dyDescent="0.2">
      <c r="K17" s="1">
        <v>44652</v>
      </c>
    </row>
    <row r="18" spans="11:11" x14ac:dyDescent="0.2">
      <c r="K18" s="1">
        <v>44682</v>
      </c>
    </row>
    <row r="19" spans="11:11" x14ac:dyDescent="0.2">
      <c r="K19" s="1">
        <v>44713</v>
      </c>
    </row>
    <row r="20" spans="11:11" x14ac:dyDescent="0.2">
      <c r="K20" s="1">
        <v>44743</v>
      </c>
    </row>
    <row r="21" spans="11:11" x14ac:dyDescent="0.2">
      <c r="K21" s="1">
        <v>44774</v>
      </c>
    </row>
    <row r="22" spans="11:11" x14ac:dyDescent="0.2">
      <c r="K22" s="1">
        <v>44805</v>
      </c>
    </row>
    <row r="23" spans="11:11" x14ac:dyDescent="0.2">
      <c r="K23" s="1">
        <v>44835</v>
      </c>
    </row>
    <row r="24" spans="11:11" x14ac:dyDescent="0.2">
      <c r="K24" s="1">
        <v>44866</v>
      </c>
    </row>
    <row r="25" spans="11:11" x14ac:dyDescent="0.2">
      <c r="K25" s="1">
        <v>44896</v>
      </c>
    </row>
    <row r="26" spans="11:11" x14ac:dyDescent="0.2">
      <c r="K26" s="1">
        <v>44927</v>
      </c>
    </row>
    <row r="27" spans="11:11" x14ac:dyDescent="0.2">
      <c r="K27" s="1">
        <v>44958</v>
      </c>
    </row>
    <row r="28" spans="11:11" x14ac:dyDescent="0.2">
      <c r="K28" s="1">
        <v>44986</v>
      </c>
    </row>
    <row r="29" spans="11:11" x14ac:dyDescent="0.2">
      <c r="K29" s="1">
        <v>45017</v>
      </c>
    </row>
    <row r="30" spans="11:11" x14ac:dyDescent="0.2">
      <c r="K30" s="1">
        <v>45047</v>
      </c>
    </row>
    <row r="31" spans="11:11" x14ac:dyDescent="0.2">
      <c r="K31" s="1">
        <v>45078</v>
      </c>
    </row>
    <row r="32" spans="11:11" x14ac:dyDescent="0.2">
      <c r="K32" s="1">
        <v>45108</v>
      </c>
    </row>
    <row r="33" spans="11:11" x14ac:dyDescent="0.2">
      <c r="K33" s="1">
        <v>45139</v>
      </c>
    </row>
    <row r="34" spans="11:11" x14ac:dyDescent="0.2">
      <c r="K34" s="1">
        <v>45170</v>
      </c>
    </row>
    <row r="35" spans="11:11" x14ac:dyDescent="0.2">
      <c r="K35" s="1">
        <v>45200</v>
      </c>
    </row>
    <row r="36" spans="11:11" x14ac:dyDescent="0.2">
      <c r="K36" s="1">
        <v>45231</v>
      </c>
    </row>
    <row r="37" spans="11:11" x14ac:dyDescent="0.2">
      <c r="K37" s="1">
        <v>45261</v>
      </c>
    </row>
    <row r="38" spans="11:11" x14ac:dyDescent="0.2">
      <c r="K38" s="1">
        <v>45292</v>
      </c>
    </row>
    <row r="39" spans="11:11" x14ac:dyDescent="0.2">
      <c r="K39" s="1">
        <v>45323</v>
      </c>
    </row>
    <row r="40" spans="11:11" x14ac:dyDescent="0.2">
      <c r="K40" s="1">
        <v>45352</v>
      </c>
    </row>
    <row r="41" spans="11:11" x14ac:dyDescent="0.2">
      <c r="K41" s="1">
        <v>45383</v>
      </c>
    </row>
    <row r="42" spans="11:11" x14ac:dyDescent="0.2">
      <c r="K42" s="1">
        <v>45413</v>
      </c>
    </row>
    <row r="43" spans="11:11" x14ac:dyDescent="0.2">
      <c r="K43" s="1">
        <v>45444</v>
      </c>
    </row>
    <row r="44" spans="11:11" x14ac:dyDescent="0.2">
      <c r="K44" s="1">
        <v>45474</v>
      </c>
    </row>
    <row r="45" spans="11:11" x14ac:dyDescent="0.2">
      <c r="K45" s="1">
        <v>45505</v>
      </c>
    </row>
    <row r="46" spans="11:11" x14ac:dyDescent="0.2">
      <c r="K46" s="1">
        <v>45536</v>
      </c>
    </row>
    <row r="47" spans="11:11" x14ac:dyDescent="0.2">
      <c r="K47" s="1">
        <v>45566</v>
      </c>
    </row>
    <row r="48" spans="11:11" x14ac:dyDescent="0.2">
      <c r="K48" s="1">
        <v>45597</v>
      </c>
    </row>
    <row r="49" spans="11:11" x14ac:dyDescent="0.2">
      <c r="K49" s="1">
        <v>45627</v>
      </c>
    </row>
    <row r="50" spans="11:11" x14ac:dyDescent="0.2">
      <c r="K50" s="1">
        <v>45658</v>
      </c>
    </row>
    <row r="51" spans="11:11" x14ac:dyDescent="0.2">
      <c r="K51" s="1">
        <v>45689</v>
      </c>
    </row>
    <row r="52" spans="11:11" x14ac:dyDescent="0.2">
      <c r="K52" s="1">
        <v>45717</v>
      </c>
    </row>
    <row r="53" spans="11:11" x14ac:dyDescent="0.2">
      <c r="K53" s="1">
        <v>45748</v>
      </c>
    </row>
    <row r="54" spans="11:11" x14ac:dyDescent="0.2">
      <c r="K54" s="1">
        <v>45778</v>
      </c>
    </row>
    <row r="55" spans="11:11" x14ac:dyDescent="0.2">
      <c r="K55" s="1">
        <v>45809</v>
      </c>
    </row>
    <row r="56" spans="11:11" x14ac:dyDescent="0.2">
      <c r="K56" s="1">
        <v>45839</v>
      </c>
    </row>
    <row r="57" spans="11:11" x14ac:dyDescent="0.2">
      <c r="K57" s="1">
        <v>45870</v>
      </c>
    </row>
    <row r="58" spans="11:11" x14ac:dyDescent="0.2">
      <c r="K58" s="1">
        <v>45901</v>
      </c>
    </row>
    <row r="59" spans="11:11" x14ac:dyDescent="0.2">
      <c r="K59" s="1">
        <v>45931</v>
      </c>
    </row>
    <row r="60" spans="11:11" x14ac:dyDescent="0.2">
      <c r="K60" s="1">
        <v>45962</v>
      </c>
    </row>
    <row r="61" spans="11:11" x14ac:dyDescent="0.2">
      <c r="K61" s="1">
        <v>45992</v>
      </c>
    </row>
    <row r="62" spans="11:11" x14ac:dyDescent="0.2">
      <c r="K62" s="1">
        <v>46023</v>
      </c>
    </row>
    <row r="63" spans="11:11" x14ac:dyDescent="0.2">
      <c r="K63" s="1">
        <v>46054</v>
      </c>
    </row>
    <row r="64" spans="11:11" x14ac:dyDescent="0.2">
      <c r="K64" s="1">
        <v>46082</v>
      </c>
    </row>
    <row r="65" spans="11:11" x14ac:dyDescent="0.2">
      <c r="K65" s="1">
        <v>46113</v>
      </c>
    </row>
    <row r="66" spans="11:11" x14ac:dyDescent="0.2">
      <c r="K66" s="1">
        <v>46143</v>
      </c>
    </row>
    <row r="67" spans="11:11" x14ac:dyDescent="0.2">
      <c r="K67" s="1">
        <v>46174</v>
      </c>
    </row>
    <row r="68" spans="11:11" x14ac:dyDescent="0.2">
      <c r="K68" s="1">
        <v>46204</v>
      </c>
    </row>
    <row r="69" spans="11:11" x14ac:dyDescent="0.2">
      <c r="K69" s="1">
        <v>46235</v>
      </c>
    </row>
    <row r="70" spans="11:11" x14ac:dyDescent="0.2">
      <c r="K70" s="1">
        <v>46266</v>
      </c>
    </row>
    <row r="71" spans="11:11" x14ac:dyDescent="0.2">
      <c r="K71" s="1">
        <v>46296</v>
      </c>
    </row>
    <row r="72" spans="11:11" x14ac:dyDescent="0.2">
      <c r="K72" s="1">
        <v>46327</v>
      </c>
    </row>
    <row r="73" spans="11:11" x14ac:dyDescent="0.2">
      <c r="K73" s="1">
        <v>46357</v>
      </c>
    </row>
    <row r="74" spans="11:11" x14ac:dyDescent="0.2">
      <c r="K74" s="1">
        <v>46388</v>
      </c>
    </row>
    <row r="75" spans="11:11" x14ac:dyDescent="0.2">
      <c r="K75" s="1">
        <v>46419</v>
      </c>
    </row>
    <row r="76" spans="11:11" x14ac:dyDescent="0.2">
      <c r="K76" s="1">
        <v>46447</v>
      </c>
    </row>
    <row r="77" spans="11:11" x14ac:dyDescent="0.2">
      <c r="K77" s="1">
        <v>46478</v>
      </c>
    </row>
    <row r="78" spans="11:11" x14ac:dyDescent="0.2">
      <c r="K78" s="1">
        <v>46508</v>
      </c>
    </row>
    <row r="79" spans="11:11" x14ac:dyDescent="0.2">
      <c r="K79" s="1">
        <v>46539</v>
      </c>
    </row>
    <row r="80" spans="11:11" x14ac:dyDescent="0.2">
      <c r="K80" s="1">
        <v>46569</v>
      </c>
    </row>
    <row r="81" spans="11:11" x14ac:dyDescent="0.2">
      <c r="K81" s="1">
        <v>46600</v>
      </c>
    </row>
    <row r="82" spans="11:11" x14ac:dyDescent="0.2">
      <c r="K82" s="1">
        <v>46631</v>
      </c>
    </row>
    <row r="83" spans="11:11" x14ac:dyDescent="0.2">
      <c r="K83" s="1">
        <v>46661</v>
      </c>
    </row>
    <row r="84" spans="11:11" x14ac:dyDescent="0.2">
      <c r="K84" s="1">
        <v>46692</v>
      </c>
    </row>
    <row r="85" spans="11:11" x14ac:dyDescent="0.2">
      <c r="K85" s="1">
        <v>46722</v>
      </c>
    </row>
    <row r="86" spans="11:11" x14ac:dyDescent="0.2">
      <c r="K86" s="1">
        <v>46753</v>
      </c>
    </row>
    <row r="87" spans="11:11" x14ac:dyDescent="0.2">
      <c r="K87" s="1">
        <v>46784</v>
      </c>
    </row>
    <row r="88" spans="11:11" x14ac:dyDescent="0.2">
      <c r="K88" s="1">
        <v>46813</v>
      </c>
    </row>
    <row r="89" spans="11:11" x14ac:dyDescent="0.2">
      <c r="K89" s="1">
        <v>46844</v>
      </c>
    </row>
    <row r="90" spans="11:11" x14ac:dyDescent="0.2">
      <c r="K90" s="1">
        <v>46874</v>
      </c>
    </row>
    <row r="91" spans="11:11" x14ac:dyDescent="0.2">
      <c r="K91" s="1">
        <v>46905</v>
      </c>
    </row>
    <row r="92" spans="11:11" x14ac:dyDescent="0.2">
      <c r="K92" s="1">
        <v>46935</v>
      </c>
    </row>
    <row r="93" spans="11:11" x14ac:dyDescent="0.2">
      <c r="K93" s="1">
        <v>46966</v>
      </c>
    </row>
    <row r="94" spans="11:11" x14ac:dyDescent="0.2">
      <c r="K94" s="1">
        <v>46997</v>
      </c>
    </row>
    <row r="95" spans="11:11" x14ac:dyDescent="0.2">
      <c r="K95" s="1">
        <v>47027</v>
      </c>
    </row>
    <row r="96" spans="11:11" x14ac:dyDescent="0.2">
      <c r="K96" s="1">
        <v>47058</v>
      </c>
    </row>
    <row r="97" spans="11:11" x14ac:dyDescent="0.2">
      <c r="K97" s="1">
        <v>47088</v>
      </c>
    </row>
    <row r="98" spans="11:11" x14ac:dyDescent="0.2">
      <c r="K98" s="1">
        <v>47119</v>
      </c>
    </row>
    <row r="99" spans="11:11" x14ac:dyDescent="0.2">
      <c r="K99" s="1">
        <v>47150</v>
      </c>
    </row>
    <row r="100" spans="11:11" x14ac:dyDescent="0.2">
      <c r="K100" s="1">
        <v>47178</v>
      </c>
    </row>
    <row r="101" spans="11:11" x14ac:dyDescent="0.2">
      <c r="K101" s="1">
        <v>47209</v>
      </c>
    </row>
    <row r="102" spans="11:11" x14ac:dyDescent="0.2">
      <c r="K102" s="1">
        <v>47239</v>
      </c>
    </row>
    <row r="103" spans="11:11" x14ac:dyDescent="0.2">
      <c r="K103" s="1">
        <v>47270</v>
      </c>
    </row>
    <row r="104" spans="11:11" x14ac:dyDescent="0.2">
      <c r="K104" s="1">
        <v>47300</v>
      </c>
    </row>
    <row r="105" spans="11:11" x14ac:dyDescent="0.2">
      <c r="K105" s="1">
        <v>47331</v>
      </c>
    </row>
    <row r="106" spans="11:11" x14ac:dyDescent="0.2">
      <c r="K106" s="1">
        <v>47362</v>
      </c>
    </row>
    <row r="107" spans="11:11" x14ac:dyDescent="0.2">
      <c r="K107" s="1">
        <v>47392</v>
      </c>
    </row>
    <row r="108" spans="11:11" x14ac:dyDescent="0.2">
      <c r="K108" s="1">
        <v>47423</v>
      </c>
    </row>
    <row r="109" spans="11:11" x14ac:dyDescent="0.2">
      <c r="K109" s="1">
        <v>47453</v>
      </c>
    </row>
    <row r="110" spans="11:11" x14ac:dyDescent="0.2">
      <c r="K110" s="1">
        <v>47484</v>
      </c>
    </row>
    <row r="111" spans="11:11" x14ac:dyDescent="0.2">
      <c r="K111" s="1">
        <v>47515</v>
      </c>
    </row>
    <row r="112" spans="11:11" x14ac:dyDescent="0.2">
      <c r="K112" s="1">
        <v>47543</v>
      </c>
    </row>
    <row r="113" spans="11:11" x14ac:dyDescent="0.2">
      <c r="K113" s="1">
        <v>47574</v>
      </c>
    </row>
    <row r="114" spans="11:11" x14ac:dyDescent="0.2">
      <c r="K114" s="1">
        <v>47604</v>
      </c>
    </row>
    <row r="115" spans="11:11" x14ac:dyDescent="0.2">
      <c r="K115" s="1">
        <v>47635</v>
      </c>
    </row>
    <row r="116" spans="11:11" x14ac:dyDescent="0.2">
      <c r="K116" s="1">
        <v>47665</v>
      </c>
    </row>
    <row r="117" spans="11:11" x14ac:dyDescent="0.2">
      <c r="K117" s="1">
        <v>47696</v>
      </c>
    </row>
    <row r="118" spans="11:11" x14ac:dyDescent="0.2">
      <c r="K118" s="1">
        <v>47727</v>
      </c>
    </row>
    <row r="119" spans="11:11" x14ac:dyDescent="0.2">
      <c r="K119" s="1">
        <v>47757</v>
      </c>
    </row>
    <row r="120" spans="11:11" x14ac:dyDescent="0.2">
      <c r="K120" s="1">
        <v>47788</v>
      </c>
    </row>
    <row r="121" spans="11:11" x14ac:dyDescent="0.2">
      <c r="K121" s="1">
        <v>47818</v>
      </c>
    </row>
    <row r="122" spans="11:11" x14ac:dyDescent="0.2">
      <c r="K122" s="1">
        <v>47849</v>
      </c>
    </row>
    <row r="123" spans="11:11" x14ac:dyDescent="0.2">
      <c r="K123" s="1">
        <v>47880</v>
      </c>
    </row>
    <row r="124" spans="11:11" x14ac:dyDescent="0.2">
      <c r="K124" s="1">
        <v>47908</v>
      </c>
    </row>
    <row r="125" spans="11:11" x14ac:dyDescent="0.2">
      <c r="K125" s="1">
        <v>47939</v>
      </c>
    </row>
    <row r="126" spans="11:11" x14ac:dyDescent="0.2">
      <c r="K126" s="1">
        <v>47969</v>
      </c>
    </row>
    <row r="127" spans="11:11" x14ac:dyDescent="0.2">
      <c r="K127" s="1">
        <v>48000</v>
      </c>
    </row>
    <row r="128" spans="11:11" x14ac:dyDescent="0.2">
      <c r="K128" s="1">
        <v>48030</v>
      </c>
    </row>
    <row r="129" spans="11:11" x14ac:dyDescent="0.2">
      <c r="K129" s="1">
        <v>48061</v>
      </c>
    </row>
    <row r="130" spans="11:11" x14ac:dyDescent="0.2">
      <c r="K130" s="1">
        <v>48092</v>
      </c>
    </row>
    <row r="131" spans="11:11" x14ac:dyDescent="0.2">
      <c r="K131" s="1">
        <v>48122</v>
      </c>
    </row>
    <row r="132" spans="11:11" x14ac:dyDescent="0.2">
      <c r="K132" s="1">
        <v>48153</v>
      </c>
    </row>
    <row r="133" spans="11:11" x14ac:dyDescent="0.2">
      <c r="K133" s="1">
        <v>48183</v>
      </c>
    </row>
    <row r="134" spans="11:11" x14ac:dyDescent="0.2">
      <c r="K134" s="1">
        <v>48214</v>
      </c>
    </row>
    <row r="135" spans="11:11" x14ac:dyDescent="0.2">
      <c r="K135" s="1">
        <v>48245</v>
      </c>
    </row>
    <row r="136" spans="11:11" x14ac:dyDescent="0.2">
      <c r="K136" s="1">
        <v>48274</v>
      </c>
    </row>
    <row r="137" spans="11:11" x14ac:dyDescent="0.2">
      <c r="K137" s="1">
        <v>48305</v>
      </c>
    </row>
    <row r="138" spans="11:11" x14ac:dyDescent="0.2">
      <c r="K138" s="1">
        <v>48335</v>
      </c>
    </row>
    <row r="139" spans="11:11" x14ac:dyDescent="0.2">
      <c r="K139" s="1">
        <v>48366</v>
      </c>
    </row>
    <row r="140" spans="11:11" x14ac:dyDescent="0.2">
      <c r="K140" s="1">
        <v>48396</v>
      </c>
    </row>
    <row r="141" spans="11:11" x14ac:dyDescent="0.2">
      <c r="K141" s="1">
        <v>48427</v>
      </c>
    </row>
    <row r="142" spans="11:11" x14ac:dyDescent="0.2">
      <c r="K142" s="1">
        <v>48458</v>
      </c>
    </row>
    <row r="143" spans="11:11" x14ac:dyDescent="0.2">
      <c r="K143" s="1">
        <v>48488</v>
      </c>
    </row>
    <row r="144" spans="11:11" x14ac:dyDescent="0.2">
      <c r="K144" s="1">
        <v>48519</v>
      </c>
    </row>
    <row r="145" spans="11:11" x14ac:dyDescent="0.2">
      <c r="K145" s="1">
        <v>48549</v>
      </c>
    </row>
    <row r="146" spans="11:11" x14ac:dyDescent="0.2">
      <c r="K146" s="1">
        <v>48580</v>
      </c>
    </row>
    <row r="147" spans="11:11" x14ac:dyDescent="0.2">
      <c r="K147" s="1">
        <v>48611</v>
      </c>
    </row>
    <row r="148" spans="11:11" x14ac:dyDescent="0.2">
      <c r="K148" s="1">
        <v>48639</v>
      </c>
    </row>
    <row r="149" spans="11:11" x14ac:dyDescent="0.2">
      <c r="K149" s="1">
        <v>48670</v>
      </c>
    </row>
    <row r="150" spans="11:11" x14ac:dyDescent="0.2">
      <c r="K150" s="1">
        <v>48700</v>
      </c>
    </row>
    <row r="151" spans="11:11" x14ac:dyDescent="0.2">
      <c r="K151" s="1">
        <v>48731</v>
      </c>
    </row>
    <row r="152" spans="11:11" x14ac:dyDescent="0.2">
      <c r="K152" s="1">
        <v>48761</v>
      </c>
    </row>
    <row r="153" spans="11:11" x14ac:dyDescent="0.2">
      <c r="K153" s="1">
        <v>48792</v>
      </c>
    </row>
    <row r="154" spans="11:11" x14ac:dyDescent="0.2">
      <c r="K154" s="1">
        <v>48823</v>
      </c>
    </row>
    <row r="155" spans="11:11" x14ac:dyDescent="0.2">
      <c r="K155" s="1">
        <v>48853</v>
      </c>
    </row>
    <row r="156" spans="11:11" x14ac:dyDescent="0.2">
      <c r="K156" s="1">
        <v>48884</v>
      </c>
    </row>
    <row r="157" spans="11:11" x14ac:dyDescent="0.2">
      <c r="K157" s="1">
        <v>48914</v>
      </c>
    </row>
    <row r="158" spans="11:11" x14ac:dyDescent="0.2">
      <c r="K158" s="1">
        <v>48945</v>
      </c>
    </row>
    <row r="159" spans="11:11" x14ac:dyDescent="0.2">
      <c r="K159" s="1">
        <v>48976</v>
      </c>
    </row>
    <row r="160" spans="11:11" x14ac:dyDescent="0.2">
      <c r="K160" s="1">
        <v>49004</v>
      </c>
    </row>
    <row r="161" spans="11:11" x14ac:dyDescent="0.2">
      <c r="K161" s="1">
        <v>49035</v>
      </c>
    </row>
    <row r="162" spans="11:11" x14ac:dyDescent="0.2">
      <c r="K162" s="1">
        <v>49065</v>
      </c>
    </row>
    <row r="163" spans="11:11" x14ac:dyDescent="0.2">
      <c r="K163" s="1">
        <v>49096</v>
      </c>
    </row>
    <row r="164" spans="11:11" x14ac:dyDescent="0.2">
      <c r="K164" s="1">
        <v>49126</v>
      </c>
    </row>
    <row r="165" spans="11:11" x14ac:dyDescent="0.2">
      <c r="K165" s="1">
        <v>49157</v>
      </c>
    </row>
    <row r="166" spans="11:11" x14ac:dyDescent="0.2">
      <c r="K166" s="1">
        <v>49188</v>
      </c>
    </row>
    <row r="167" spans="11:11" x14ac:dyDescent="0.2">
      <c r="K167" s="1">
        <v>49218</v>
      </c>
    </row>
    <row r="168" spans="11:11" x14ac:dyDescent="0.2">
      <c r="K168" s="1">
        <v>49249</v>
      </c>
    </row>
    <row r="169" spans="11:11" x14ac:dyDescent="0.2">
      <c r="K169" s="1">
        <v>49279</v>
      </c>
    </row>
    <row r="170" spans="11:11" x14ac:dyDescent="0.2">
      <c r="K170" s="1">
        <v>49310</v>
      </c>
    </row>
    <row r="171" spans="11:11" x14ac:dyDescent="0.2">
      <c r="K171" s="1">
        <v>49341</v>
      </c>
    </row>
    <row r="172" spans="11:11" x14ac:dyDescent="0.2">
      <c r="K172" s="1">
        <v>49369</v>
      </c>
    </row>
    <row r="173" spans="11:11" x14ac:dyDescent="0.2">
      <c r="K173" s="1">
        <v>49400</v>
      </c>
    </row>
    <row r="174" spans="11:11" x14ac:dyDescent="0.2">
      <c r="K174" s="1">
        <v>49430</v>
      </c>
    </row>
    <row r="175" spans="11:11" x14ac:dyDescent="0.2">
      <c r="K175" s="1">
        <v>49461</v>
      </c>
    </row>
    <row r="176" spans="11:11" x14ac:dyDescent="0.2">
      <c r="K176" s="1">
        <v>49491</v>
      </c>
    </row>
    <row r="177" spans="11:11" x14ac:dyDescent="0.2">
      <c r="K177" s="1">
        <v>49522</v>
      </c>
    </row>
    <row r="178" spans="11:11" x14ac:dyDescent="0.2">
      <c r="K178" s="1">
        <v>49553</v>
      </c>
    </row>
    <row r="179" spans="11:11" x14ac:dyDescent="0.2">
      <c r="K179" s="1">
        <v>49583</v>
      </c>
    </row>
    <row r="180" spans="11:11" x14ac:dyDescent="0.2">
      <c r="K180" s="1">
        <v>49614</v>
      </c>
    </row>
    <row r="181" spans="11:11" x14ac:dyDescent="0.2">
      <c r="K181" s="1">
        <v>49644</v>
      </c>
    </row>
    <row r="182" spans="11:11" x14ac:dyDescent="0.2">
      <c r="K182" s="1">
        <v>49675</v>
      </c>
    </row>
    <row r="183" spans="11:11" x14ac:dyDescent="0.2">
      <c r="K183" s="1">
        <v>49706</v>
      </c>
    </row>
    <row r="184" spans="11:11" x14ac:dyDescent="0.2">
      <c r="K184" s="1">
        <v>49735</v>
      </c>
    </row>
    <row r="185" spans="11:11" x14ac:dyDescent="0.2">
      <c r="K185" s="1">
        <v>49766</v>
      </c>
    </row>
    <row r="186" spans="11:11" x14ac:dyDescent="0.2">
      <c r="K186" s="1">
        <v>49796</v>
      </c>
    </row>
    <row r="187" spans="11:11" x14ac:dyDescent="0.2">
      <c r="K187" s="1">
        <v>49827</v>
      </c>
    </row>
    <row r="188" spans="11:11" x14ac:dyDescent="0.2">
      <c r="K188" s="1">
        <v>49857</v>
      </c>
    </row>
    <row r="189" spans="11:11" x14ac:dyDescent="0.2">
      <c r="K189" s="1">
        <v>49888</v>
      </c>
    </row>
    <row r="190" spans="11:11" x14ac:dyDescent="0.2">
      <c r="K190" s="1">
        <v>49919</v>
      </c>
    </row>
    <row r="191" spans="11:11" x14ac:dyDescent="0.2">
      <c r="K191" s="1">
        <v>49949</v>
      </c>
    </row>
    <row r="192" spans="11:11" x14ac:dyDescent="0.2">
      <c r="K192" s="1">
        <v>49980</v>
      </c>
    </row>
    <row r="193" spans="11:11" x14ac:dyDescent="0.2">
      <c r="K193" s="1">
        <v>50010</v>
      </c>
    </row>
    <row r="194" spans="11:11" x14ac:dyDescent="0.2">
      <c r="K194" s="1">
        <v>50041</v>
      </c>
    </row>
    <row r="195" spans="11:11" x14ac:dyDescent="0.2">
      <c r="K195" s="1">
        <v>50072</v>
      </c>
    </row>
    <row r="196" spans="11:11" x14ac:dyDescent="0.2">
      <c r="K196" s="1">
        <v>50100</v>
      </c>
    </row>
    <row r="197" spans="11:11" x14ac:dyDescent="0.2">
      <c r="K197" s="1">
        <v>50131</v>
      </c>
    </row>
    <row r="198" spans="11:11" x14ac:dyDescent="0.2">
      <c r="K198" s="1">
        <v>50161</v>
      </c>
    </row>
    <row r="199" spans="11:11" x14ac:dyDescent="0.2">
      <c r="K199" s="1">
        <v>50192</v>
      </c>
    </row>
    <row r="200" spans="11:11" x14ac:dyDescent="0.2">
      <c r="K200" s="1">
        <v>50222</v>
      </c>
    </row>
    <row r="201" spans="11:11" x14ac:dyDescent="0.2">
      <c r="K201" s="1">
        <v>50253</v>
      </c>
    </row>
    <row r="202" spans="11:11" x14ac:dyDescent="0.2">
      <c r="K202" s="1">
        <v>50284</v>
      </c>
    </row>
    <row r="203" spans="11:11" x14ac:dyDescent="0.2">
      <c r="K203" s="1">
        <v>50314</v>
      </c>
    </row>
    <row r="204" spans="11:11" x14ac:dyDescent="0.2">
      <c r="K204" s="1">
        <v>50345</v>
      </c>
    </row>
    <row r="205" spans="11:11" x14ac:dyDescent="0.2">
      <c r="K205" s="1">
        <v>50375</v>
      </c>
    </row>
    <row r="206" spans="11:11" x14ac:dyDescent="0.2">
      <c r="K206" s="1">
        <v>50406</v>
      </c>
    </row>
    <row r="207" spans="11:11" x14ac:dyDescent="0.2">
      <c r="K207" s="1">
        <v>50437</v>
      </c>
    </row>
    <row r="208" spans="11:11" x14ac:dyDescent="0.2">
      <c r="K208" s="1">
        <v>50465</v>
      </c>
    </row>
    <row r="209" spans="11:11" x14ac:dyDescent="0.2">
      <c r="K209" s="1">
        <v>50496</v>
      </c>
    </row>
    <row r="210" spans="11:11" x14ac:dyDescent="0.2">
      <c r="K210" s="1">
        <v>50526</v>
      </c>
    </row>
    <row r="211" spans="11:11" x14ac:dyDescent="0.2">
      <c r="K211" s="1">
        <v>50557</v>
      </c>
    </row>
    <row r="212" spans="11:11" x14ac:dyDescent="0.2">
      <c r="K212" s="1">
        <v>50587</v>
      </c>
    </row>
    <row r="213" spans="11:11" x14ac:dyDescent="0.2">
      <c r="K213" s="1">
        <v>50618</v>
      </c>
    </row>
    <row r="214" spans="11:11" x14ac:dyDescent="0.2">
      <c r="K214" s="1">
        <v>50649</v>
      </c>
    </row>
    <row r="215" spans="11:11" x14ac:dyDescent="0.2">
      <c r="K215" s="1">
        <v>50679</v>
      </c>
    </row>
    <row r="216" spans="11:11" x14ac:dyDescent="0.2">
      <c r="K216" s="1">
        <v>50710</v>
      </c>
    </row>
    <row r="217" spans="11:11" x14ac:dyDescent="0.2">
      <c r="K217" s="1">
        <v>50740</v>
      </c>
    </row>
    <row r="218" spans="11:11" x14ac:dyDescent="0.2">
      <c r="K218" s="1">
        <v>50771</v>
      </c>
    </row>
    <row r="219" spans="11:11" x14ac:dyDescent="0.2">
      <c r="K219" s="1">
        <v>50802</v>
      </c>
    </row>
    <row r="220" spans="11:11" x14ac:dyDescent="0.2">
      <c r="K220" s="1">
        <v>50830</v>
      </c>
    </row>
    <row r="221" spans="11:11" x14ac:dyDescent="0.2">
      <c r="K221" s="1">
        <v>50861</v>
      </c>
    </row>
    <row r="222" spans="11:11" x14ac:dyDescent="0.2">
      <c r="K222" s="1">
        <v>50891</v>
      </c>
    </row>
    <row r="223" spans="11:11" x14ac:dyDescent="0.2">
      <c r="K223" s="1">
        <v>50922</v>
      </c>
    </row>
    <row r="224" spans="11:11" x14ac:dyDescent="0.2">
      <c r="K224" s="1">
        <v>50952</v>
      </c>
    </row>
    <row r="225" spans="11:11" x14ac:dyDescent="0.2">
      <c r="K225" s="1">
        <v>50983</v>
      </c>
    </row>
    <row r="226" spans="11:11" x14ac:dyDescent="0.2">
      <c r="K226" s="1">
        <v>51014</v>
      </c>
    </row>
    <row r="227" spans="11:11" x14ac:dyDescent="0.2">
      <c r="K227" s="1">
        <v>51044</v>
      </c>
    </row>
    <row r="228" spans="11:11" x14ac:dyDescent="0.2">
      <c r="K228" s="1">
        <v>51075</v>
      </c>
    </row>
    <row r="229" spans="11:11" x14ac:dyDescent="0.2">
      <c r="K229" s="1">
        <v>51105</v>
      </c>
    </row>
    <row r="230" spans="11:11" x14ac:dyDescent="0.2">
      <c r="K230" s="1">
        <v>51136</v>
      </c>
    </row>
    <row r="231" spans="11:11" x14ac:dyDescent="0.2">
      <c r="K231" s="1">
        <v>51167</v>
      </c>
    </row>
    <row r="232" spans="11:11" x14ac:dyDescent="0.2">
      <c r="K232" s="1">
        <v>51196</v>
      </c>
    </row>
    <row r="233" spans="11:11" x14ac:dyDescent="0.2">
      <c r="K233" s="1">
        <v>51227</v>
      </c>
    </row>
    <row r="234" spans="11:11" x14ac:dyDescent="0.2">
      <c r="K234" s="1">
        <v>51257</v>
      </c>
    </row>
    <row r="235" spans="11:11" x14ac:dyDescent="0.2">
      <c r="K235" s="1">
        <v>51288</v>
      </c>
    </row>
    <row r="236" spans="11:11" x14ac:dyDescent="0.2">
      <c r="K236" s="1">
        <v>51318</v>
      </c>
    </row>
    <row r="237" spans="11:11" x14ac:dyDescent="0.2">
      <c r="K237" s="1">
        <v>51349</v>
      </c>
    </row>
    <row r="238" spans="11:11" x14ac:dyDescent="0.2">
      <c r="K238" s="1">
        <v>51380</v>
      </c>
    </row>
    <row r="239" spans="11:11" x14ac:dyDescent="0.2">
      <c r="K239" s="1">
        <v>51410</v>
      </c>
    </row>
    <row r="240" spans="11:11" x14ac:dyDescent="0.2">
      <c r="K240" s="1">
        <v>51441</v>
      </c>
    </row>
    <row r="241" spans="11:11" x14ac:dyDescent="0.2">
      <c r="K241" s="1">
        <v>51471</v>
      </c>
    </row>
    <row r="242" spans="11:11" x14ac:dyDescent="0.2">
      <c r="K242" s="1">
        <v>51502</v>
      </c>
    </row>
    <row r="243" spans="11:11" x14ac:dyDescent="0.2">
      <c r="K243" s="1">
        <v>51533</v>
      </c>
    </row>
    <row r="244" spans="11:11" x14ac:dyDescent="0.2">
      <c r="K244" s="1">
        <v>51561</v>
      </c>
    </row>
    <row r="245" spans="11:11" x14ac:dyDescent="0.2">
      <c r="K245" s="1">
        <v>51592</v>
      </c>
    </row>
    <row r="246" spans="11:11" x14ac:dyDescent="0.2">
      <c r="K246" s="1">
        <v>51622</v>
      </c>
    </row>
    <row r="247" spans="11:11" x14ac:dyDescent="0.2">
      <c r="K247" s="1">
        <v>51653</v>
      </c>
    </row>
    <row r="248" spans="11:11" x14ac:dyDescent="0.2">
      <c r="K248" s="1">
        <v>51683</v>
      </c>
    </row>
    <row r="249" spans="11:11" x14ac:dyDescent="0.2">
      <c r="K249" s="1">
        <v>51714</v>
      </c>
    </row>
    <row r="250" spans="11:11" x14ac:dyDescent="0.2">
      <c r="K250" s="1">
        <v>51745</v>
      </c>
    </row>
    <row r="251" spans="11:11" x14ac:dyDescent="0.2">
      <c r="K251" s="1">
        <v>51775</v>
      </c>
    </row>
    <row r="252" spans="11:11" x14ac:dyDescent="0.2">
      <c r="K252" s="1">
        <v>51806</v>
      </c>
    </row>
    <row r="253" spans="11:11" x14ac:dyDescent="0.2">
      <c r="K253" s="1">
        <v>51836</v>
      </c>
    </row>
    <row r="254" spans="11:11" x14ac:dyDescent="0.2">
      <c r="K254" s="1">
        <v>51867</v>
      </c>
    </row>
    <row r="255" spans="11:11" x14ac:dyDescent="0.2">
      <c r="K255" s="1">
        <v>51898</v>
      </c>
    </row>
    <row r="256" spans="11:11" x14ac:dyDescent="0.2">
      <c r="K256" s="1">
        <v>51926</v>
      </c>
    </row>
    <row r="257" spans="11:11" x14ac:dyDescent="0.2">
      <c r="K257" s="1">
        <v>51957</v>
      </c>
    </row>
    <row r="258" spans="11:11" x14ac:dyDescent="0.2">
      <c r="K258" s="1">
        <v>51987</v>
      </c>
    </row>
    <row r="259" spans="11:11" x14ac:dyDescent="0.2">
      <c r="K259" s="1">
        <v>52018</v>
      </c>
    </row>
    <row r="260" spans="11:11" x14ac:dyDescent="0.2">
      <c r="K260" s="1">
        <v>52048</v>
      </c>
    </row>
    <row r="261" spans="11:11" x14ac:dyDescent="0.2">
      <c r="K261" s="1">
        <v>52079</v>
      </c>
    </row>
    <row r="262" spans="11:11" x14ac:dyDescent="0.2">
      <c r="K262" s="1">
        <v>52110</v>
      </c>
    </row>
    <row r="263" spans="11:11" x14ac:dyDescent="0.2">
      <c r="K263" s="1">
        <v>52140</v>
      </c>
    </row>
    <row r="264" spans="11:11" x14ac:dyDescent="0.2">
      <c r="K264" s="1">
        <v>52171</v>
      </c>
    </row>
    <row r="265" spans="11:11" x14ac:dyDescent="0.2">
      <c r="K265" s="1">
        <v>52201</v>
      </c>
    </row>
    <row r="266" spans="11:11" x14ac:dyDescent="0.2">
      <c r="K266" s="1">
        <v>52232</v>
      </c>
    </row>
    <row r="267" spans="11:11" x14ac:dyDescent="0.2">
      <c r="K267" s="1">
        <v>52263</v>
      </c>
    </row>
    <row r="268" spans="11:11" x14ac:dyDescent="0.2">
      <c r="K268" s="1">
        <v>52291</v>
      </c>
    </row>
    <row r="269" spans="11:11" x14ac:dyDescent="0.2">
      <c r="K269" s="1">
        <v>52322</v>
      </c>
    </row>
    <row r="270" spans="11:11" x14ac:dyDescent="0.2">
      <c r="K270" s="1">
        <v>52352</v>
      </c>
    </row>
    <row r="271" spans="11:11" x14ac:dyDescent="0.2">
      <c r="K271" s="1">
        <v>52383</v>
      </c>
    </row>
    <row r="272" spans="11:11" x14ac:dyDescent="0.2">
      <c r="K272" s="1">
        <v>52413</v>
      </c>
    </row>
    <row r="273" spans="11:11" x14ac:dyDescent="0.2">
      <c r="K273" s="1">
        <v>52444</v>
      </c>
    </row>
    <row r="274" spans="11:11" x14ac:dyDescent="0.2">
      <c r="K274" s="1">
        <v>52475</v>
      </c>
    </row>
    <row r="275" spans="11:11" x14ac:dyDescent="0.2">
      <c r="K275" s="1">
        <v>52505</v>
      </c>
    </row>
    <row r="276" spans="11:11" x14ac:dyDescent="0.2">
      <c r="K276" s="1">
        <v>52536</v>
      </c>
    </row>
    <row r="277" spans="11:11" x14ac:dyDescent="0.2">
      <c r="K277" s="1">
        <v>52566</v>
      </c>
    </row>
    <row r="278" spans="11:11" x14ac:dyDescent="0.2">
      <c r="K278" s="1">
        <v>52597</v>
      </c>
    </row>
    <row r="279" spans="11:11" x14ac:dyDescent="0.2">
      <c r="K279" s="1">
        <v>52628</v>
      </c>
    </row>
    <row r="280" spans="11:11" x14ac:dyDescent="0.2">
      <c r="K280" s="1">
        <v>52657</v>
      </c>
    </row>
    <row r="281" spans="11:11" x14ac:dyDescent="0.2">
      <c r="K281" s="1">
        <v>52688</v>
      </c>
    </row>
    <row r="282" spans="11:11" x14ac:dyDescent="0.2">
      <c r="K282" s="1">
        <v>52718</v>
      </c>
    </row>
    <row r="283" spans="11:11" x14ac:dyDescent="0.2">
      <c r="K283" s="1">
        <v>52749</v>
      </c>
    </row>
    <row r="284" spans="11:11" x14ac:dyDescent="0.2">
      <c r="K284" s="1">
        <v>52779</v>
      </c>
    </row>
    <row r="285" spans="11:11" x14ac:dyDescent="0.2">
      <c r="K285" s="1">
        <v>52810</v>
      </c>
    </row>
    <row r="286" spans="11:11" x14ac:dyDescent="0.2">
      <c r="K286" s="1">
        <v>52841</v>
      </c>
    </row>
    <row r="287" spans="11:11" x14ac:dyDescent="0.2">
      <c r="K287" s="1">
        <v>52871</v>
      </c>
    </row>
    <row r="288" spans="11:11" x14ac:dyDescent="0.2">
      <c r="K288" s="1">
        <v>52902</v>
      </c>
    </row>
    <row r="289" spans="11:11" x14ac:dyDescent="0.2">
      <c r="K289" s="1">
        <v>52932</v>
      </c>
    </row>
    <row r="290" spans="11:11" x14ac:dyDescent="0.2">
      <c r="K290" s="1">
        <v>52963</v>
      </c>
    </row>
    <row r="291" spans="11:11" x14ac:dyDescent="0.2">
      <c r="K291" s="1">
        <v>52994</v>
      </c>
    </row>
    <row r="292" spans="11:11" x14ac:dyDescent="0.2">
      <c r="K292" s="1">
        <v>53022</v>
      </c>
    </row>
    <row r="293" spans="11:11" x14ac:dyDescent="0.2">
      <c r="K293" s="1">
        <v>53053</v>
      </c>
    </row>
    <row r="294" spans="11:11" x14ac:dyDescent="0.2">
      <c r="K294" s="1">
        <v>53083</v>
      </c>
    </row>
    <row r="295" spans="11:11" x14ac:dyDescent="0.2">
      <c r="K295" s="1">
        <v>53114</v>
      </c>
    </row>
    <row r="296" spans="11:11" x14ac:dyDescent="0.2">
      <c r="K296" s="1">
        <v>53144</v>
      </c>
    </row>
    <row r="297" spans="11:11" x14ac:dyDescent="0.2">
      <c r="K297" s="1">
        <v>53175</v>
      </c>
    </row>
    <row r="298" spans="11:11" x14ac:dyDescent="0.2">
      <c r="K298" s="1">
        <v>53206</v>
      </c>
    </row>
    <row r="299" spans="11:11" x14ac:dyDescent="0.2">
      <c r="K299" s="1">
        <v>53236</v>
      </c>
    </row>
    <row r="300" spans="11:11" x14ac:dyDescent="0.2">
      <c r="K300" s="1">
        <v>53267</v>
      </c>
    </row>
    <row r="301" spans="11:11" x14ac:dyDescent="0.2">
      <c r="K301" s="1">
        <v>53297</v>
      </c>
    </row>
    <row r="302" spans="11:11" x14ac:dyDescent="0.2">
      <c r="K302" s="1">
        <v>53328</v>
      </c>
    </row>
    <row r="303" spans="11:11" x14ac:dyDescent="0.2">
      <c r="K303" s="1">
        <v>53359</v>
      </c>
    </row>
    <row r="304" spans="11:11" x14ac:dyDescent="0.2">
      <c r="K304" s="1">
        <v>53387</v>
      </c>
    </row>
    <row r="305" spans="11:11" x14ac:dyDescent="0.2">
      <c r="K305" s="1">
        <v>53418</v>
      </c>
    </row>
    <row r="306" spans="11:11" x14ac:dyDescent="0.2">
      <c r="K306" s="1">
        <v>53448</v>
      </c>
    </row>
    <row r="307" spans="11:11" x14ac:dyDescent="0.2">
      <c r="K307" s="1">
        <v>53479</v>
      </c>
    </row>
    <row r="308" spans="11:11" x14ac:dyDescent="0.2">
      <c r="K308" s="1">
        <v>53509</v>
      </c>
    </row>
    <row r="309" spans="11:11" x14ac:dyDescent="0.2">
      <c r="K309" s="1">
        <v>53540</v>
      </c>
    </row>
    <row r="310" spans="11:11" x14ac:dyDescent="0.2">
      <c r="K310" s="1">
        <v>53571</v>
      </c>
    </row>
    <row r="311" spans="11:11" x14ac:dyDescent="0.2">
      <c r="K311" s="1">
        <v>53601</v>
      </c>
    </row>
    <row r="312" spans="11:11" x14ac:dyDescent="0.2">
      <c r="K312" s="1">
        <v>53632</v>
      </c>
    </row>
    <row r="313" spans="11:11" x14ac:dyDescent="0.2">
      <c r="K313" s="1">
        <v>53662</v>
      </c>
    </row>
    <row r="314" spans="11:11" x14ac:dyDescent="0.2">
      <c r="K314" s="1">
        <v>53693</v>
      </c>
    </row>
    <row r="315" spans="11:11" x14ac:dyDescent="0.2">
      <c r="K315" s="1">
        <v>53724</v>
      </c>
    </row>
    <row r="316" spans="11:11" x14ac:dyDescent="0.2">
      <c r="K316" s="1">
        <v>53752</v>
      </c>
    </row>
    <row r="317" spans="11:11" x14ac:dyDescent="0.2">
      <c r="K317" s="1">
        <v>53783</v>
      </c>
    </row>
    <row r="318" spans="11:11" x14ac:dyDescent="0.2">
      <c r="K318" s="1">
        <v>53813</v>
      </c>
    </row>
    <row r="319" spans="11:11" x14ac:dyDescent="0.2">
      <c r="K319" s="1">
        <v>53844</v>
      </c>
    </row>
    <row r="320" spans="11:11" x14ac:dyDescent="0.2">
      <c r="K320" s="1">
        <v>53874</v>
      </c>
    </row>
    <row r="321" spans="11:11" x14ac:dyDescent="0.2">
      <c r="K321" s="1">
        <v>53905</v>
      </c>
    </row>
    <row r="322" spans="11:11" x14ac:dyDescent="0.2">
      <c r="K322" s="1">
        <v>53936</v>
      </c>
    </row>
    <row r="323" spans="11:11" x14ac:dyDescent="0.2">
      <c r="K323" s="1">
        <v>53966</v>
      </c>
    </row>
    <row r="324" spans="11:11" x14ac:dyDescent="0.2">
      <c r="K324" s="1">
        <v>53997</v>
      </c>
    </row>
    <row r="325" spans="11:11" x14ac:dyDescent="0.2">
      <c r="K325" s="1">
        <v>54027</v>
      </c>
    </row>
    <row r="326" spans="11:11" x14ac:dyDescent="0.2">
      <c r="K326" s="1">
        <v>54058</v>
      </c>
    </row>
    <row r="327" spans="11:11" x14ac:dyDescent="0.2">
      <c r="K327" s="1">
        <v>54089</v>
      </c>
    </row>
    <row r="328" spans="11:11" x14ac:dyDescent="0.2">
      <c r="K328" s="1">
        <v>54118</v>
      </c>
    </row>
    <row r="329" spans="11:11" x14ac:dyDescent="0.2">
      <c r="K329" s="1">
        <v>54149</v>
      </c>
    </row>
    <row r="330" spans="11:11" x14ac:dyDescent="0.2">
      <c r="K330" s="1">
        <v>54179</v>
      </c>
    </row>
    <row r="331" spans="11:11" x14ac:dyDescent="0.2">
      <c r="K331" s="1">
        <v>54210</v>
      </c>
    </row>
    <row r="332" spans="11:11" x14ac:dyDescent="0.2">
      <c r="K332" s="1">
        <v>54240</v>
      </c>
    </row>
    <row r="333" spans="11:11" x14ac:dyDescent="0.2">
      <c r="K333" s="1">
        <v>54271</v>
      </c>
    </row>
    <row r="334" spans="11:11" x14ac:dyDescent="0.2">
      <c r="K334" s="1">
        <v>54302</v>
      </c>
    </row>
    <row r="335" spans="11:11" x14ac:dyDescent="0.2">
      <c r="K335" s="1">
        <v>54332</v>
      </c>
    </row>
    <row r="336" spans="11:11" x14ac:dyDescent="0.2">
      <c r="K336" s="1">
        <v>54363</v>
      </c>
    </row>
    <row r="337" spans="11:11" x14ac:dyDescent="0.2">
      <c r="K337" s="1">
        <v>54393</v>
      </c>
    </row>
    <row r="338" spans="11:11" x14ac:dyDescent="0.2">
      <c r="K338" s="1">
        <v>54424</v>
      </c>
    </row>
    <row r="339" spans="11:11" x14ac:dyDescent="0.2">
      <c r="K339" s="1">
        <v>54455</v>
      </c>
    </row>
    <row r="340" spans="11:11" x14ac:dyDescent="0.2">
      <c r="K340" s="1">
        <v>54483</v>
      </c>
    </row>
    <row r="341" spans="11:11" x14ac:dyDescent="0.2">
      <c r="K341" s="1">
        <v>54514</v>
      </c>
    </row>
    <row r="342" spans="11:11" x14ac:dyDescent="0.2">
      <c r="K342" s="1">
        <v>54544</v>
      </c>
    </row>
    <row r="343" spans="11:11" x14ac:dyDescent="0.2">
      <c r="K343" s="1">
        <v>54575</v>
      </c>
    </row>
    <row r="344" spans="11:11" x14ac:dyDescent="0.2">
      <c r="K344" s="1">
        <v>54605</v>
      </c>
    </row>
    <row r="345" spans="11:11" x14ac:dyDescent="0.2">
      <c r="K345" s="1">
        <v>54636</v>
      </c>
    </row>
    <row r="346" spans="11:11" x14ac:dyDescent="0.2">
      <c r="K346" s="1">
        <v>54667</v>
      </c>
    </row>
    <row r="347" spans="11:11" x14ac:dyDescent="0.2">
      <c r="K347" s="1">
        <v>54697</v>
      </c>
    </row>
    <row r="348" spans="11:11" x14ac:dyDescent="0.2">
      <c r="K348" s="1">
        <v>54728</v>
      </c>
    </row>
    <row r="349" spans="11:11" x14ac:dyDescent="0.2">
      <c r="K349" s="1">
        <v>54758</v>
      </c>
    </row>
    <row r="350" spans="11:11" x14ac:dyDescent="0.2">
      <c r="K350" s="1">
        <v>54789</v>
      </c>
    </row>
    <row r="351" spans="11:11" x14ac:dyDescent="0.2">
      <c r="K351" s="1">
        <v>54820</v>
      </c>
    </row>
    <row r="352" spans="11:11" x14ac:dyDescent="0.2">
      <c r="K352" s="1">
        <v>54848</v>
      </c>
    </row>
    <row r="353" spans="11:11" x14ac:dyDescent="0.2">
      <c r="K353" s="1">
        <v>54879</v>
      </c>
    </row>
    <row r="354" spans="11:11" x14ac:dyDescent="0.2">
      <c r="K354" s="1">
        <v>54909</v>
      </c>
    </row>
    <row r="355" spans="11:11" x14ac:dyDescent="0.2">
      <c r="K355" s="1">
        <v>54940</v>
      </c>
    </row>
    <row r="356" spans="11:11" x14ac:dyDescent="0.2">
      <c r="K356" s="1">
        <v>54970</v>
      </c>
    </row>
    <row r="357" spans="11:11" x14ac:dyDescent="0.2">
      <c r="K357" s="1">
        <v>55001</v>
      </c>
    </row>
    <row r="358" spans="11:11" x14ac:dyDescent="0.2">
      <c r="K358" s="1">
        <v>55032</v>
      </c>
    </row>
    <row r="359" spans="11:11" x14ac:dyDescent="0.2">
      <c r="K359" s="1">
        <v>55062</v>
      </c>
    </row>
    <row r="360" spans="11:11" x14ac:dyDescent="0.2">
      <c r="K360" s="1">
        <v>55093</v>
      </c>
    </row>
    <row r="361" spans="11:11" x14ac:dyDescent="0.2">
      <c r="K361" s="1">
        <v>55123</v>
      </c>
    </row>
    <row r="362" spans="11:11" x14ac:dyDescent="0.2">
      <c r="K362" s="1">
        <v>55154</v>
      </c>
    </row>
    <row r="363" spans="11:11" x14ac:dyDescent="0.2">
      <c r="K363" s="1">
        <v>55185</v>
      </c>
    </row>
    <row r="364" spans="11:11" x14ac:dyDescent="0.2">
      <c r="K364" s="1">
        <v>55213</v>
      </c>
    </row>
    <row r="365" spans="11:11" x14ac:dyDescent="0.2">
      <c r="K365" s="1">
        <v>55244</v>
      </c>
    </row>
    <row r="366" spans="11:11" x14ac:dyDescent="0.2">
      <c r="K366" s="1">
        <v>55274</v>
      </c>
    </row>
    <row r="367" spans="11:11" x14ac:dyDescent="0.2">
      <c r="K367" s="1">
        <v>55305</v>
      </c>
    </row>
    <row r="368" spans="11:11" x14ac:dyDescent="0.2">
      <c r="K368" s="1">
        <v>55335</v>
      </c>
    </row>
    <row r="369" spans="11:11" x14ac:dyDescent="0.2">
      <c r="K369" s="1">
        <v>55366</v>
      </c>
    </row>
    <row r="370" spans="11:11" x14ac:dyDescent="0.2">
      <c r="K370" s="1">
        <v>55397</v>
      </c>
    </row>
    <row r="371" spans="11:11" x14ac:dyDescent="0.2">
      <c r="K371" s="1">
        <v>55427</v>
      </c>
    </row>
    <row r="372" spans="11:11" x14ac:dyDescent="0.2">
      <c r="K372" s="1">
        <v>55458</v>
      </c>
    </row>
    <row r="373" spans="11:11" x14ac:dyDescent="0.2">
      <c r="K373" s="1">
        <v>55488</v>
      </c>
    </row>
    <row r="374" spans="11:11" x14ac:dyDescent="0.2">
      <c r="K374" s="1">
        <v>55519</v>
      </c>
    </row>
    <row r="375" spans="11:11" x14ac:dyDescent="0.2">
      <c r="K375" s="1">
        <v>55550</v>
      </c>
    </row>
    <row r="376" spans="11:11" x14ac:dyDescent="0.2">
      <c r="K376" s="1">
        <v>55579</v>
      </c>
    </row>
    <row r="377" spans="11:11" x14ac:dyDescent="0.2">
      <c r="K377" s="1">
        <v>55610</v>
      </c>
    </row>
    <row r="378" spans="11:11" x14ac:dyDescent="0.2">
      <c r="K378" s="1">
        <v>55640</v>
      </c>
    </row>
    <row r="379" spans="11:11" x14ac:dyDescent="0.2">
      <c r="K379" s="1">
        <v>55671</v>
      </c>
    </row>
    <row r="380" spans="11:11" x14ac:dyDescent="0.2">
      <c r="K380" s="1">
        <v>55701</v>
      </c>
    </row>
    <row r="381" spans="11:11" x14ac:dyDescent="0.2">
      <c r="K381" s="1">
        <v>55732</v>
      </c>
    </row>
    <row r="382" spans="11:11" x14ac:dyDescent="0.2">
      <c r="K382" s="1">
        <v>55763</v>
      </c>
    </row>
    <row r="383" spans="11:11" x14ac:dyDescent="0.2">
      <c r="K383" s="1">
        <v>55793</v>
      </c>
    </row>
    <row r="384" spans="11:11" x14ac:dyDescent="0.2">
      <c r="K384" s="1">
        <v>55824</v>
      </c>
    </row>
    <row r="385" spans="11:11" x14ac:dyDescent="0.2">
      <c r="K385" s="1">
        <v>55854</v>
      </c>
    </row>
    <row r="386" spans="11:11" x14ac:dyDescent="0.2">
      <c r="K386" s="1">
        <v>55885</v>
      </c>
    </row>
    <row r="387" spans="11:11" x14ac:dyDescent="0.2">
      <c r="K387" s="1">
        <v>55916</v>
      </c>
    </row>
    <row r="388" spans="11:11" x14ac:dyDescent="0.2">
      <c r="K388" s="1">
        <v>55944</v>
      </c>
    </row>
    <row r="389" spans="11:11" x14ac:dyDescent="0.2">
      <c r="K389" s="1">
        <v>55975</v>
      </c>
    </row>
    <row r="390" spans="11:11" x14ac:dyDescent="0.2">
      <c r="K390" s="1">
        <v>56005</v>
      </c>
    </row>
    <row r="391" spans="11:11" x14ac:dyDescent="0.2">
      <c r="K391" s="1">
        <v>56036</v>
      </c>
    </row>
    <row r="392" spans="11:11" x14ac:dyDescent="0.2">
      <c r="K392" s="1">
        <v>56066</v>
      </c>
    </row>
    <row r="393" spans="11:11" x14ac:dyDescent="0.2">
      <c r="K393" s="1">
        <v>56097</v>
      </c>
    </row>
    <row r="394" spans="11:11" x14ac:dyDescent="0.2">
      <c r="K394" s="1">
        <v>56128</v>
      </c>
    </row>
    <row r="395" spans="11:11" x14ac:dyDescent="0.2">
      <c r="K395" s="1">
        <v>56158</v>
      </c>
    </row>
    <row r="396" spans="11:11" x14ac:dyDescent="0.2">
      <c r="K396" s="1">
        <v>56189</v>
      </c>
    </row>
    <row r="397" spans="11:11" x14ac:dyDescent="0.2">
      <c r="K397" s="1">
        <v>56219</v>
      </c>
    </row>
    <row r="398" spans="11:11" x14ac:dyDescent="0.2">
      <c r="K398" s="1">
        <v>56250</v>
      </c>
    </row>
    <row r="399" spans="11:11" x14ac:dyDescent="0.2">
      <c r="K399" s="1">
        <v>56281</v>
      </c>
    </row>
    <row r="400" spans="11:11" x14ac:dyDescent="0.2">
      <c r="K400" s="1">
        <v>56309</v>
      </c>
    </row>
    <row r="401" spans="11:11" x14ac:dyDescent="0.2">
      <c r="K401" s="1">
        <v>56340</v>
      </c>
    </row>
    <row r="402" spans="11:11" x14ac:dyDescent="0.2">
      <c r="K402" s="1">
        <v>56370</v>
      </c>
    </row>
    <row r="403" spans="11:11" x14ac:dyDescent="0.2">
      <c r="K403" s="1">
        <v>56401</v>
      </c>
    </row>
    <row r="404" spans="11:11" x14ac:dyDescent="0.2">
      <c r="K404" s="1">
        <v>56431</v>
      </c>
    </row>
    <row r="405" spans="11:11" x14ac:dyDescent="0.2">
      <c r="K405" s="1">
        <v>56462</v>
      </c>
    </row>
    <row r="406" spans="11:11" x14ac:dyDescent="0.2">
      <c r="K406" s="1">
        <v>56493</v>
      </c>
    </row>
    <row r="407" spans="11:11" x14ac:dyDescent="0.2">
      <c r="K407" s="1">
        <v>56523</v>
      </c>
    </row>
    <row r="408" spans="11:11" x14ac:dyDescent="0.2">
      <c r="K408" s="1">
        <v>56554</v>
      </c>
    </row>
    <row r="409" spans="11:11" x14ac:dyDescent="0.2">
      <c r="K409" s="1">
        <v>56584</v>
      </c>
    </row>
    <row r="410" spans="11:11" x14ac:dyDescent="0.2">
      <c r="K410" s="1">
        <v>56615</v>
      </c>
    </row>
    <row r="411" spans="11:11" x14ac:dyDescent="0.2">
      <c r="K411" s="1">
        <v>56646</v>
      </c>
    </row>
    <row r="412" spans="11:11" x14ac:dyDescent="0.2">
      <c r="K412" s="1">
        <v>56674</v>
      </c>
    </row>
    <row r="413" spans="11:11" x14ac:dyDescent="0.2">
      <c r="K413" s="1">
        <v>56705</v>
      </c>
    </row>
    <row r="414" spans="11:11" x14ac:dyDescent="0.2">
      <c r="K414" s="1">
        <v>56735</v>
      </c>
    </row>
    <row r="415" spans="11:11" x14ac:dyDescent="0.2">
      <c r="K415" s="1">
        <v>56766</v>
      </c>
    </row>
    <row r="416" spans="11:11" x14ac:dyDescent="0.2">
      <c r="K416" s="1">
        <v>56796</v>
      </c>
    </row>
    <row r="417" spans="11:11" x14ac:dyDescent="0.2">
      <c r="K417" s="1">
        <v>56827</v>
      </c>
    </row>
    <row r="418" spans="11:11" x14ac:dyDescent="0.2">
      <c r="K418" s="1">
        <v>56858</v>
      </c>
    </row>
    <row r="419" spans="11:11" x14ac:dyDescent="0.2">
      <c r="K419" s="1">
        <v>56888</v>
      </c>
    </row>
    <row r="420" spans="11:11" x14ac:dyDescent="0.2">
      <c r="K420" s="1">
        <v>56919</v>
      </c>
    </row>
    <row r="421" spans="11:11" x14ac:dyDescent="0.2">
      <c r="K421" s="1">
        <v>56949</v>
      </c>
    </row>
    <row r="422" spans="11:11" x14ac:dyDescent="0.2">
      <c r="K422" s="1">
        <v>56980</v>
      </c>
    </row>
    <row r="423" spans="11:11" x14ac:dyDescent="0.2">
      <c r="K423" s="1">
        <v>57011</v>
      </c>
    </row>
    <row r="424" spans="11:11" x14ac:dyDescent="0.2">
      <c r="K424" s="1">
        <v>57040</v>
      </c>
    </row>
    <row r="425" spans="11:11" x14ac:dyDescent="0.2">
      <c r="K425" s="1">
        <v>57071</v>
      </c>
    </row>
    <row r="426" spans="11:11" x14ac:dyDescent="0.2">
      <c r="K426" s="1">
        <v>57101</v>
      </c>
    </row>
    <row r="427" spans="11:11" x14ac:dyDescent="0.2">
      <c r="K427" s="1">
        <v>57132</v>
      </c>
    </row>
    <row r="428" spans="11:11" x14ac:dyDescent="0.2">
      <c r="K428" s="1">
        <v>57162</v>
      </c>
    </row>
    <row r="429" spans="11:11" x14ac:dyDescent="0.2">
      <c r="K429" s="1">
        <v>57193</v>
      </c>
    </row>
    <row r="430" spans="11:11" x14ac:dyDescent="0.2">
      <c r="K430" s="1">
        <v>57224</v>
      </c>
    </row>
    <row r="431" spans="11:11" x14ac:dyDescent="0.2">
      <c r="K431" s="1">
        <v>57254</v>
      </c>
    </row>
    <row r="432" spans="11:11" x14ac:dyDescent="0.2">
      <c r="K432" s="1">
        <v>57285</v>
      </c>
    </row>
    <row r="433" spans="11:11" x14ac:dyDescent="0.2">
      <c r="K433" s="1">
        <v>57315</v>
      </c>
    </row>
    <row r="434" spans="11:11" x14ac:dyDescent="0.2">
      <c r="K434" s="1">
        <v>57346</v>
      </c>
    </row>
    <row r="435" spans="11:11" x14ac:dyDescent="0.2">
      <c r="K435" s="1">
        <v>57377</v>
      </c>
    </row>
    <row r="436" spans="11:11" x14ac:dyDescent="0.2">
      <c r="K436" s="1">
        <v>57405</v>
      </c>
    </row>
    <row r="437" spans="11:11" x14ac:dyDescent="0.2">
      <c r="K437" s="1">
        <v>57436</v>
      </c>
    </row>
    <row r="438" spans="11:11" x14ac:dyDescent="0.2">
      <c r="K438" s="1">
        <v>57466</v>
      </c>
    </row>
    <row r="439" spans="11:11" x14ac:dyDescent="0.2">
      <c r="K439" s="1">
        <v>57497</v>
      </c>
    </row>
    <row r="440" spans="11:11" x14ac:dyDescent="0.2">
      <c r="K440" s="1">
        <v>57527</v>
      </c>
    </row>
    <row r="441" spans="11:11" x14ac:dyDescent="0.2">
      <c r="K441" s="1">
        <v>57558</v>
      </c>
    </row>
    <row r="442" spans="11:11" x14ac:dyDescent="0.2">
      <c r="K442" s="1">
        <v>57589</v>
      </c>
    </row>
    <row r="443" spans="11:11" x14ac:dyDescent="0.2">
      <c r="K443" s="1">
        <v>57619</v>
      </c>
    </row>
    <row r="444" spans="11:11" x14ac:dyDescent="0.2">
      <c r="K444" s="1">
        <v>57650</v>
      </c>
    </row>
    <row r="445" spans="11:11" x14ac:dyDescent="0.2">
      <c r="K445" s="1">
        <v>57680</v>
      </c>
    </row>
    <row r="446" spans="11:11" x14ac:dyDescent="0.2">
      <c r="K446" s="1">
        <v>57711</v>
      </c>
    </row>
    <row r="447" spans="11:11" x14ac:dyDescent="0.2">
      <c r="K447" s="1">
        <v>57742</v>
      </c>
    </row>
    <row r="448" spans="11:11" x14ac:dyDescent="0.2">
      <c r="K448" s="1">
        <v>57770</v>
      </c>
    </row>
    <row r="449" spans="11:11" x14ac:dyDescent="0.2">
      <c r="K449" s="1">
        <v>57801</v>
      </c>
    </row>
    <row r="450" spans="11:11" x14ac:dyDescent="0.2">
      <c r="K450" s="1">
        <v>57831</v>
      </c>
    </row>
    <row r="451" spans="11:11" x14ac:dyDescent="0.2">
      <c r="K451" s="1">
        <v>57862</v>
      </c>
    </row>
    <row r="452" spans="11:11" x14ac:dyDescent="0.2">
      <c r="K452" s="1">
        <v>57892</v>
      </c>
    </row>
    <row r="453" spans="11:11" x14ac:dyDescent="0.2">
      <c r="K453" s="1">
        <v>57923</v>
      </c>
    </row>
    <row r="454" spans="11:11" x14ac:dyDescent="0.2">
      <c r="K454" s="1">
        <v>57954</v>
      </c>
    </row>
    <row r="455" spans="11:11" x14ac:dyDescent="0.2">
      <c r="K455" s="1">
        <v>57984</v>
      </c>
    </row>
    <row r="456" spans="11:11" x14ac:dyDescent="0.2">
      <c r="K456" s="1">
        <v>58015</v>
      </c>
    </row>
    <row r="457" spans="11:11" x14ac:dyDescent="0.2">
      <c r="K457" s="1">
        <v>58045</v>
      </c>
    </row>
    <row r="458" spans="11:11" x14ac:dyDescent="0.2">
      <c r="K458" s="1">
        <v>58076</v>
      </c>
    </row>
    <row r="459" spans="11:11" x14ac:dyDescent="0.2">
      <c r="K459" s="1">
        <v>58107</v>
      </c>
    </row>
    <row r="460" spans="11:11" x14ac:dyDescent="0.2">
      <c r="K460" s="1">
        <v>58135</v>
      </c>
    </row>
    <row r="461" spans="11:11" x14ac:dyDescent="0.2">
      <c r="K461" s="1">
        <v>58166</v>
      </c>
    </row>
    <row r="462" spans="11:11" x14ac:dyDescent="0.2">
      <c r="K462" s="1">
        <v>58196</v>
      </c>
    </row>
    <row r="463" spans="11:11" x14ac:dyDescent="0.2">
      <c r="K463" s="1">
        <v>58227</v>
      </c>
    </row>
    <row r="464" spans="11:11" x14ac:dyDescent="0.2">
      <c r="K464" s="1">
        <v>58257</v>
      </c>
    </row>
    <row r="465" spans="11:11" x14ac:dyDescent="0.2">
      <c r="K465" s="1">
        <v>58288</v>
      </c>
    </row>
    <row r="466" spans="11:11" x14ac:dyDescent="0.2">
      <c r="K466" s="1">
        <v>58319</v>
      </c>
    </row>
    <row r="467" spans="11:11" x14ac:dyDescent="0.2">
      <c r="K467" s="1">
        <v>58349</v>
      </c>
    </row>
    <row r="468" spans="11:11" x14ac:dyDescent="0.2">
      <c r="K468" s="1">
        <v>58380</v>
      </c>
    </row>
    <row r="469" spans="11:11" x14ac:dyDescent="0.2">
      <c r="K469" s="1">
        <v>58410</v>
      </c>
    </row>
    <row r="470" spans="11:11" x14ac:dyDescent="0.2">
      <c r="K470" s="1">
        <v>58441</v>
      </c>
    </row>
    <row r="471" spans="11:11" x14ac:dyDescent="0.2">
      <c r="K471" s="1">
        <v>58472</v>
      </c>
    </row>
    <row r="472" spans="11:11" x14ac:dyDescent="0.2">
      <c r="K472" s="1">
        <v>58501</v>
      </c>
    </row>
    <row r="473" spans="11:11" x14ac:dyDescent="0.2">
      <c r="K473" s="1">
        <v>58532</v>
      </c>
    </row>
    <row r="474" spans="11:11" x14ac:dyDescent="0.2">
      <c r="K474" s="1">
        <v>58562</v>
      </c>
    </row>
    <row r="475" spans="11:11" x14ac:dyDescent="0.2">
      <c r="K475" s="1">
        <v>58593</v>
      </c>
    </row>
    <row r="476" spans="11:11" x14ac:dyDescent="0.2">
      <c r="K476" s="1">
        <v>58623</v>
      </c>
    </row>
    <row r="477" spans="11:11" x14ac:dyDescent="0.2">
      <c r="K477" s="1">
        <v>58654</v>
      </c>
    </row>
    <row r="478" spans="11:11" x14ac:dyDescent="0.2">
      <c r="K478" s="1">
        <v>58685</v>
      </c>
    </row>
    <row r="479" spans="11:11" x14ac:dyDescent="0.2">
      <c r="K479" s="1">
        <v>58715</v>
      </c>
    </row>
    <row r="480" spans="11:11" x14ac:dyDescent="0.2">
      <c r="K480" s="1">
        <v>58746</v>
      </c>
    </row>
    <row r="481" spans="11:11" x14ac:dyDescent="0.2">
      <c r="K481" s="1">
        <v>58776</v>
      </c>
    </row>
    <row r="482" spans="11:11" x14ac:dyDescent="0.2">
      <c r="K482" s="1">
        <v>58807</v>
      </c>
    </row>
    <row r="483" spans="11:11" x14ac:dyDescent="0.2">
      <c r="K483" s="1">
        <v>58838</v>
      </c>
    </row>
    <row r="484" spans="11:11" x14ac:dyDescent="0.2">
      <c r="K484" s="1">
        <v>58866</v>
      </c>
    </row>
    <row r="485" spans="11:11" x14ac:dyDescent="0.2">
      <c r="K485" s="1">
        <v>58897</v>
      </c>
    </row>
    <row r="486" spans="11:11" x14ac:dyDescent="0.2">
      <c r="K486" s="1">
        <v>58927</v>
      </c>
    </row>
    <row r="487" spans="11:11" x14ac:dyDescent="0.2">
      <c r="K487" s="1">
        <v>58958</v>
      </c>
    </row>
    <row r="488" spans="11:11" x14ac:dyDescent="0.2">
      <c r="K488" s="1">
        <v>58988</v>
      </c>
    </row>
    <row r="489" spans="11:11" x14ac:dyDescent="0.2">
      <c r="K489" s="1">
        <v>59019</v>
      </c>
    </row>
    <row r="490" spans="11:11" x14ac:dyDescent="0.2">
      <c r="K490" s="1">
        <v>59050</v>
      </c>
    </row>
    <row r="491" spans="11:11" x14ac:dyDescent="0.2">
      <c r="K491" s="1">
        <v>59080</v>
      </c>
    </row>
    <row r="492" spans="11:11" x14ac:dyDescent="0.2">
      <c r="K492" s="1">
        <v>59111</v>
      </c>
    </row>
    <row r="493" spans="11:11" x14ac:dyDescent="0.2">
      <c r="K493" s="1">
        <v>59141</v>
      </c>
    </row>
    <row r="494" spans="11:11" x14ac:dyDescent="0.2">
      <c r="K494" s="1">
        <v>59172</v>
      </c>
    </row>
    <row r="495" spans="11:11" x14ac:dyDescent="0.2">
      <c r="K495" s="1">
        <v>59203</v>
      </c>
    </row>
    <row r="496" spans="11:11" x14ac:dyDescent="0.2">
      <c r="K496" s="1">
        <v>59231</v>
      </c>
    </row>
    <row r="497" spans="11:11" x14ac:dyDescent="0.2">
      <c r="K497" s="1">
        <v>59262</v>
      </c>
    </row>
    <row r="498" spans="11:11" x14ac:dyDescent="0.2">
      <c r="K498" s="1">
        <v>59292</v>
      </c>
    </row>
    <row r="499" spans="11:11" x14ac:dyDescent="0.2">
      <c r="K499" s="1">
        <v>59323</v>
      </c>
    </row>
    <row r="500" spans="11:11" x14ac:dyDescent="0.2">
      <c r="K500" s="1">
        <v>59353</v>
      </c>
    </row>
    <row r="501" spans="11:11" x14ac:dyDescent="0.2">
      <c r="K501" s="1">
        <v>59384</v>
      </c>
    </row>
    <row r="502" spans="11:11" x14ac:dyDescent="0.2">
      <c r="K502" s="1">
        <v>59415</v>
      </c>
    </row>
    <row r="503" spans="11:11" x14ac:dyDescent="0.2">
      <c r="K503" s="1">
        <v>59445</v>
      </c>
    </row>
    <row r="504" spans="11:11" x14ac:dyDescent="0.2">
      <c r="K504" s="1">
        <v>59476</v>
      </c>
    </row>
    <row r="505" spans="11:11" x14ac:dyDescent="0.2">
      <c r="K505" s="1">
        <v>59506</v>
      </c>
    </row>
    <row r="506" spans="11:11" x14ac:dyDescent="0.2">
      <c r="K506" s="1">
        <v>59537</v>
      </c>
    </row>
    <row r="507" spans="11:11" x14ac:dyDescent="0.2">
      <c r="K507" s="1">
        <v>59568</v>
      </c>
    </row>
    <row r="508" spans="11:11" x14ac:dyDescent="0.2">
      <c r="K508" s="1">
        <v>59596</v>
      </c>
    </row>
    <row r="509" spans="11:11" x14ac:dyDescent="0.2">
      <c r="K509" s="1">
        <v>59627</v>
      </c>
    </row>
    <row r="510" spans="11:11" x14ac:dyDescent="0.2">
      <c r="K510" s="1">
        <v>59657</v>
      </c>
    </row>
    <row r="511" spans="11:11" x14ac:dyDescent="0.2">
      <c r="K511" s="1">
        <v>59688</v>
      </c>
    </row>
    <row r="512" spans="11:11" x14ac:dyDescent="0.2">
      <c r="K512" s="1">
        <v>59718</v>
      </c>
    </row>
    <row r="513" spans="11:11" x14ac:dyDescent="0.2">
      <c r="K513" s="1">
        <v>59749</v>
      </c>
    </row>
    <row r="514" spans="11:11" x14ac:dyDescent="0.2">
      <c r="K514" s="1">
        <v>59780</v>
      </c>
    </row>
    <row r="515" spans="11:11" x14ac:dyDescent="0.2">
      <c r="K515" s="1">
        <v>59810</v>
      </c>
    </row>
    <row r="516" spans="11:11" x14ac:dyDescent="0.2">
      <c r="K516" s="1">
        <v>59841</v>
      </c>
    </row>
    <row r="517" spans="11:11" x14ac:dyDescent="0.2">
      <c r="K517" s="1">
        <v>59871</v>
      </c>
    </row>
    <row r="518" spans="11:11" x14ac:dyDescent="0.2">
      <c r="K518" s="1">
        <v>59902</v>
      </c>
    </row>
    <row r="519" spans="11:11" x14ac:dyDescent="0.2">
      <c r="K519" s="1">
        <v>59933</v>
      </c>
    </row>
    <row r="520" spans="11:11" x14ac:dyDescent="0.2">
      <c r="K520" s="1">
        <v>59962</v>
      </c>
    </row>
    <row r="521" spans="11:11" x14ac:dyDescent="0.2">
      <c r="K521" s="1">
        <v>59993</v>
      </c>
    </row>
    <row r="522" spans="11:11" x14ac:dyDescent="0.2">
      <c r="K522" s="1">
        <v>60023</v>
      </c>
    </row>
    <row r="523" spans="11:11" x14ac:dyDescent="0.2">
      <c r="K523" s="1">
        <v>60054</v>
      </c>
    </row>
    <row r="524" spans="11:11" x14ac:dyDescent="0.2">
      <c r="K524" s="1">
        <v>60084</v>
      </c>
    </row>
    <row r="525" spans="11:11" x14ac:dyDescent="0.2">
      <c r="K525" s="1">
        <v>60115</v>
      </c>
    </row>
    <row r="526" spans="11:11" x14ac:dyDescent="0.2">
      <c r="K526" s="1">
        <v>60146</v>
      </c>
    </row>
    <row r="527" spans="11:11" x14ac:dyDescent="0.2">
      <c r="K527" s="1">
        <v>60176</v>
      </c>
    </row>
    <row r="528" spans="11:11" x14ac:dyDescent="0.2">
      <c r="K528" s="1">
        <v>60207</v>
      </c>
    </row>
    <row r="529" spans="11:11" x14ac:dyDescent="0.2">
      <c r="K529" s="1">
        <v>60237</v>
      </c>
    </row>
    <row r="530" spans="11:11" x14ac:dyDescent="0.2">
      <c r="K530" s="1">
        <v>60268</v>
      </c>
    </row>
    <row r="531" spans="11:11" x14ac:dyDescent="0.2">
      <c r="K531" s="1">
        <v>60299</v>
      </c>
    </row>
    <row r="532" spans="11:11" x14ac:dyDescent="0.2">
      <c r="K532" s="1">
        <v>60327</v>
      </c>
    </row>
    <row r="533" spans="11:11" x14ac:dyDescent="0.2">
      <c r="K533" s="1">
        <v>60358</v>
      </c>
    </row>
    <row r="534" spans="11:11" x14ac:dyDescent="0.2">
      <c r="K534" s="1">
        <v>60388</v>
      </c>
    </row>
    <row r="535" spans="11:11" x14ac:dyDescent="0.2">
      <c r="K535" s="1">
        <v>60419</v>
      </c>
    </row>
    <row r="536" spans="11:11" x14ac:dyDescent="0.2">
      <c r="K536" s="1">
        <v>60449</v>
      </c>
    </row>
    <row r="537" spans="11:11" x14ac:dyDescent="0.2">
      <c r="K537" s="1">
        <v>60480</v>
      </c>
    </row>
    <row r="538" spans="11:11" x14ac:dyDescent="0.2">
      <c r="K538" s="1">
        <v>60511</v>
      </c>
    </row>
    <row r="539" spans="11:11" x14ac:dyDescent="0.2">
      <c r="K539" s="1">
        <v>60541</v>
      </c>
    </row>
    <row r="540" spans="11:11" x14ac:dyDescent="0.2">
      <c r="K540" s="1">
        <v>60572</v>
      </c>
    </row>
    <row r="541" spans="11:11" x14ac:dyDescent="0.2">
      <c r="K541" s="1">
        <v>60602</v>
      </c>
    </row>
    <row r="542" spans="11:11" x14ac:dyDescent="0.2">
      <c r="K542" s="1">
        <v>60633</v>
      </c>
    </row>
    <row r="543" spans="11:11" x14ac:dyDescent="0.2">
      <c r="K543" s="1">
        <v>60664</v>
      </c>
    </row>
    <row r="544" spans="11:11" x14ac:dyDescent="0.2">
      <c r="K544" s="1">
        <v>60692</v>
      </c>
    </row>
    <row r="545" spans="11:11" x14ac:dyDescent="0.2">
      <c r="K545" s="1">
        <v>60723</v>
      </c>
    </row>
    <row r="546" spans="11:11" x14ac:dyDescent="0.2">
      <c r="K546" s="1">
        <v>60753</v>
      </c>
    </row>
    <row r="547" spans="11:11" x14ac:dyDescent="0.2">
      <c r="K547" s="1">
        <v>60784</v>
      </c>
    </row>
    <row r="548" spans="11:11" x14ac:dyDescent="0.2">
      <c r="K548" s="1">
        <v>60814</v>
      </c>
    </row>
    <row r="549" spans="11:11" x14ac:dyDescent="0.2">
      <c r="K549" s="1">
        <v>60845</v>
      </c>
    </row>
    <row r="550" spans="11:11" x14ac:dyDescent="0.2">
      <c r="K550" s="1">
        <v>60876</v>
      </c>
    </row>
    <row r="551" spans="11:11" x14ac:dyDescent="0.2">
      <c r="K551" s="1">
        <v>60906</v>
      </c>
    </row>
    <row r="552" spans="11:11" x14ac:dyDescent="0.2">
      <c r="K552" s="1">
        <v>60937</v>
      </c>
    </row>
    <row r="553" spans="11:11" x14ac:dyDescent="0.2">
      <c r="K553" s="1">
        <v>60967</v>
      </c>
    </row>
    <row r="554" spans="11:11" x14ac:dyDescent="0.2">
      <c r="K554" s="1">
        <v>60998</v>
      </c>
    </row>
    <row r="555" spans="11:11" x14ac:dyDescent="0.2">
      <c r="K555" s="1">
        <v>61029</v>
      </c>
    </row>
    <row r="556" spans="11:11" x14ac:dyDescent="0.2">
      <c r="K556" s="1">
        <v>61057</v>
      </c>
    </row>
    <row r="557" spans="11:11" x14ac:dyDescent="0.2">
      <c r="K557" s="1">
        <v>61088</v>
      </c>
    </row>
    <row r="558" spans="11:11" x14ac:dyDescent="0.2">
      <c r="K558" s="1">
        <v>61118</v>
      </c>
    </row>
    <row r="559" spans="11:11" x14ac:dyDescent="0.2">
      <c r="K559" s="1">
        <v>61149</v>
      </c>
    </row>
    <row r="560" spans="11:11" x14ac:dyDescent="0.2">
      <c r="K560" s="1">
        <v>61179</v>
      </c>
    </row>
    <row r="561" spans="11:11" x14ac:dyDescent="0.2">
      <c r="K561" s="1">
        <v>61210</v>
      </c>
    </row>
    <row r="562" spans="11:11" x14ac:dyDescent="0.2">
      <c r="K562" s="1">
        <v>61241</v>
      </c>
    </row>
    <row r="563" spans="11:11" x14ac:dyDescent="0.2">
      <c r="K563" s="1">
        <v>61271</v>
      </c>
    </row>
    <row r="564" spans="11:11" x14ac:dyDescent="0.2">
      <c r="K564" s="1">
        <v>61302</v>
      </c>
    </row>
    <row r="565" spans="11:11" x14ac:dyDescent="0.2">
      <c r="K565" s="1">
        <v>61332</v>
      </c>
    </row>
    <row r="566" spans="11:11" x14ac:dyDescent="0.2">
      <c r="K566" s="1">
        <v>61363</v>
      </c>
    </row>
    <row r="567" spans="11:11" x14ac:dyDescent="0.2">
      <c r="K567" s="1">
        <v>61394</v>
      </c>
    </row>
    <row r="568" spans="11:11" x14ac:dyDescent="0.2">
      <c r="K568" s="1">
        <v>61423</v>
      </c>
    </row>
    <row r="569" spans="11:11" x14ac:dyDescent="0.2">
      <c r="K569" s="1">
        <v>61454</v>
      </c>
    </row>
    <row r="570" spans="11:11" x14ac:dyDescent="0.2">
      <c r="K570" s="1">
        <v>61484</v>
      </c>
    </row>
    <row r="571" spans="11:11" x14ac:dyDescent="0.2">
      <c r="K571" s="1">
        <v>61515</v>
      </c>
    </row>
    <row r="572" spans="11:11" x14ac:dyDescent="0.2">
      <c r="K572" s="1">
        <v>61545</v>
      </c>
    </row>
    <row r="573" spans="11:11" x14ac:dyDescent="0.2">
      <c r="K573" s="1">
        <v>61576</v>
      </c>
    </row>
    <row r="574" spans="11:11" x14ac:dyDescent="0.2">
      <c r="K574" s="1">
        <v>61607</v>
      </c>
    </row>
    <row r="575" spans="11:11" x14ac:dyDescent="0.2">
      <c r="K575" s="1">
        <v>61637</v>
      </c>
    </row>
    <row r="576" spans="11:11" x14ac:dyDescent="0.2">
      <c r="K576" s="1">
        <v>61668</v>
      </c>
    </row>
    <row r="577" spans="11:11" x14ac:dyDescent="0.2">
      <c r="K577" s="1">
        <v>61698</v>
      </c>
    </row>
    <row r="578" spans="11:11" x14ac:dyDescent="0.2">
      <c r="K578" s="1">
        <v>61729</v>
      </c>
    </row>
    <row r="579" spans="11:11" x14ac:dyDescent="0.2">
      <c r="K579" s="1">
        <v>61760</v>
      </c>
    </row>
    <row r="580" spans="11:11" x14ac:dyDescent="0.2">
      <c r="K580" s="1">
        <v>61788</v>
      </c>
    </row>
    <row r="581" spans="11:11" x14ac:dyDescent="0.2">
      <c r="K581" s="1">
        <v>61819</v>
      </c>
    </row>
    <row r="582" spans="11:11" x14ac:dyDescent="0.2">
      <c r="K582" s="1">
        <v>61849</v>
      </c>
    </row>
    <row r="583" spans="11:11" x14ac:dyDescent="0.2">
      <c r="K583" s="1">
        <v>61880</v>
      </c>
    </row>
    <row r="584" spans="11:11" x14ac:dyDescent="0.2">
      <c r="K584" s="1">
        <v>61910</v>
      </c>
    </row>
    <row r="585" spans="11:11" x14ac:dyDescent="0.2">
      <c r="K585" s="1">
        <v>61941</v>
      </c>
    </row>
    <row r="586" spans="11:11" x14ac:dyDescent="0.2">
      <c r="K586" s="1">
        <v>61972</v>
      </c>
    </row>
    <row r="587" spans="11:11" x14ac:dyDescent="0.2">
      <c r="K587" s="1">
        <v>62002</v>
      </c>
    </row>
    <row r="588" spans="11:11" x14ac:dyDescent="0.2">
      <c r="K588" s="1">
        <v>62033</v>
      </c>
    </row>
    <row r="589" spans="11:11" x14ac:dyDescent="0.2">
      <c r="K589" s="1">
        <v>62063</v>
      </c>
    </row>
    <row r="590" spans="11:11" x14ac:dyDescent="0.2">
      <c r="K590" s="1">
        <v>62094</v>
      </c>
    </row>
    <row r="591" spans="11:11" x14ac:dyDescent="0.2">
      <c r="K591" s="1">
        <v>62125</v>
      </c>
    </row>
    <row r="592" spans="11:11" x14ac:dyDescent="0.2">
      <c r="K592" s="1">
        <v>62153</v>
      </c>
    </row>
    <row r="593" spans="11:11" x14ac:dyDescent="0.2">
      <c r="K593" s="1">
        <v>62184</v>
      </c>
    </row>
    <row r="594" spans="11:11" x14ac:dyDescent="0.2">
      <c r="K594" s="1">
        <v>62214</v>
      </c>
    </row>
    <row r="595" spans="11:11" x14ac:dyDescent="0.2">
      <c r="K595" s="1">
        <v>62245</v>
      </c>
    </row>
    <row r="596" spans="11:11" x14ac:dyDescent="0.2">
      <c r="K596" s="1">
        <v>62275</v>
      </c>
    </row>
    <row r="597" spans="11:11" x14ac:dyDescent="0.2">
      <c r="K597" s="1">
        <v>62306</v>
      </c>
    </row>
    <row r="598" spans="11:11" x14ac:dyDescent="0.2">
      <c r="K598" s="1">
        <v>62337</v>
      </c>
    </row>
    <row r="599" spans="11:11" x14ac:dyDescent="0.2">
      <c r="K599" s="1">
        <v>62367</v>
      </c>
    </row>
    <row r="600" spans="11:11" x14ac:dyDescent="0.2">
      <c r="K600" s="1">
        <v>62398</v>
      </c>
    </row>
    <row r="601" spans="11:11" x14ac:dyDescent="0.2">
      <c r="K601" s="1">
        <v>62428</v>
      </c>
    </row>
    <row r="602" spans="11:11" x14ac:dyDescent="0.2">
      <c r="K602" s="1">
        <v>62459</v>
      </c>
    </row>
    <row r="603" spans="11:11" x14ac:dyDescent="0.2">
      <c r="K603" s="1">
        <v>62490</v>
      </c>
    </row>
    <row r="604" spans="11:11" x14ac:dyDescent="0.2">
      <c r="K604" s="1">
        <v>62518</v>
      </c>
    </row>
    <row r="605" spans="11:11" x14ac:dyDescent="0.2">
      <c r="K605" s="1">
        <v>62549</v>
      </c>
    </row>
    <row r="606" spans="11:11" x14ac:dyDescent="0.2">
      <c r="K606" s="1">
        <v>62579</v>
      </c>
    </row>
    <row r="607" spans="11:11" x14ac:dyDescent="0.2">
      <c r="K607" s="1">
        <v>62610</v>
      </c>
    </row>
    <row r="608" spans="11:11" x14ac:dyDescent="0.2">
      <c r="K608" s="1">
        <v>62640</v>
      </c>
    </row>
    <row r="609" spans="11:11" x14ac:dyDescent="0.2">
      <c r="K609" s="1">
        <v>62671</v>
      </c>
    </row>
    <row r="610" spans="11:11" x14ac:dyDescent="0.2">
      <c r="K610" s="1">
        <v>62702</v>
      </c>
    </row>
    <row r="611" spans="11:11" x14ac:dyDescent="0.2">
      <c r="K611" s="1">
        <v>62732</v>
      </c>
    </row>
    <row r="612" spans="11:11" x14ac:dyDescent="0.2">
      <c r="K612" s="1">
        <v>62763</v>
      </c>
    </row>
    <row r="613" spans="11:11" x14ac:dyDescent="0.2">
      <c r="K613" s="1">
        <v>62793</v>
      </c>
    </row>
    <row r="614" spans="11:11" x14ac:dyDescent="0.2">
      <c r="K614" s="1">
        <v>62824</v>
      </c>
    </row>
    <row r="615" spans="11:11" x14ac:dyDescent="0.2">
      <c r="K615" s="1">
        <v>62855</v>
      </c>
    </row>
    <row r="616" spans="11:11" x14ac:dyDescent="0.2">
      <c r="K616" s="1">
        <v>62884</v>
      </c>
    </row>
    <row r="617" spans="11:11" x14ac:dyDescent="0.2">
      <c r="K617" s="1">
        <v>62915</v>
      </c>
    </row>
    <row r="618" spans="11:11" x14ac:dyDescent="0.2">
      <c r="K618" s="1">
        <v>62945</v>
      </c>
    </row>
    <row r="619" spans="11:11" x14ac:dyDescent="0.2">
      <c r="K619" s="1">
        <v>62976</v>
      </c>
    </row>
    <row r="620" spans="11:11" x14ac:dyDescent="0.2">
      <c r="K620" s="1">
        <v>63006</v>
      </c>
    </row>
    <row r="621" spans="11:11" x14ac:dyDescent="0.2">
      <c r="K621" s="1">
        <v>63037</v>
      </c>
    </row>
    <row r="622" spans="11:11" x14ac:dyDescent="0.2">
      <c r="K622" s="1">
        <v>63068</v>
      </c>
    </row>
    <row r="623" spans="11:11" x14ac:dyDescent="0.2">
      <c r="K623" s="1">
        <v>63098</v>
      </c>
    </row>
    <row r="624" spans="11:11" x14ac:dyDescent="0.2">
      <c r="K624" s="1">
        <v>63129</v>
      </c>
    </row>
    <row r="625" spans="11:11" x14ac:dyDescent="0.2">
      <c r="K625" s="1">
        <v>63159</v>
      </c>
    </row>
    <row r="626" spans="11:11" x14ac:dyDescent="0.2">
      <c r="K626" s="1">
        <v>63190</v>
      </c>
    </row>
    <row r="627" spans="11:11" x14ac:dyDescent="0.2">
      <c r="K627" s="1">
        <v>63221</v>
      </c>
    </row>
    <row r="628" spans="11:11" x14ac:dyDescent="0.2">
      <c r="K628" s="1">
        <v>63249</v>
      </c>
    </row>
    <row r="629" spans="11:11" x14ac:dyDescent="0.2">
      <c r="K629" s="1">
        <v>63280</v>
      </c>
    </row>
    <row r="630" spans="11:11" x14ac:dyDescent="0.2">
      <c r="K630" s="1">
        <v>63310</v>
      </c>
    </row>
    <row r="631" spans="11:11" x14ac:dyDescent="0.2">
      <c r="K631" s="1">
        <v>63341</v>
      </c>
    </row>
    <row r="632" spans="11:11" x14ac:dyDescent="0.2">
      <c r="K632" s="1">
        <v>63371</v>
      </c>
    </row>
    <row r="633" spans="11:11" x14ac:dyDescent="0.2">
      <c r="K633" s="1">
        <v>63402</v>
      </c>
    </row>
    <row r="634" spans="11:11" x14ac:dyDescent="0.2">
      <c r="K634" s="1">
        <v>63433</v>
      </c>
    </row>
    <row r="635" spans="11:11" x14ac:dyDescent="0.2">
      <c r="K635" s="1">
        <v>63463</v>
      </c>
    </row>
    <row r="636" spans="11:11" x14ac:dyDescent="0.2">
      <c r="K636" s="1">
        <v>63494</v>
      </c>
    </row>
    <row r="637" spans="11:11" x14ac:dyDescent="0.2">
      <c r="K637" s="1">
        <v>63524</v>
      </c>
    </row>
    <row r="638" spans="11:11" x14ac:dyDescent="0.2">
      <c r="K638" s="1">
        <v>63555</v>
      </c>
    </row>
    <row r="639" spans="11:11" x14ac:dyDescent="0.2">
      <c r="K639" s="1">
        <v>63586</v>
      </c>
    </row>
    <row r="640" spans="11:11" x14ac:dyDescent="0.2">
      <c r="K640" s="1">
        <v>63614</v>
      </c>
    </row>
    <row r="641" spans="11:11" x14ac:dyDescent="0.2">
      <c r="K641" s="1">
        <v>63645</v>
      </c>
    </row>
    <row r="642" spans="11:11" x14ac:dyDescent="0.2">
      <c r="K642" s="1">
        <v>63675</v>
      </c>
    </row>
    <row r="643" spans="11:11" x14ac:dyDescent="0.2">
      <c r="K643" s="1">
        <v>63706</v>
      </c>
    </row>
    <row r="644" spans="11:11" x14ac:dyDescent="0.2">
      <c r="K644" s="1">
        <v>63736</v>
      </c>
    </row>
    <row r="645" spans="11:11" x14ac:dyDescent="0.2">
      <c r="K645" s="1">
        <v>63767</v>
      </c>
    </row>
    <row r="646" spans="11:11" x14ac:dyDescent="0.2">
      <c r="K646" s="1">
        <v>63798</v>
      </c>
    </row>
    <row r="647" spans="11:11" x14ac:dyDescent="0.2">
      <c r="K647" s="1">
        <v>63828</v>
      </c>
    </row>
    <row r="648" spans="11:11" x14ac:dyDescent="0.2">
      <c r="K648" s="1">
        <v>63859</v>
      </c>
    </row>
    <row r="649" spans="11:11" x14ac:dyDescent="0.2">
      <c r="K649" s="1">
        <v>63889</v>
      </c>
    </row>
    <row r="650" spans="11:11" x14ac:dyDescent="0.2">
      <c r="K650" s="1">
        <v>63920</v>
      </c>
    </row>
    <row r="651" spans="11:11" x14ac:dyDescent="0.2">
      <c r="K651" s="1">
        <v>63951</v>
      </c>
    </row>
    <row r="652" spans="11:11" x14ac:dyDescent="0.2">
      <c r="K652" s="1">
        <v>63979</v>
      </c>
    </row>
    <row r="653" spans="11:11" x14ac:dyDescent="0.2">
      <c r="K653" s="1">
        <v>64010</v>
      </c>
    </row>
    <row r="654" spans="11:11" x14ac:dyDescent="0.2">
      <c r="K654" s="1">
        <v>64040</v>
      </c>
    </row>
    <row r="655" spans="11:11" x14ac:dyDescent="0.2">
      <c r="K655" s="1">
        <v>64071</v>
      </c>
    </row>
    <row r="656" spans="11:11" x14ac:dyDescent="0.2">
      <c r="K656" s="1">
        <v>64101</v>
      </c>
    </row>
    <row r="657" spans="11:11" x14ac:dyDescent="0.2">
      <c r="K657" s="1">
        <v>64132</v>
      </c>
    </row>
    <row r="658" spans="11:11" x14ac:dyDescent="0.2">
      <c r="K658" s="1">
        <v>64163</v>
      </c>
    </row>
    <row r="659" spans="11:11" x14ac:dyDescent="0.2">
      <c r="K659" s="1">
        <v>64193</v>
      </c>
    </row>
    <row r="660" spans="11:11" x14ac:dyDescent="0.2">
      <c r="K660" s="1">
        <v>64224</v>
      </c>
    </row>
    <row r="661" spans="11:11" x14ac:dyDescent="0.2">
      <c r="K661" s="1">
        <v>64254</v>
      </c>
    </row>
    <row r="662" spans="11:11" x14ac:dyDescent="0.2">
      <c r="K662" s="1">
        <v>64285</v>
      </c>
    </row>
    <row r="663" spans="11:11" x14ac:dyDescent="0.2">
      <c r="K663" s="1">
        <v>64316</v>
      </c>
    </row>
    <row r="664" spans="11:11" x14ac:dyDescent="0.2">
      <c r="K664" s="1">
        <v>64345</v>
      </c>
    </row>
    <row r="665" spans="11:11" x14ac:dyDescent="0.2">
      <c r="K665" s="1">
        <v>64376</v>
      </c>
    </row>
    <row r="666" spans="11:11" x14ac:dyDescent="0.2">
      <c r="K666" s="1">
        <v>64406</v>
      </c>
    </row>
    <row r="667" spans="11:11" x14ac:dyDescent="0.2">
      <c r="K667" s="1">
        <v>64437</v>
      </c>
    </row>
    <row r="668" spans="11:11" x14ac:dyDescent="0.2">
      <c r="K668" s="1">
        <v>64467</v>
      </c>
    </row>
    <row r="669" spans="11:11" x14ac:dyDescent="0.2">
      <c r="K669" s="1">
        <v>64498</v>
      </c>
    </row>
    <row r="670" spans="11:11" x14ac:dyDescent="0.2">
      <c r="K670" s="1">
        <v>64529</v>
      </c>
    </row>
    <row r="671" spans="11:11" x14ac:dyDescent="0.2">
      <c r="K671" s="1">
        <v>64559</v>
      </c>
    </row>
    <row r="672" spans="11:11" x14ac:dyDescent="0.2">
      <c r="K672" s="1">
        <v>64590</v>
      </c>
    </row>
    <row r="673" spans="11:11" x14ac:dyDescent="0.2">
      <c r="K673" s="1">
        <v>64620</v>
      </c>
    </row>
    <row r="674" spans="11:11" x14ac:dyDescent="0.2">
      <c r="K674" s="1">
        <v>64651</v>
      </c>
    </row>
    <row r="675" spans="11:11" x14ac:dyDescent="0.2">
      <c r="K675" s="1">
        <v>64682</v>
      </c>
    </row>
    <row r="676" spans="11:11" x14ac:dyDescent="0.2">
      <c r="K676" s="1">
        <v>64710</v>
      </c>
    </row>
    <row r="677" spans="11:11" x14ac:dyDescent="0.2">
      <c r="K677" s="1">
        <v>64741</v>
      </c>
    </row>
    <row r="678" spans="11:11" x14ac:dyDescent="0.2">
      <c r="K678" s="1">
        <v>64771</v>
      </c>
    </row>
    <row r="679" spans="11:11" x14ac:dyDescent="0.2">
      <c r="K679" s="1">
        <v>64802</v>
      </c>
    </row>
    <row r="680" spans="11:11" x14ac:dyDescent="0.2">
      <c r="K680" s="1">
        <v>64832</v>
      </c>
    </row>
    <row r="681" spans="11:11" x14ac:dyDescent="0.2">
      <c r="K681" s="1">
        <v>64863</v>
      </c>
    </row>
    <row r="682" spans="11:11" x14ac:dyDescent="0.2">
      <c r="K682" s="1">
        <v>64894</v>
      </c>
    </row>
    <row r="683" spans="11:11" x14ac:dyDescent="0.2">
      <c r="K683" s="1">
        <v>64924</v>
      </c>
    </row>
    <row r="684" spans="11:11" x14ac:dyDescent="0.2">
      <c r="K684" s="1">
        <v>64955</v>
      </c>
    </row>
    <row r="685" spans="11:11" x14ac:dyDescent="0.2">
      <c r="K685" s="1">
        <v>64985</v>
      </c>
    </row>
    <row r="686" spans="11:11" x14ac:dyDescent="0.2">
      <c r="K686" s="1">
        <v>65016</v>
      </c>
    </row>
    <row r="687" spans="11:11" x14ac:dyDescent="0.2">
      <c r="K687" s="1">
        <v>65047</v>
      </c>
    </row>
    <row r="688" spans="11:11" x14ac:dyDescent="0.2">
      <c r="K688" s="1">
        <v>65075</v>
      </c>
    </row>
    <row r="689" spans="11:11" x14ac:dyDescent="0.2">
      <c r="K689" s="1">
        <v>65106</v>
      </c>
    </row>
    <row r="690" spans="11:11" x14ac:dyDescent="0.2">
      <c r="K690" s="1">
        <v>65136</v>
      </c>
    </row>
    <row r="691" spans="11:11" x14ac:dyDescent="0.2">
      <c r="K691" s="1">
        <v>65167</v>
      </c>
    </row>
    <row r="692" spans="11:11" x14ac:dyDescent="0.2">
      <c r="K692" s="1">
        <v>65197</v>
      </c>
    </row>
    <row r="693" spans="11:11" x14ac:dyDescent="0.2">
      <c r="K693" s="1">
        <v>65228</v>
      </c>
    </row>
    <row r="694" spans="11:11" x14ac:dyDescent="0.2">
      <c r="K694" s="1">
        <v>65259</v>
      </c>
    </row>
    <row r="695" spans="11:11" x14ac:dyDescent="0.2">
      <c r="K695" s="1">
        <v>65289</v>
      </c>
    </row>
    <row r="696" spans="11:11" x14ac:dyDescent="0.2">
      <c r="K696" s="1">
        <v>65320</v>
      </c>
    </row>
    <row r="697" spans="11:11" x14ac:dyDescent="0.2">
      <c r="K697" s="1">
        <v>65350</v>
      </c>
    </row>
    <row r="698" spans="11:11" x14ac:dyDescent="0.2">
      <c r="K698" s="1">
        <v>65381</v>
      </c>
    </row>
    <row r="699" spans="11:11" x14ac:dyDescent="0.2">
      <c r="K699" s="1">
        <v>65412</v>
      </c>
    </row>
    <row r="700" spans="11:11" x14ac:dyDescent="0.2">
      <c r="K700" s="1">
        <v>65440</v>
      </c>
    </row>
    <row r="701" spans="11:11" x14ac:dyDescent="0.2">
      <c r="K701" s="1">
        <v>65471</v>
      </c>
    </row>
    <row r="702" spans="11:11" x14ac:dyDescent="0.2">
      <c r="K702" s="1">
        <v>65501</v>
      </c>
    </row>
    <row r="703" spans="11:11" x14ac:dyDescent="0.2">
      <c r="K703" s="1">
        <v>65532</v>
      </c>
    </row>
    <row r="704" spans="11:11" x14ac:dyDescent="0.2">
      <c r="K704" s="1">
        <v>65562</v>
      </c>
    </row>
    <row r="705" spans="11:11" x14ac:dyDescent="0.2">
      <c r="K705" s="1">
        <v>65593</v>
      </c>
    </row>
    <row r="706" spans="11:11" x14ac:dyDescent="0.2">
      <c r="K706" s="1">
        <v>65624</v>
      </c>
    </row>
    <row r="707" spans="11:11" x14ac:dyDescent="0.2">
      <c r="K707" s="1">
        <v>65654</v>
      </c>
    </row>
    <row r="708" spans="11:11" x14ac:dyDescent="0.2">
      <c r="K708" s="1">
        <v>65685</v>
      </c>
    </row>
    <row r="709" spans="11:11" x14ac:dyDescent="0.2">
      <c r="K709" s="1">
        <v>65715</v>
      </c>
    </row>
    <row r="710" spans="11:11" x14ac:dyDescent="0.2">
      <c r="K710" s="1">
        <v>65746</v>
      </c>
    </row>
    <row r="711" spans="11:11" x14ac:dyDescent="0.2">
      <c r="K711" s="1">
        <v>65777</v>
      </c>
    </row>
    <row r="712" spans="11:11" x14ac:dyDescent="0.2">
      <c r="K712" s="1">
        <v>65806</v>
      </c>
    </row>
    <row r="713" spans="11:11" x14ac:dyDescent="0.2">
      <c r="K713" s="1">
        <v>65837</v>
      </c>
    </row>
    <row r="714" spans="11:11" x14ac:dyDescent="0.2">
      <c r="K714" s="1">
        <v>65867</v>
      </c>
    </row>
    <row r="715" spans="11:11" x14ac:dyDescent="0.2">
      <c r="K715" s="1">
        <v>65898</v>
      </c>
    </row>
    <row r="716" spans="11:11" x14ac:dyDescent="0.2">
      <c r="K716" s="1">
        <v>65928</v>
      </c>
    </row>
    <row r="717" spans="11:11" x14ac:dyDescent="0.2">
      <c r="K717" s="1">
        <v>65959</v>
      </c>
    </row>
    <row r="718" spans="11:11" x14ac:dyDescent="0.2">
      <c r="K718" s="1">
        <v>65990</v>
      </c>
    </row>
    <row r="719" spans="11:11" x14ac:dyDescent="0.2">
      <c r="K719" s="1">
        <v>66020</v>
      </c>
    </row>
    <row r="720" spans="11:11" x14ac:dyDescent="0.2">
      <c r="K720" s="1">
        <v>66051</v>
      </c>
    </row>
    <row r="721" spans="11:11" x14ac:dyDescent="0.2">
      <c r="K721" s="1">
        <v>66081</v>
      </c>
    </row>
    <row r="722" spans="11:11" x14ac:dyDescent="0.2">
      <c r="K722" s="1">
        <v>66112</v>
      </c>
    </row>
    <row r="723" spans="11:11" x14ac:dyDescent="0.2">
      <c r="K723" s="1">
        <v>66143</v>
      </c>
    </row>
    <row r="724" spans="11:11" x14ac:dyDescent="0.2">
      <c r="K724" s="1">
        <v>66171</v>
      </c>
    </row>
    <row r="725" spans="11:11" x14ac:dyDescent="0.2">
      <c r="K725" s="1">
        <v>66202</v>
      </c>
    </row>
    <row r="726" spans="11:11" x14ac:dyDescent="0.2">
      <c r="K726" s="1">
        <v>66232</v>
      </c>
    </row>
    <row r="727" spans="11:11" x14ac:dyDescent="0.2">
      <c r="K727" s="1">
        <v>66263</v>
      </c>
    </row>
    <row r="728" spans="11:11" x14ac:dyDescent="0.2">
      <c r="K728" s="1">
        <v>66293</v>
      </c>
    </row>
    <row r="729" spans="11:11" x14ac:dyDescent="0.2">
      <c r="K729" s="1">
        <v>66324</v>
      </c>
    </row>
    <row r="730" spans="11:11" x14ac:dyDescent="0.2">
      <c r="K730" s="1">
        <v>66355</v>
      </c>
    </row>
    <row r="731" spans="11:11" x14ac:dyDescent="0.2">
      <c r="K731" s="1">
        <v>66385</v>
      </c>
    </row>
    <row r="732" spans="11:11" x14ac:dyDescent="0.2">
      <c r="K732" s="1">
        <v>66416</v>
      </c>
    </row>
    <row r="733" spans="11:11" x14ac:dyDescent="0.2">
      <c r="K733" s="1">
        <v>66446</v>
      </c>
    </row>
    <row r="734" spans="11:11" x14ac:dyDescent="0.2">
      <c r="K734" s="1">
        <v>66477</v>
      </c>
    </row>
    <row r="735" spans="11:11" x14ac:dyDescent="0.2">
      <c r="K735" s="1">
        <v>66508</v>
      </c>
    </row>
    <row r="736" spans="11:11" x14ac:dyDescent="0.2">
      <c r="K736" s="1">
        <v>66536</v>
      </c>
    </row>
    <row r="737" spans="11:11" x14ac:dyDescent="0.2">
      <c r="K737" s="1">
        <v>66567</v>
      </c>
    </row>
    <row r="738" spans="11:11" x14ac:dyDescent="0.2">
      <c r="K738" s="1">
        <v>66597</v>
      </c>
    </row>
    <row r="739" spans="11:11" x14ac:dyDescent="0.2">
      <c r="K739" s="1">
        <v>66628</v>
      </c>
    </row>
    <row r="740" spans="11:11" x14ac:dyDescent="0.2">
      <c r="K740" s="1">
        <v>66658</v>
      </c>
    </row>
    <row r="741" spans="11:11" x14ac:dyDescent="0.2">
      <c r="K741" s="1">
        <v>66689</v>
      </c>
    </row>
    <row r="742" spans="11:11" x14ac:dyDescent="0.2">
      <c r="K742" s="1">
        <v>66720</v>
      </c>
    </row>
    <row r="743" spans="11:11" x14ac:dyDescent="0.2">
      <c r="K743" s="1">
        <v>66750</v>
      </c>
    </row>
    <row r="744" spans="11:11" x14ac:dyDescent="0.2">
      <c r="K744" s="1">
        <v>66781</v>
      </c>
    </row>
    <row r="745" spans="11:11" x14ac:dyDescent="0.2">
      <c r="K745" s="1">
        <v>66811</v>
      </c>
    </row>
    <row r="746" spans="11:11" x14ac:dyDescent="0.2">
      <c r="K746" s="1">
        <v>66842</v>
      </c>
    </row>
    <row r="747" spans="11:11" x14ac:dyDescent="0.2">
      <c r="K747" s="1">
        <v>66873</v>
      </c>
    </row>
    <row r="748" spans="11:11" x14ac:dyDescent="0.2">
      <c r="K748" s="1">
        <v>66901</v>
      </c>
    </row>
    <row r="749" spans="11:11" x14ac:dyDescent="0.2">
      <c r="K749" s="1">
        <v>66932</v>
      </c>
    </row>
    <row r="750" spans="11:11" x14ac:dyDescent="0.2">
      <c r="K750" s="1">
        <v>66962</v>
      </c>
    </row>
    <row r="751" spans="11:11" x14ac:dyDescent="0.2">
      <c r="K751" s="1">
        <v>66993</v>
      </c>
    </row>
    <row r="752" spans="11:11" x14ac:dyDescent="0.2">
      <c r="K752" s="1">
        <v>67023</v>
      </c>
    </row>
    <row r="753" spans="11:11" x14ac:dyDescent="0.2">
      <c r="K753" s="1">
        <v>67054</v>
      </c>
    </row>
    <row r="754" spans="11:11" x14ac:dyDescent="0.2">
      <c r="K754" s="1">
        <v>67085</v>
      </c>
    </row>
    <row r="755" spans="11:11" x14ac:dyDescent="0.2">
      <c r="K755" s="1">
        <v>67115</v>
      </c>
    </row>
    <row r="756" spans="11:11" x14ac:dyDescent="0.2">
      <c r="K756" s="1">
        <v>67146</v>
      </c>
    </row>
    <row r="757" spans="11:11" x14ac:dyDescent="0.2">
      <c r="K757" s="1">
        <v>67176</v>
      </c>
    </row>
    <row r="758" spans="11:11" x14ac:dyDescent="0.2">
      <c r="K758" s="1">
        <v>67207</v>
      </c>
    </row>
    <row r="759" spans="11:11" x14ac:dyDescent="0.2">
      <c r="K759" s="1">
        <v>67238</v>
      </c>
    </row>
    <row r="760" spans="11:11" x14ac:dyDescent="0.2">
      <c r="K760" s="1">
        <v>67267</v>
      </c>
    </row>
    <row r="761" spans="11:11" x14ac:dyDescent="0.2">
      <c r="K761" s="1">
        <v>67298</v>
      </c>
    </row>
    <row r="762" spans="11:11" x14ac:dyDescent="0.2">
      <c r="K762" s="1">
        <v>67328</v>
      </c>
    </row>
    <row r="763" spans="11:11" x14ac:dyDescent="0.2">
      <c r="K763" s="1">
        <v>67359</v>
      </c>
    </row>
    <row r="764" spans="11:11" x14ac:dyDescent="0.2">
      <c r="K764" s="1">
        <v>67389</v>
      </c>
    </row>
    <row r="765" spans="11:11" x14ac:dyDescent="0.2">
      <c r="K765" s="1">
        <v>67420</v>
      </c>
    </row>
    <row r="766" spans="11:11" x14ac:dyDescent="0.2">
      <c r="K766" s="1">
        <v>67451</v>
      </c>
    </row>
    <row r="767" spans="11:11" x14ac:dyDescent="0.2">
      <c r="K767" s="1">
        <v>67481</v>
      </c>
    </row>
    <row r="768" spans="11:11" x14ac:dyDescent="0.2">
      <c r="K768" s="1">
        <v>67512</v>
      </c>
    </row>
    <row r="769" spans="11:11" x14ac:dyDescent="0.2">
      <c r="K769" s="1">
        <v>67542</v>
      </c>
    </row>
    <row r="770" spans="11:11" x14ac:dyDescent="0.2">
      <c r="K770" s="1">
        <v>67573</v>
      </c>
    </row>
    <row r="771" spans="11:11" x14ac:dyDescent="0.2">
      <c r="K771" s="1">
        <v>67604</v>
      </c>
    </row>
    <row r="772" spans="11:11" x14ac:dyDescent="0.2">
      <c r="K772" s="1">
        <v>67632</v>
      </c>
    </row>
    <row r="773" spans="11:11" x14ac:dyDescent="0.2">
      <c r="K773" s="1">
        <v>67663</v>
      </c>
    </row>
    <row r="774" spans="11:11" x14ac:dyDescent="0.2">
      <c r="K774" s="1">
        <v>67693</v>
      </c>
    </row>
    <row r="775" spans="11:11" x14ac:dyDescent="0.2">
      <c r="K775" s="1">
        <v>67724</v>
      </c>
    </row>
    <row r="776" spans="11:11" x14ac:dyDescent="0.2">
      <c r="K776" s="1">
        <v>67754</v>
      </c>
    </row>
    <row r="777" spans="11:11" x14ac:dyDescent="0.2">
      <c r="K777" s="1">
        <v>67785</v>
      </c>
    </row>
    <row r="778" spans="11:11" x14ac:dyDescent="0.2">
      <c r="K778" s="1">
        <v>67816</v>
      </c>
    </row>
    <row r="779" spans="11:11" x14ac:dyDescent="0.2">
      <c r="K779" s="1">
        <v>67846</v>
      </c>
    </row>
    <row r="780" spans="11:11" x14ac:dyDescent="0.2">
      <c r="K780" s="1">
        <v>67877</v>
      </c>
    </row>
    <row r="781" spans="11:11" x14ac:dyDescent="0.2">
      <c r="K781" s="1">
        <v>67907</v>
      </c>
    </row>
    <row r="782" spans="11:11" x14ac:dyDescent="0.2">
      <c r="K782" s="1">
        <v>67938</v>
      </c>
    </row>
    <row r="783" spans="11:11" x14ac:dyDescent="0.2">
      <c r="K783" s="1">
        <v>67969</v>
      </c>
    </row>
    <row r="784" spans="11:11" x14ac:dyDescent="0.2">
      <c r="K784" s="1">
        <v>67997</v>
      </c>
    </row>
    <row r="785" spans="11:11" x14ac:dyDescent="0.2">
      <c r="K785" s="1">
        <v>68028</v>
      </c>
    </row>
    <row r="786" spans="11:11" x14ac:dyDescent="0.2">
      <c r="K786" s="1">
        <v>68058</v>
      </c>
    </row>
    <row r="787" spans="11:11" x14ac:dyDescent="0.2">
      <c r="K787" s="1">
        <v>68089</v>
      </c>
    </row>
    <row r="788" spans="11:11" x14ac:dyDescent="0.2">
      <c r="K788" s="1">
        <v>68119</v>
      </c>
    </row>
    <row r="789" spans="11:11" x14ac:dyDescent="0.2">
      <c r="K789" s="1">
        <v>68150</v>
      </c>
    </row>
    <row r="790" spans="11:11" x14ac:dyDescent="0.2">
      <c r="K790" s="1">
        <v>68181</v>
      </c>
    </row>
    <row r="791" spans="11:11" x14ac:dyDescent="0.2">
      <c r="K791" s="1">
        <v>68211</v>
      </c>
    </row>
    <row r="792" spans="11:11" x14ac:dyDescent="0.2">
      <c r="K792" s="1">
        <v>68242</v>
      </c>
    </row>
    <row r="793" spans="11:11" x14ac:dyDescent="0.2">
      <c r="K793" s="1">
        <v>68272</v>
      </c>
    </row>
    <row r="794" spans="11:11" x14ac:dyDescent="0.2">
      <c r="K794" s="1">
        <v>68303</v>
      </c>
    </row>
    <row r="795" spans="11:11" x14ac:dyDescent="0.2">
      <c r="K795" s="1">
        <v>68334</v>
      </c>
    </row>
    <row r="796" spans="11:11" x14ac:dyDescent="0.2">
      <c r="K796" s="1">
        <v>68362</v>
      </c>
    </row>
    <row r="797" spans="11:11" x14ac:dyDescent="0.2">
      <c r="K797" s="1">
        <v>68393</v>
      </c>
    </row>
    <row r="798" spans="11:11" x14ac:dyDescent="0.2">
      <c r="K798" s="1">
        <v>68423</v>
      </c>
    </row>
    <row r="799" spans="11:11" x14ac:dyDescent="0.2">
      <c r="K799" s="1">
        <v>68454</v>
      </c>
    </row>
    <row r="800" spans="11:11" x14ac:dyDescent="0.2">
      <c r="K800" s="1">
        <v>68484</v>
      </c>
    </row>
    <row r="801" spans="11:11" x14ac:dyDescent="0.2">
      <c r="K801" s="1">
        <v>68515</v>
      </c>
    </row>
    <row r="802" spans="11:11" x14ac:dyDescent="0.2">
      <c r="K802" s="1">
        <v>68546</v>
      </c>
    </row>
    <row r="803" spans="11:11" x14ac:dyDescent="0.2">
      <c r="K803" s="1">
        <v>68576</v>
      </c>
    </row>
    <row r="804" spans="11:11" x14ac:dyDescent="0.2">
      <c r="K804" s="1">
        <v>68607</v>
      </c>
    </row>
    <row r="805" spans="11:11" x14ac:dyDescent="0.2">
      <c r="K805" s="1">
        <v>68637</v>
      </c>
    </row>
    <row r="806" spans="11:11" x14ac:dyDescent="0.2">
      <c r="K806" s="1">
        <v>68668</v>
      </c>
    </row>
    <row r="807" spans="11:11" x14ac:dyDescent="0.2">
      <c r="K807" s="1">
        <v>68699</v>
      </c>
    </row>
    <row r="808" spans="11:11" x14ac:dyDescent="0.2">
      <c r="K808" s="1">
        <v>68728</v>
      </c>
    </row>
    <row r="809" spans="11:11" x14ac:dyDescent="0.2">
      <c r="K809" s="1">
        <v>68759</v>
      </c>
    </row>
    <row r="810" spans="11:11" x14ac:dyDescent="0.2">
      <c r="K810" s="1">
        <v>68789</v>
      </c>
    </row>
    <row r="811" spans="11:11" x14ac:dyDescent="0.2">
      <c r="K811" s="1">
        <v>68820</v>
      </c>
    </row>
    <row r="812" spans="11:11" x14ac:dyDescent="0.2">
      <c r="K812" s="1">
        <v>68850</v>
      </c>
    </row>
    <row r="813" spans="11:11" x14ac:dyDescent="0.2">
      <c r="K813" s="1">
        <v>68881</v>
      </c>
    </row>
    <row r="814" spans="11:11" x14ac:dyDescent="0.2">
      <c r="K814" s="1">
        <v>68912</v>
      </c>
    </row>
    <row r="815" spans="11:11" x14ac:dyDescent="0.2">
      <c r="K815" s="1">
        <v>68942</v>
      </c>
    </row>
    <row r="816" spans="11:11" x14ac:dyDescent="0.2">
      <c r="K816" s="1">
        <v>68973</v>
      </c>
    </row>
    <row r="817" spans="11:11" x14ac:dyDescent="0.2">
      <c r="K817" s="1">
        <v>69003</v>
      </c>
    </row>
    <row r="818" spans="11:11" x14ac:dyDescent="0.2">
      <c r="K818" s="1">
        <v>69034</v>
      </c>
    </row>
    <row r="819" spans="11:11" x14ac:dyDescent="0.2">
      <c r="K819" s="1">
        <v>69065</v>
      </c>
    </row>
    <row r="820" spans="11:11" x14ac:dyDescent="0.2">
      <c r="K820" s="1">
        <v>69093</v>
      </c>
    </row>
    <row r="821" spans="11:11" x14ac:dyDescent="0.2">
      <c r="K821" s="1">
        <v>69124</v>
      </c>
    </row>
    <row r="822" spans="11:11" x14ac:dyDescent="0.2">
      <c r="K822" s="1">
        <v>69154</v>
      </c>
    </row>
    <row r="823" spans="11:11" x14ac:dyDescent="0.2">
      <c r="K823" s="1">
        <v>69185</v>
      </c>
    </row>
    <row r="824" spans="11:11" x14ac:dyDescent="0.2">
      <c r="K824" s="1">
        <v>69215</v>
      </c>
    </row>
    <row r="825" spans="11:11" x14ac:dyDescent="0.2">
      <c r="K825" s="1">
        <v>69246</v>
      </c>
    </row>
    <row r="826" spans="11:11" x14ac:dyDescent="0.2">
      <c r="K826" s="1">
        <v>69277</v>
      </c>
    </row>
    <row r="827" spans="11:11" x14ac:dyDescent="0.2">
      <c r="K827" s="1">
        <v>69307</v>
      </c>
    </row>
    <row r="828" spans="11:11" x14ac:dyDescent="0.2">
      <c r="K828" s="1">
        <v>69338</v>
      </c>
    </row>
    <row r="829" spans="11:11" x14ac:dyDescent="0.2">
      <c r="K829" s="1">
        <v>69368</v>
      </c>
    </row>
    <row r="830" spans="11:11" x14ac:dyDescent="0.2">
      <c r="K830" s="1">
        <v>69399</v>
      </c>
    </row>
    <row r="831" spans="11:11" x14ac:dyDescent="0.2">
      <c r="K831" s="1">
        <v>69430</v>
      </c>
    </row>
    <row r="832" spans="11:11" x14ac:dyDescent="0.2">
      <c r="K832" s="1">
        <v>69458</v>
      </c>
    </row>
    <row r="833" spans="11:11" x14ac:dyDescent="0.2">
      <c r="K833" s="1">
        <v>69489</v>
      </c>
    </row>
    <row r="834" spans="11:11" x14ac:dyDescent="0.2">
      <c r="K834" s="1">
        <v>69519</v>
      </c>
    </row>
    <row r="835" spans="11:11" x14ac:dyDescent="0.2">
      <c r="K835" s="1">
        <v>69550</v>
      </c>
    </row>
    <row r="836" spans="11:11" x14ac:dyDescent="0.2">
      <c r="K836" s="1">
        <v>69580</v>
      </c>
    </row>
    <row r="837" spans="11:11" x14ac:dyDescent="0.2">
      <c r="K837" s="1">
        <v>69611</v>
      </c>
    </row>
    <row r="838" spans="11:11" x14ac:dyDescent="0.2">
      <c r="K838" s="1">
        <v>69642</v>
      </c>
    </row>
    <row r="839" spans="11:11" x14ac:dyDescent="0.2">
      <c r="K839" s="1">
        <v>69672</v>
      </c>
    </row>
    <row r="840" spans="11:11" x14ac:dyDescent="0.2">
      <c r="K840" s="1">
        <v>69703</v>
      </c>
    </row>
    <row r="841" spans="11:11" x14ac:dyDescent="0.2">
      <c r="K841" s="1">
        <v>69733</v>
      </c>
    </row>
    <row r="842" spans="11:11" x14ac:dyDescent="0.2">
      <c r="K842" s="1">
        <v>69764</v>
      </c>
    </row>
    <row r="843" spans="11:11" x14ac:dyDescent="0.2">
      <c r="K843" s="1">
        <v>69795</v>
      </c>
    </row>
    <row r="844" spans="11:11" x14ac:dyDescent="0.2">
      <c r="K844" s="1">
        <v>69823</v>
      </c>
    </row>
    <row r="845" spans="11:11" x14ac:dyDescent="0.2">
      <c r="K845" s="1">
        <v>69854</v>
      </c>
    </row>
    <row r="846" spans="11:11" x14ac:dyDescent="0.2">
      <c r="K846" s="1">
        <v>69884</v>
      </c>
    </row>
    <row r="847" spans="11:11" x14ac:dyDescent="0.2">
      <c r="K847" s="1">
        <v>69915</v>
      </c>
    </row>
    <row r="848" spans="11:11" x14ac:dyDescent="0.2">
      <c r="K848" s="1">
        <v>69945</v>
      </c>
    </row>
    <row r="849" spans="11:11" x14ac:dyDescent="0.2">
      <c r="K849" s="1">
        <v>69976</v>
      </c>
    </row>
    <row r="850" spans="11:11" x14ac:dyDescent="0.2">
      <c r="K850" s="1">
        <v>70007</v>
      </c>
    </row>
    <row r="851" spans="11:11" x14ac:dyDescent="0.2">
      <c r="K851" s="1">
        <v>70037</v>
      </c>
    </row>
    <row r="852" spans="11:11" x14ac:dyDescent="0.2">
      <c r="K852" s="1">
        <v>70068</v>
      </c>
    </row>
    <row r="853" spans="11:11" x14ac:dyDescent="0.2">
      <c r="K853" s="1">
        <v>70098</v>
      </c>
    </row>
    <row r="854" spans="11:11" x14ac:dyDescent="0.2">
      <c r="K854" s="1">
        <v>70129</v>
      </c>
    </row>
    <row r="855" spans="11:11" x14ac:dyDescent="0.2">
      <c r="K855" s="1">
        <v>70160</v>
      </c>
    </row>
    <row r="856" spans="11:11" x14ac:dyDescent="0.2">
      <c r="K856" s="1">
        <v>70189</v>
      </c>
    </row>
    <row r="857" spans="11:11" x14ac:dyDescent="0.2">
      <c r="K857" s="1">
        <v>70220</v>
      </c>
    </row>
    <row r="858" spans="11:11" x14ac:dyDescent="0.2">
      <c r="K858" s="1">
        <v>70250</v>
      </c>
    </row>
    <row r="859" spans="11:11" x14ac:dyDescent="0.2">
      <c r="K859" s="1">
        <v>70281</v>
      </c>
    </row>
    <row r="860" spans="11:11" x14ac:dyDescent="0.2">
      <c r="K860" s="1">
        <v>70311</v>
      </c>
    </row>
    <row r="861" spans="11:11" x14ac:dyDescent="0.2">
      <c r="K861" s="1">
        <v>70342</v>
      </c>
    </row>
    <row r="862" spans="11:11" x14ac:dyDescent="0.2">
      <c r="K862" s="1">
        <v>70373</v>
      </c>
    </row>
    <row r="863" spans="11:11" x14ac:dyDescent="0.2">
      <c r="K863" s="1">
        <v>70403</v>
      </c>
    </row>
    <row r="864" spans="11:11" x14ac:dyDescent="0.2">
      <c r="K864" s="1">
        <v>70434</v>
      </c>
    </row>
    <row r="865" spans="11:11" x14ac:dyDescent="0.2">
      <c r="K865" s="1">
        <v>70464</v>
      </c>
    </row>
    <row r="866" spans="11:11" x14ac:dyDescent="0.2">
      <c r="K866" s="1">
        <v>70495</v>
      </c>
    </row>
    <row r="867" spans="11:11" x14ac:dyDescent="0.2">
      <c r="K867" s="1">
        <v>70526</v>
      </c>
    </row>
    <row r="868" spans="11:11" x14ac:dyDescent="0.2">
      <c r="K868" s="1">
        <v>70554</v>
      </c>
    </row>
    <row r="869" spans="11:11" x14ac:dyDescent="0.2">
      <c r="K869" s="1">
        <v>70585</v>
      </c>
    </row>
    <row r="870" spans="11:11" x14ac:dyDescent="0.2">
      <c r="K870" s="1">
        <v>70615</v>
      </c>
    </row>
    <row r="871" spans="11:11" x14ac:dyDescent="0.2">
      <c r="K871" s="1">
        <v>70646</v>
      </c>
    </row>
    <row r="872" spans="11:11" x14ac:dyDescent="0.2">
      <c r="K872" s="1">
        <v>70676</v>
      </c>
    </row>
    <row r="873" spans="11:11" x14ac:dyDescent="0.2">
      <c r="K873" s="1">
        <v>70707</v>
      </c>
    </row>
    <row r="874" spans="11:11" x14ac:dyDescent="0.2">
      <c r="K874" s="1">
        <v>70738</v>
      </c>
    </row>
    <row r="875" spans="11:11" x14ac:dyDescent="0.2">
      <c r="K875" s="1">
        <v>70768</v>
      </c>
    </row>
    <row r="876" spans="11:11" x14ac:dyDescent="0.2">
      <c r="K876" s="1">
        <v>70799</v>
      </c>
    </row>
    <row r="877" spans="11:11" x14ac:dyDescent="0.2">
      <c r="K877" s="1">
        <v>70829</v>
      </c>
    </row>
    <row r="878" spans="11:11" x14ac:dyDescent="0.2">
      <c r="K878" s="1">
        <v>70860</v>
      </c>
    </row>
    <row r="879" spans="11:11" x14ac:dyDescent="0.2">
      <c r="K879" s="1">
        <v>70891</v>
      </c>
    </row>
    <row r="880" spans="11:11" x14ac:dyDescent="0.2">
      <c r="K880" s="1">
        <v>70919</v>
      </c>
    </row>
    <row r="881" spans="11:11" x14ac:dyDescent="0.2">
      <c r="K881" s="1">
        <v>70950</v>
      </c>
    </row>
    <row r="882" spans="11:11" x14ac:dyDescent="0.2">
      <c r="K882" s="1">
        <v>70980</v>
      </c>
    </row>
    <row r="883" spans="11:11" x14ac:dyDescent="0.2">
      <c r="K883" s="1">
        <v>71011</v>
      </c>
    </row>
    <row r="884" spans="11:11" x14ac:dyDescent="0.2">
      <c r="K884" s="1">
        <v>71041</v>
      </c>
    </row>
    <row r="885" spans="11:11" x14ac:dyDescent="0.2">
      <c r="K885" s="1">
        <v>71072</v>
      </c>
    </row>
    <row r="886" spans="11:11" x14ac:dyDescent="0.2">
      <c r="K886" s="1">
        <v>71103</v>
      </c>
    </row>
    <row r="887" spans="11:11" x14ac:dyDescent="0.2">
      <c r="K887" s="1">
        <v>71133</v>
      </c>
    </row>
    <row r="888" spans="11:11" x14ac:dyDescent="0.2">
      <c r="K888" s="1">
        <v>71164</v>
      </c>
    </row>
    <row r="889" spans="11:11" x14ac:dyDescent="0.2">
      <c r="K889" s="1">
        <v>71194</v>
      </c>
    </row>
    <row r="890" spans="11:11" x14ac:dyDescent="0.2">
      <c r="K890" s="1">
        <v>71225</v>
      </c>
    </row>
    <row r="891" spans="11:11" x14ac:dyDescent="0.2">
      <c r="K891" s="1">
        <v>71256</v>
      </c>
    </row>
    <row r="892" spans="11:11" x14ac:dyDescent="0.2">
      <c r="K892" s="1">
        <v>71284</v>
      </c>
    </row>
    <row r="893" spans="11:11" x14ac:dyDescent="0.2">
      <c r="K893" s="1">
        <v>71315</v>
      </c>
    </row>
    <row r="894" spans="11:11" x14ac:dyDescent="0.2">
      <c r="K894" s="1">
        <v>71345</v>
      </c>
    </row>
    <row r="895" spans="11:11" x14ac:dyDescent="0.2">
      <c r="K895" s="1">
        <v>71376</v>
      </c>
    </row>
    <row r="896" spans="11:11" x14ac:dyDescent="0.2">
      <c r="K896" s="1">
        <v>71406</v>
      </c>
    </row>
    <row r="897" spans="11:11" x14ac:dyDescent="0.2">
      <c r="K897" s="1">
        <v>71437</v>
      </c>
    </row>
    <row r="898" spans="11:11" x14ac:dyDescent="0.2">
      <c r="K898" s="1">
        <v>71468</v>
      </c>
    </row>
    <row r="899" spans="11:11" x14ac:dyDescent="0.2">
      <c r="K899" s="1">
        <v>71498</v>
      </c>
    </row>
    <row r="900" spans="11:11" x14ac:dyDescent="0.2">
      <c r="K900" s="1">
        <v>71529</v>
      </c>
    </row>
    <row r="901" spans="11:11" x14ac:dyDescent="0.2">
      <c r="K901" s="1">
        <v>71559</v>
      </c>
    </row>
    <row r="902" spans="11:11" x14ac:dyDescent="0.2">
      <c r="K902" s="1">
        <v>71590</v>
      </c>
    </row>
    <row r="903" spans="11:11" x14ac:dyDescent="0.2">
      <c r="K903" s="1">
        <v>71621</v>
      </c>
    </row>
    <row r="904" spans="11:11" x14ac:dyDescent="0.2">
      <c r="K904" s="1">
        <v>71650</v>
      </c>
    </row>
    <row r="905" spans="11:11" x14ac:dyDescent="0.2">
      <c r="K905" s="1">
        <v>71681</v>
      </c>
    </row>
    <row r="906" spans="11:11" x14ac:dyDescent="0.2">
      <c r="K906" s="1">
        <v>71711</v>
      </c>
    </row>
    <row r="907" spans="11:11" x14ac:dyDescent="0.2">
      <c r="K907" s="1">
        <v>71742</v>
      </c>
    </row>
    <row r="908" spans="11:11" x14ac:dyDescent="0.2">
      <c r="K908" s="1">
        <v>71772</v>
      </c>
    </row>
    <row r="909" spans="11:11" x14ac:dyDescent="0.2">
      <c r="K909" s="1">
        <v>71803</v>
      </c>
    </row>
    <row r="910" spans="11:11" x14ac:dyDescent="0.2">
      <c r="K910" s="1">
        <v>71834</v>
      </c>
    </row>
    <row r="911" spans="11:11" x14ac:dyDescent="0.2">
      <c r="K911" s="1">
        <v>71864</v>
      </c>
    </row>
    <row r="912" spans="11:11" x14ac:dyDescent="0.2">
      <c r="K912" s="1">
        <v>71895</v>
      </c>
    </row>
    <row r="913" spans="11:11" x14ac:dyDescent="0.2">
      <c r="K913" s="1">
        <v>71925</v>
      </c>
    </row>
    <row r="914" spans="11:11" x14ac:dyDescent="0.2">
      <c r="K914" s="1">
        <v>71956</v>
      </c>
    </row>
    <row r="915" spans="11:11" x14ac:dyDescent="0.2">
      <c r="K915" s="1">
        <v>71987</v>
      </c>
    </row>
    <row r="916" spans="11:11" x14ac:dyDescent="0.2">
      <c r="K916" s="1">
        <v>72015</v>
      </c>
    </row>
    <row r="917" spans="11:11" x14ac:dyDescent="0.2">
      <c r="K917" s="1">
        <v>72046</v>
      </c>
    </row>
    <row r="918" spans="11:11" x14ac:dyDescent="0.2">
      <c r="K918" s="1">
        <v>72076</v>
      </c>
    </row>
    <row r="919" spans="11:11" x14ac:dyDescent="0.2">
      <c r="K919" s="1">
        <v>72107</v>
      </c>
    </row>
    <row r="920" spans="11:11" x14ac:dyDescent="0.2">
      <c r="K920" s="1">
        <v>72137</v>
      </c>
    </row>
    <row r="921" spans="11:11" x14ac:dyDescent="0.2">
      <c r="K921" s="1">
        <v>72168</v>
      </c>
    </row>
    <row r="922" spans="11:11" x14ac:dyDescent="0.2">
      <c r="K922" s="1">
        <v>72199</v>
      </c>
    </row>
    <row r="923" spans="11:11" x14ac:dyDescent="0.2">
      <c r="K923" s="1">
        <v>72229</v>
      </c>
    </row>
    <row r="924" spans="11:11" x14ac:dyDescent="0.2">
      <c r="K924" s="1">
        <v>72260</v>
      </c>
    </row>
    <row r="925" spans="11:11" x14ac:dyDescent="0.2">
      <c r="K925" s="1">
        <v>72290</v>
      </c>
    </row>
    <row r="926" spans="11:11" x14ac:dyDescent="0.2">
      <c r="K926" s="1">
        <v>72321</v>
      </c>
    </row>
    <row r="927" spans="11:11" x14ac:dyDescent="0.2">
      <c r="K927" s="1">
        <v>72352</v>
      </c>
    </row>
    <row r="928" spans="11:11" x14ac:dyDescent="0.2">
      <c r="K928" s="1">
        <v>72380</v>
      </c>
    </row>
    <row r="929" spans="11:11" x14ac:dyDescent="0.2">
      <c r="K929" s="1">
        <v>72411</v>
      </c>
    </row>
    <row r="930" spans="11:11" x14ac:dyDescent="0.2">
      <c r="K930" s="1">
        <v>72441</v>
      </c>
    </row>
    <row r="931" spans="11:11" x14ac:dyDescent="0.2">
      <c r="K931" s="1">
        <v>72472</v>
      </c>
    </row>
    <row r="932" spans="11:11" x14ac:dyDescent="0.2">
      <c r="K932" s="1">
        <v>72502</v>
      </c>
    </row>
    <row r="933" spans="11:11" x14ac:dyDescent="0.2">
      <c r="K933" s="1">
        <v>72533</v>
      </c>
    </row>
    <row r="934" spans="11:11" x14ac:dyDescent="0.2">
      <c r="K934" s="1">
        <v>72564</v>
      </c>
    </row>
    <row r="935" spans="11:11" x14ac:dyDescent="0.2">
      <c r="K935" s="1">
        <v>72594</v>
      </c>
    </row>
    <row r="936" spans="11:11" x14ac:dyDescent="0.2">
      <c r="K936" s="1">
        <v>72625</v>
      </c>
    </row>
    <row r="937" spans="11:11" x14ac:dyDescent="0.2">
      <c r="K937" s="1">
        <v>72655</v>
      </c>
    </row>
    <row r="938" spans="11:11" x14ac:dyDescent="0.2">
      <c r="K938" s="1">
        <v>72686</v>
      </c>
    </row>
    <row r="939" spans="11:11" x14ac:dyDescent="0.2">
      <c r="K939" s="1">
        <v>72717</v>
      </c>
    </row>
    <row r="940" spans="11:11" x14ac:dyDescent="0.2">
      <c r="K940" s="1">
        <v>72745</v>
      </c>
    </row>
    <row r="941" spans="11:11" x14ac:dyDescent="0.2">
      <c r="K941" s="1">
        <v>72776</v>
      </c>
    </row>
    <row r="942" spans="11:11" x14ac:dyDescent="0.2">
      <c r="K942" s="1">
        <v>72806</v>
      </c>
    </row>
    <row r="943" spans="11:11" x14ac:dyDescent="0.2">
      <c r="K943" s="1">
        <v>72837</v>
      </c>
    </row>
    <row r="944" spans="11:11" x14ac:dyDescent="0.2">
      <c r="K944" s="1">
        <v>72867</v>
      </c>
    </row>
    <row r="945" spans="11:11" x14ac:dyDescent="0.2">
      <c r="K945" s="1">
        <v>72898</v>
      </c>
    </row>
    <row r="946" spans="11:11" x14ac:dyDescent="0.2">
      <c r="K946" s="1">
        <v>72929</v>
      </c>
    </row>
    <row r="947" spans="11:11" x14ac:dyDescent="0.2">
      <c r="K947" s="1">
        <v>72959</v>
      </c>
    </row>
    <row r="948" spans="11:11" x14ac:dyDescent="0.2">
      <c r="K948" s="1">
        <v>72990</v>
      </c>
    </row>
    <row r="949" spans="11:11" x14ac:dyDescent="0.2">
      <c r="K949" s="1">
        <v>73020</v>
      </c>
    </row>
    <row r="950" spans="11:11" x14ac:dyDescent="0.2">
      <c r="K950" s="1">
        <v>73051</v>
      </c>
    </row>
    <row r="951" spans="11:11" x14ac:dyDescent="0.2">
      <c r="K951" s="1">
        <v>73082</v>
      </c>
    </row>
    <row r="952" spans="11:11" x14ac:dyDescent="0.2">
      <c r="K952" s="1">
        <v>73110</v>
      </c>
    </row>
    <row r="953" spans="11:11" x14ac:dyDescent="0.2">
      <c r="K953" s="1">
        <v>73141</v>
      </c>
    </row>
    <row r="954" spans="11:11" x14ac:dyDescent="0.2">
      <c r="K954" s="1">
        <v>73171</v>
      </c>
    </row>
    <row r="955" spans="11:11" x14ac:dyDescent="0.2">
      <c r="K955" s="1">
        <v>73202</v>
      </c>
    </row>
    <row r="956" spans="11:11" x14ac:dyDescent="0.2">
      <c r="K956" s="1">
        <v>73232</v>
      </c>
    </row>
    <row r="957" spans="11:11" x14ac:dyDescent="0.2">
      <c r="K957" s="1">
        <v>73263</v>
      </c>
    </row>
    <row r="958" spans="11:11" x14ac:dyDescent="0.2">
      <c r="K958" s="1">
        <v>73294</v>
      </c>
    </row>
    <row r="959" spans="11:11" x14ac:dyDescent="0.2">
      <c r="K959" s="1">
        <v>73324</v>
      </c>
    </row>
    <row r="960" spans="11:11" x14ac:dyDescent="0.2">
      <c r="K960" s="1">
        <v>73355</v>
      </c>
    </row>
    <row r="961" spans="11:11" x14ac:dyDescent="0.2">
      <c r="K961" s="1">
        <v>73385</v>
      </c>
    </row>
    <row r="962" spans="11:11" x14ac:dyDescent="0.2">
      <c r="K962" s="1">
        <v>73416</v>
      </c>
    </row>
    <row r="963" spans="11:11" x14ac:dyDescent="0.2">
      <c r="K963" s="1">
        <v>73447</v>
      </c>
    </row>
    <row r="964" spans="11:11" x14ac:dyDescent="0.2">
      <c r="K964" s="1">
        <v>73475</v>
      </c>
    </row>
    <row r="965" spans="11:11" x14ac:dyDescent="0.2">
      <c r="K965" s="1">
        <v>73506</v>
      </c>
    </row>
    <row r="966" spans="11:11" x14ac:dyDescent="0.2">
      <c r="K966" s="1">
        <v>73536</v>
      </c>
    </row>
    <row r="967" spans="11:11" x14ac:dyDescent="0.2">
      <c r="K967" s="1">
        <v>73567</v>
      </c>
    </row>
    <row r="968" spans="11:11" x14ac:dyDescent="0.2">
      <c r="K968" s="1">
        <v>73597</v>
      </c>
    </row>
    <row r="969" spans="11:11" x14ac:dyDescent="0.2">
      <c r="K969" s="1">
        <v>73628</v>
      </c>
    </row>
    <row r="970" spans="11:11" x14ac:dyDescent="0.2">
      <c r="K970" s="1">
        <v>73659</v>
      </c>
    </row>
    <row r="971" spans="11:11" x14ac:dyDescent="0.2">
      <c r="K971" s="1">
        <v>73689</v>
      </c>
    </row>
    <row r="972" spans="11:11" x14ac:dyDescent="0.2">
      <c r="K972" s="1">
        <v>73720</v>
      </c>
    </row>
    <row r="973" spans="11:11" x14ac:dyDescent="0.2">
      <c r="K973" s="1">
        <v>73750</v>
      </c>
    </row>
    <row r="974" spans="11:11" x14ac:dyDescent="0.2">
      <c r="K974" s="1">
        <v>73781</v>
      </c>
    </row>
    <row r="975" spans="11:11" x14ac:dyDescent="0.2">
      <c r="K975" s="1">
        <v>73812</v>
      </c>
    </row>
    <row r="976" spans="11:11" x14ac:dyDescent="0.2">
      <c r="K976" s="1">
        <v>73840</v>
      </c>
    </row>
    <row r="977" spans="11:11" x14ac:dyDescent="0.2">
      <c r="K977" s="1">
        <v>73871</v>
      </c>
    </row>
    <row r="978" spans="11:11" x14ac:dyDescent="0.2">
      <c r="K978" s="1">
        <v>73901</v>
      </c>
    </row>
    <row r="979" spans="11:11" x14ac:dyDescent="0.2">
      <c r="K979" s="1">
        <v>73932</v>
      </c>
    </row>
    <row r="980" spans="11:11" x14ac:dyDescent="0.2">
      <c r="K980" s="1">
        <v>73962</v>
      </c>
    </row>
    <row r="981" spans="11:11" x14ac:dyDescent="0.2">
      <c r="K981" s="1">
        <v>73993</v>
      </c>
    </row>
    <row r="982" spans="11:11" x14ac:dyDescent="0.2">
      <c r="K982" s="1">
        <v>74024</v>
      </c>
    </row>
    <row r="983" spans="11:11" x14ac:dyDescent="0.2">
      <c r="K983" s="1">
        <v>74054</v>
      </c>
    </row>
    <row r="984" spans="11:11" x14ac:dyDescent="0.2">
      <c r="K984" s="1">
        <v>74085</v>
      </c>
    </row>
    <row r="985" spans="11:11" x14ac:dyDescent="0.2">
      <c r="K985" s="1">
        <v>74115</v>
      </c>
    </row>
  </sheetData>
  <dataValidations count="1">
    <dataValidation type="list" allowBlank="1" showInputMessage="1" showErrorMessage="1" sqref="C2:C999" xr:uid="{A76BADA4-9C89-AF4F-9DEB-437D75C6E545}">
      <formula1>$J$2:$J$17</formula1>
    </dataValidation>
  </dataValidations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D459B-5CF7-5E4E-A016-8F31C35E6DC2}">
  <sheetPr codeName="Feuil4"/>
  <dimension ref="A1:Y5"/>
  <sheetViews>
    <sheetView showGridLines="0" topLeftCell="F1" workbookViewId="0">
      <selection activeCell="I2" sqref="I2"/>
    </sheetView>
  </sheetViews>
  <sheetFormatPr baseColWidth="10" defaultColWidth="11" defaultRowHeight="16" x14ac:dyDescent="0.2"/>
  <cols>
    <col min="1" max="1" width="12.5" customWidth="1"/>
    <col min="3" max="3" width="11.6640625" customWidth="1"/>
    <col min="4" max="4" width="14.5" customWidth="1"/>
    <col min="6" max="6" width="14.5" customWidth="1"/>
    <col min="7" max="10" width="12" customWidth="1"/>
    <col min="12" max="12" width="12.1640625" customWidth="1"/>
    <col min="13" max="16" width="13.33203125" customWidth="1"/>
    <col min="17" max="17" width="13.1640625" customWidth="1"/>
    <col min="18" max="18" width="12.6640625" customWidth="1"/>
    <col min="20" max="20" width="12.6640625" customWidth="1"/>
    <col min="22" max="22" width="12.6640625" customWidth="1"/>
    <col min="24" max="24" width="12.6640625" customWidth="1"/>
  </cols>
  <sheetData>
    <row r="1" spans="1:25" x14ac:dyDescent="0.2">
      <c r="A1" t="s">
        <v>52</v>
      </c>
      <c r="B1" t="s">
        <v>53</v>
      </c>
      <c r="C1" t="s">
        <v>54</v>
      </c>
      <c r="D1" t="s">
        <v>55</v>
      </c>
      <c r="E1" t="s">
        <v>57</v>
      </c>
      <c r="F1" t="s">
        <v>58</v>
      </c>
      <c r="G1" t="s">
        <v>59</v>
      </c>
      <c r="H1" t="s">
        <v>60</v>
      </c>
      <c r="I1" t="s">
        <v>61</v>
      </c>
      <c r="J1" t="s">
        <v>62</v>
      </c>
      <c r="K1" t="s">
        <v>63</v>
      </c>
      <c r="L1" t="s">
        <v>64</v>
      </c>
      <c r="M1" t="s">
        <v>65</v>
      </c>
      <c r="N1" t="s">
        <v>66</v>
      </c>
      <c r="O1" t="s">
        <v>68</v>
      </c>
      <c r="P1" t="s">
        <v>67</v>
      </c>
      <c r="Q1" t="s">
        <v>69</v>
      </c>
      <c r="R1" t="s">
        <v>70</v>
      </c>
      <c r="S1" t="s">
        <v>73</v>
      </c>
      <c r="T1" t="s">
        <v>71</v>
      </c>
      <c r="U1" t="s">
        <v>72</v>
      </c>
      <c r="V1" t="s">
        <v>74</v>
      </c>
      <c r="W1" t="s">
        <v>77</v>
      </c>
      <c r="X1" t="s">
        <v>76</v>
      </c>
      <c r="Y1" t="s">
        <v>75</v>
      </c>
    </row>
    <row r="2" spans="1:25" x14ac:dyDescent="0.2">
      <c r="A2">
        <v>125</v>
      </c>
      <c r="B2" t="s">
        <v>10</v>
      </c>
      <c r="C2" s="78">
        <v>44496</v>
      </c>
      <c r="D2" s="78">
        <v>44378</v>
      </c>
      <c r="E2" s="79">
        <v>1</v>
      </c>
      <c r="F2" s="79">
        <v>2</v>
      </c>
      <c r="G2" s="79">
        <v>0.6</v>
      </c>
      <c r="H2" s="79">
        <v>0.4</v>
      </c>
      <c r="I2" s="79">
        <v>0.28000000000000003</v>
      </c>
      <c r="J2" s="79">
        <v>0.13</v>
      </c>
      <c r="K2" s="79">
        <v>12</v>
      </c>
      <c r="L2" s="79">
        <v>13</v>
      </c>
      <c r="M2" s="79">
        <v>1.4</v>
      </c>
      <c r="N2" s="79">
        <v>0.8</v>
      </c>
      <c r="O2" s="79">
        <v>9</v>
      </c>
      <c r="P2" s="79">
        <v>10</v>
      </c>
      <c r="Q2" s="79">
        <v>11</v>
      </c>
      <c r="R2">
        <v>14</v>
      </c>
      <c r="S2" s="79">
        <v>18</v>
      </c>
      <c r="T2">
        <v>15</v>
      </c>
      <c r="U2" s="79">
        <v>19</v>
      </c>
      <c r="V2">
        <v>16</v>
      </c>
      <c r="W2" s="79">
        <v>20</v>
      </c>
      <c r="X2">
        <v>17</v>
      </c>
      <c r="Y2" s="79">
        <v>21</v>
      </c>
    </row>
    <row r="3" spans="1:25" x14ac:dyDescent="0.2">
      <c r="A3">
        <v>999</v>
      </c>
      <c r="B3" t="s">
        <v>16</v>
      </c>
      <c r="C3" s="78">
        <v>44496</v>
      </c>
      <c r="D3" s="78">
        <v>44378</v>
      </c>
      <c r="E3" s="79">
        <v>1</v>
      </c>
      <c r="F3" s="79">
        <v>2</v>
      </c>
      <c r="G3" s="79">
        <v>0.5</v>
      </c>
      <c r="H3" s="79">
        <v>0.4</v>
      </c>
      <c r="I3" s="79">
        <v>0.28000000000000003</v>
      </c>
      <c r="J3" s="79">
        <v>0.13</v>
      </c>
      <c r="K3" s="79">
        <v>12</v>
      </c>
      <c r="L3" s="79">
        <v>13</v>
      </c>
      <c r="M3" s="79">
        <v>1.4</v>
      </c>
      <c r="N3" s="79">
        <v>0.8</v>
      </c>
      <c r="O3" s="79">
        <v>9</v>
      </c>
      <c r="P3" s="79">
        <v>10</v>
      </c>
      <c r="Q3" s="79">
        <v>11</v>
      </c>
      <c r="R3">
        <v>14</v>
      </c>
      <c r="S3" s="79">
        <v>18</v>
      </c>
      <c r="T3">
        <v>15</v>
      </c>
      <c r="U3" s="79">
        <v>19</v>
      </c>
      <c r="V3">
        <v>16</v>
      </c>
      <c r="W3" s="79">
        <v>20</v>
      </c>
      <c r="X3">
        <v>17</v>
      </c>
      <c r="Y3" s="79">
        <v>21</v>
      </c>
    </row>
    <row r="4" spans="1:25" x14ac:dyDescent="0.2">
      <c r="A4">
        <v>125</v>
      </c>
      <c r="B4" t="s">
        <v>10</v>
      </c>
      <c r="C4" s="78">
        <v>44496</v>
      </c>
      <c r="D4" s="78">
        <v>44348</v>
      </c>
      <c r="E4" s="79">
        <v>1</v>
      </c>
      <c r="F4" s="79">
        <v>2</v>
      </c>
      <c r="G4" s="79">
        <v>0.6</v>
      </c>
      <c r="H4" s="79">
        <v>0.4</v>
      </c>
      <c r="I4" s="79">
        <v>0.28000000000000003</v>
      </c>
      <c r="J4" s="79">
        <v>0.13</v>
      </c>
      <c r="K4" s="79"/>
      <c r="L4" s="79"/>
      <c r="M4" s="79">
        <v>1.4</v>
      </c>
      <c r="N4" s="79">
        <v>0.8</v>
      </c>
      <c r="O4" s="79"/>
      <c r="P4" s="79"/>
      <c r="Q4" s="79"/>
    </row>
    <row r="5" spans="1:25" x14ac:dyDescent="0.2">
      <c r="A5">
        <v>125</v>
      </c>
      <c r="B5" t="s">
        <v>10</v>
      </c>
      <c r="C5" s="78">
        <v>44496</v>
      </c>
      <c r="D5" s="78">
        <v>44348</v>
      </c>
      <c r="E5" s="79">
        <v>5</v>
      </c>
      <c r="F5" s="79">
        <v>6</v>
      </c>
      <c r="G5" s="79">
        <v>1.6</v>
      </c>
      <c r="H5" s="79">
        <v>0.9</v>
      </c>
      <c r="I5" s="79">
        <v>0.39</v>
      </c>
      <c r="J5" s="79">
        <v>0.17</v>
      </c>
      <c r="K5" s="79"/>
      <c r="L5" s="79"/>
      <c r="M5" s="79">
        <v>0</v>
      </c>
      <c r="N5" s="79">
        <v>0</v>
      </c>
      <c r="O5" s="79"/>
      <c r="P5" s="79"/>
      <c r="Q5" s="79"/>
    </row>
  </sheetData>
  <phoneticPr fontId="11" type="noConversion"/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4A4FD-32D7-1A49-9021-DDD57E64691C}">
  <sheetPr codeName="Feuil5"/>
  <dimension ref="A1:S5"/>
  <sheetViews>
    <sheetView workbookViewId="0">
      <selection activeCell="C6" sqref="C6"/>
    </sheetView>
  </sheetViews>
  <sheetFormatPr baseColWidth="10" defaultColWidth="11" defaultRowHeight="16" x14ac:dyDescent="0.2"/>
  <sheetData>
    <row r="1" spans="1:19" ht="24" customHeight="1" x14ac:dyDescent="0.2">
      <c r="A1" t="s">
        <v>100</v>
      </c>
      <c r="B1" t="s">
        <v>101</v>
      </c>
      <c r="C1" t="s">
        <v>102</v>
      </c>
      <c r="D1" t="s">
        <v>103</v>
      </c>
      <c r="E1" t="s">
        <v>104</v>
      </c>
      <c r="F1" t="s">
        <v>105</v>
      </c>
      <c r="G1" t="s">
        <v>106</v>
      </c>
      <c r="H1" t="s">
        <v>78</v>
      </c>
      <c r="I1" t="s">
        <v>79</v>
      </c>
      <c r="J1" t="s">
        <v>80</v>
      </c>
      <c r="K1" t="s">
        <v>81</v>
      </c>
      <c r="L1" t="s">
        <v>82</v>
      </c>
      <c r="M1" t="s">
        <v>83</v>
      </c>
      <c r="N1" t="s">
        <v>84</v>
      </c>
      <c r="O1" t="s">
        <v>85</v>
      </c>
      <c r="P1" t="s">
        <v>86</v>
      </c>
      <c r="Q1" t="s">
        <v>87</v>
      </c>
      <c r="R1" t="s">
        <v>88</v>
      </c>
      <c r="S1" t="s">
        <v>89</v>
      </c>
    </row>
    <row r="2" spans="1:19" x14ac:dyDescent="0.2">
      <c r="A2">
        <v>125</v>
      </c>
      <c r="B2" s="82">
        <v>44211</v>
      </c>
      <c r="C2" t="s">
        <v>113</v>
      </c>
      <c r="D2" t="s">
        <v>109</v>
      </c>
    </row>
    <row r="3" spans="1:19" x14ac:dyDescent="0.2">
      <c r="A3">
        <v>999</v>
      </c>
      <c r="B3" s="82">
        <v>44242</v>
      </c>
      <c r="C3" t="s">
        <v>108</v>
      </c>
      <c r="D3" t="s">
        <v>110</v>
      </c>
    </row>
    <row r="4" spans="1:19" x14ac:dyDescent="0.2">
      <c r="A4">
        <v>125</v>
      </c>
      <c r="B4" s="82">
        <v>44464</v>
      </c>
      <c r="C4" t="s">
        <v>114</v>
      </c>
      <c r="D4" t="s">
        <v>111</v>
      </c>
    </row>
    <row r="5" spans="1:19" x14ac:dyDescent="0.2">
      <c r="A5">
        <v>999</v>
      </c>
      <c r="B5" s="82">
        <v>44464</v>
      </c>
      <c r="C5" t="s">
        <v>115</v>
      </c>
      <c r="D5" t="s">
        <v>112</v>
      </c>
    </row>
  </sheetData>
  <phoneticPr fontId="11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582A5-4152-2243-97C3-25348329C7F4}">
  <sheetPr codeName="Feuil6"/>
  <dimension ref="B2:B14"/>
  <sheetViews>
    <sheetView workbookViewId="0">
      <selection activeCell="B10" sqref="B10"/>
    </sheetView>
  </sheetViews>
  <sheetFormatPr baseColWidth="10" defaultColWidth="11" defaultRowHeight="16" x14ac:dyDescent="0.2"/>
  <cols>
    <col min="2" max="2" width="19.33203125" customWidth="1"/>
  </cols>
  <sheetData>
    <row r="2" spans="2:2" ht="29" x14ac:dyDescent="0.35">
      <c r="B2" s="84" t="s">
        <v>90</v>
      </c>
    </row>
    <row r="3" spans="2:2" ht="21" x14ac:dyDescent="0.25">
      <c r="B3" s="85" t="s">
        <v>91</v>
      </c>
    </row>
    <row r="4" spans="2:2" ht="21" x14ac:dyDescent="0.25">
      <c r="B4" s="85" t="s">
        <v>92</v>
      </c>
    </row>
    <row r="5" spans="2:2" ht="21" x14ac:dyDescent="0.25">
      <c r="B5" s="85" t="s">
        <v>93</v>
      </c>
    </row>
    <row r="9" spans="2:2" x14ac:dyDescent="0.2">
      <c r="B9" s="86" t="s">
        <v>97</v>
      </c>
    </row>
    <row r="11" spans="2:2" x14ac:dyDescent="0.2">
      <c r="B11" s="86" t="s">
        <v>94</v>
      </c>
    </row>
    <row r="12" spans="2:2" x14ac:dyDescent="0.2">
      <c r="B12" s="86" t="s">
        <v>95</v>
      </c>
    </row>
    <row r="13" spans="2:2" x14ac:dyDescent="0.2">
      <c r="B13" s="86"/>
    </row>
    <row r="14" spans="2:2" x14ac:dyDescent="0.2">
      <c r="B14" s="8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TVAD</vt:lpstr>
      <vt:lpstr>Données</vt:lpstr>
      <vt:lpstr>Sauvegarde</vt:lpstr>
      <vt:lpstr>Note</vt:lpstr>
      <vt:lpstr>PDF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Rocco QUANTIN</cp:lastModifiedBy>
  <dcterms:created xsi:type="dcterms:W3CDTF">2021-10-25T15:54:53Z</dcterms:created>
  <dcterms:modified xsi:type="dcterms:W3CDTF">2021-10-28T11:09:34Z</dcterms:modified>
</cp:coreProperties>
</file>