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2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drawings/drawing3.xml" ContentType="application/vnd.openxmlformats-officedocument.drawing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drawings/drawing4.xml" ContentType="application/vnd.openxmlformats-officedocument.drawing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drawings/drawing5.xml" ContentType="application/vnd.openxmlformats-officedocument.drawing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drawings/drawing6.xml" ContentType="application/vnd.openxmlformats-officedocument.drawing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drawings/drawing7.xml" ContentType="application/vnd.openxmlformats-officedocument.drawing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drawings/drawing8.xml" ContentType="application/vnd.openxmlformats-officedocument.drawing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drawings/drawing9.xml" ContentType="application/vnd.openxmlformats-officedocument.drawing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drawings/drawing10.xml" ContentType="application/vnd.openxmlformats-officedocument.drawing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drawings/drawing11.xml" ContentType="application/vnd.openxmlformats-officedocument.drawing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drawings/drawing12.xml" ContentType="application/vnd.openxmlformats-officedocument.drawing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drawings/drawing13.xml" ContentType="application/vnd.openxmlformats-officedocument.drawing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drawings/drawing14.xml" ContentType="application/vnd.openxmlformats-officedocument.drawing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drawings/drawing15.xml" ContentType="application/vnd.openxmlformats-officedocument.drawing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drawings/drawing16.xml" ContentType="application/vnd.openxmlformats-officedocument.drawing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drawings/drawing17.xml" ContentType="application/vnd.openxmlformats-officedocument.drawing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drawings/drawing18.xml" ContentType="application/vnd.openxmlformats-officedocument.drawing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drawings/drawing19.xml" ContentType="application/vnd.openxmlformats-officedocument.drawing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drawings/drawing20.xml" ContentType="application/vnd.openxmlformats-officedocument.drawing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drawings/drawing21.xml" ContentType="application/vnd.openxmlformats-officedocument.drawing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drawings/drawing22.xml" ContentType="application/vnd.openxmlformats-officedocument.drawing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drawings/drawing23.xml" ContentType="application/vnd.openxmlformats-officedocument.drawing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drawings/drawing24.xml" ContentType="application/vnd.openxmlformats-officedocument.drawing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drawings/drawing25.xml" ContentType="application/vnd.openxmlformats-officedocument.drawing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14400" yWindow="-15" windowWidth="14445" windowHeight="12165" firstSheet="16" activeTab="17"/>
  </bookViews>
  <sheets>
    <sheet name="02-01-FACT-200801001-table-7" sheetId="225" r:id="rId1"/>
    <sheet name="02-01-FACT-200801002-table-3" sheetId="226" r:id="rId2"/>
    <sheet name="02-01-FACT-200801003-table-4" sheetId="227" r:id="rId3"/>
    <sheet name="02-01-FACT-200801004-table-1" sheetId="228" r:id="rId4"/>
    <sheet name="02-01-FACT-200801005-table-F" sheetId="229" r:id="rId5"/>
    <sheet name="02-01-FACT-200801006-table-A" sheetId="230" r:id="rId6"/>
    <sheet name="03-01-FACT-200801007-table-3" sheetId="231" r:id="rId7"/>
    <sheet name="03-01-FACT-200801008-table-7" sheetId="232" r:id="rId8"/>
    <sheet name="03-01-FACT-200801009-table-6" sheetId="233" r:id="rId9"/>
    <sheet name="03-01-FACT-200801010-table-4" sheetId="234" r:id="rId10"/>
    <sheet name="03-01-FACT-200801011-table-A" sheetId="235" r:id="rId11"/>
    <sheet name="04-01-FACT-200801012-table-7" sheetId="236" r:id="rId12"/>
    <sheet name="04-01-FACT-200801013-table-3" sheetId="237" r:id="rId13"/>
    <sheet name="04-01-FACT-200801014-table-1" sheetId="238" r:id="rId14"/>
    <sheet name="04-01-FACT-200801015-table-7" sheetId="239" r:id="rId15"/>
    <sheet name="04-01-FACT-200801016-table-A" sheetId="240" r:id="rId16"/>
    <sheet name="04-01-FACT-200801017-table-C" sheetId="241" r:id="rId17"/>
    <sheet name="06-01-FACT-200801021-table-6" sheetId="245" r:id="rId18"/>
    <sheet name="06-01-FACT-200801022-table-3" sheetId="246" r:id="rId19"/>
    <sheet name="06-01-FACT-200801023-table-7" sheetId="247" r:id="rId20"/>
    <sheet name="06-01-FACT-200801024-table-A" sheetId="248" r:id="rId21"/>
    <sheet name="06-01-FACT-200801025-table-C" sheetId="249" r:id="rId22"/>
    <sheet name="06-01-FACT-200801026-table-6" sheetId="250" r:id="rId23"/>
    <sheet name="06-01-FACT-200801027-table-7" sheetId="251" r:id="rId24"/>
    <sheet name="modele facture" sheetId="221" r:id="rId25"/>
    <sheet name="code carte " sheetId="2" r:id="rId26"/>
  </sheets>
  <externalReferences>
    <externalReference r:id="rId27"/>
    <externalReference r:id="rId28"/>
  </externalReferences>
  <definedNames>
    <definedName name="code_carte">'code carte '!$A$1:$F$107</definedName>
    <definedName name="code_carte_2013" localSheetId="0">'[1]code carte 2013'!$A$1:$F$107</definedName>
    <definedName name="code_carte_2013" localSheetId="1">'[1]code carte 2013'!$A$1:$F$107</definedName>
    <definedName name="code_carte_2013" localSheetId="2">'[1]code carte 2013'!$A$1:$F$107</definedName>
    <definedName name="code_carte_2013" localSheetId="3">'[1]code carte 2013'!$A$1:$F$107</definedName>
    <definedName name="code_carte_2013" localSheetId="4">'[1]code carte 2013'!$A$1:$F$107</definedName>
    <definedName name="code_carte_2013" localSheetId="5">'[1]code carte 2013'!$A$1:$F$107</definedName>
    <definedName name="code_carte_2013" localSheetId="6">'[1]code carte 2013'!$A$1:$F$107</definedName>
    <definedName name="code_carte_2013" localSheetId="7">'[1]code carte 2013'!$A$1:$F$107</definedName>
    <definedName name="code_carte_2013" localSheetId="8">'[1]code carte 2013'!$A$1:$F$107</definedName>
    <definedName name="code_carte_2013" localSheetId="9">'[1]code carte 2013'!$A$1:$F$107</definedName>
    <definedName name="code_carte_2013" localSheetId="10">'[1]code carte 2013'!$A$1:$F$107</definedName>
    <definedName name="code_carte_2013" localSheetId="11">'[1]code carte 2013'!$A$1:$F$107</definedName>
    <definedName name="code_carte_2013" localSheetId="12">'[1]code carte 2013'!$A$1:$F$107</definedName>
    <definedName name="code_carte_2013" localSheetId="13">'[1]code carte 2013'!$A$1:$F$107</definedName>
    <definedName name="code_carte_2013" localSheetId="14">'[1]code carte 2013'!$A$1:$F$107</definedName>
    <definedName name="code_carte_2013" localSheetId="15">'[1]code carte 2013'!$A$1:$F$107</definedName>
    <definedName name="code_carte_2013" localSheetId="16">'[1]code carte 2013'!$A$1:$F$107</definedName>
    <definedName name="code_carte_2013" localSheetId="17">'[1]code carte 2013'!$A$1:$F$107</definedName>
    <definedName name="code_carte_2013" localSheetId="18">'[1]code carte 2013'!$A$1:$F$107</definedName>
    <definedName name="code_carte_2013" localSheetId="19">'[1]code carte 2013'!$A$1:$F$107</definedName>
    <definedName name="code_carte_2013" localSheetId="20">'[1]code carte 2013'!$A$1:$F$107</definedName>
    <definedName name="code_carte_2013" localSheetId="21">'[1]code carte 2013'!$A$1:$F$107</definedName>
    <definedName name="code_carte_2013" localSheetId="22">'[1]code carte 2013'!$A$1:$F$107</definedName>
    <definedName name="code_carte_2013" localSheetId="23">'[1]code carte 2013'!$A$1:$F$107</definedName>
    <definedName name="code_carte_2013" localSheetId="24">'[1]code carte 2013'!$A$1:$F$107</definedName>
    <definedName name="soda">'code carte '!$B$1:$B$6</definedName>
  </definedNames>
  <calcPr calcId="152511"/>
</workbook>
</file>

<file path=xl/calcChain.xml><?xml version="1.0" encoding="utf-8"?>
<calcChain xmlns="http://schemas.openxmlformats.org/spreadsheetml/2006/main">
  <c r="A41" i="251" l="1"/>
  <c r="H36" i="251"/>
  <c r="G36" i="251"/>
  <c r="F36" i="251"/>
  <c r="E36" i="251"/>
  <c r="D36" i="251"/>
  <c r="C36" i="251"/>
  <c r="H35" i="251"/>
  <c r="G35" i="251"/>
  <c r="F35" i="251"/>
  <c r="E35" i="251"/>
  <c r="D35" i="251"/>
  <c r="C35" i="251"/>
  <c r="H34" i="251"/>
  <c r="G34" i="251"/>
  <c r="F34" i="251"/>
  <c r="E34" i="251"/>
  <c r="D34" i="251"/>
  <c r="C34" i="251"/>
  <c r="H33" i="251"/>
  <c r="G33" i="251"/>
  <c r="F33" i="251"/>
  <c r="E33" i="251"/>
  <c r="D33" i="251"/>
  <c r="C33" i="251"/>
  <c r="H32" i="251"/>
  <c r="G32" i="251"/>
  <c r="F32" i="251"/>
  <c r="E32" i="251"/>
  <c r="D32" i="251"/>
  <c r="C32" i="251"/>
  <c r="H31" i="251"/>
  <c r="G31" i="251"/>
  <c r="F31" i="251"/>
  <c r="E31" i="251"/>
  <c r="D31" i="251"/>
  <c r="C31" i="251"/>
  <c r="H30" i="251"/>
  <c r="G30" i="251"/>
  <c r="F30" i="251"/>
  <c r="E30" i="251"/>
  <c r="D30" i="251"/>
  <c r="C30" i="251"/>
  <c r="H29" i="251"/>
  <c r="G29" i="251"/>
  <c r="F29" i="251"/>
  <c r="E29" i="251"/>
  <c r="D29" i="251"/>
  <c r="C29" i="251"/>
  <c r="H28" i="251"/>
  <c r="G28" i="251"/>
  <c r="F28" i="251"/>
  <c r="E28" i="251"/>
  <c r="D28" i="251"/>
  <c r="C28" i="251"/>
  <c r="H27" i="251"/>
  <c r="G27" i="251"/>
  <c r="F27" i="251"/>
  <c r="E27" i="251"/>
  <c r="D27" i="251"/>
  <c r="C27" i="251"/>
  <c r="H26" i="251"/>
  <c r="G26" i="251"/>
  <c r="F26" i="251"/>
  <c r="E26" i="251"/>
  <c r="D26" i="251"/>
  <c r="C26" i="251"/>
  <c r="H25" i="251"/>
  <c r="G25" i="251"/>
  <c r="F25" i="251"/>
  <c r="E25" i="251"/>
  <c r="D25" i="251"/>
  <c r="C25" i="251"/>
  <c r="H24" i="251"/>
  <c r="G24" i="251"/>
  <c r="F24" i="251"/>
  <c r="E24" i="251"/>
  <c r="D24" i="251"/>
  <c r="C24" i="251"/>
  <c r="H23" i="251"/>
  <c r="G23" i="251"/>
  <c r="F23" i="251"/>
  <c r="E23" i="251"/>
  <c r="D23" i="251"/>
  <c r="C23" i="251"/>
  <c r="F22" i="251"/>
  <c r="E22" i="251"/>
  <c r="D22" i="251"/>
  <c r="C22" i="251"/>
  <c r="F21" i="251"/>
  <c r="E21" i="251"/>
  <c r="D21" i="251"/>
  <c r="C21" i="251"/>
  <c r="F20" i="251"/>
  <c r="E20" i="251"/>
  <c r="D20" i="251"/>
  <c r="C20" i="251"/>
  <c r="F19" i="251"/>
  <c r="E19" i="251"/>
  <c r="D19" i="251"/>
  <c r="C19" i="251"/>
  <c r="F18" i="251"/>
  <c r="E18" i="251"/>
  <c r="D18" i="251"/>
  <c r="C18" i="251"/>
  <c r="F17" i="251"/>
  <c r="E17" i="251"/>
  <c r="D17" i="251"/>
  <c r="C17" i="251"/>
  <c r="F16" i="251"/>
  <c r="E16" i="251"/>
  <c r="D16" i="251"/>
  <c r="C16" i="251"/>
  <c r="F15" i="251"/>
  <c r="E15" i="251"/>
  <c r="D15" i="251"/>
  <c r="C15" i="251"/>
  <c r="F14" i="251"/>
  <c r="E14" i="251"/>
  <c r="D14" i="251"/>
  <c r="C14" i="251"/>
  <c r="F13" i="251"/>
  <c r="E13" i="251"/>
  <c r="D13" i="251"/>
  <c r="C13" i="251"/>
  <c r="F12" i="251"/>
  <c r="E12" i="251"/>
  <c r="D12" i="251"/>
  <c r="C12" i="251"/>
  <c r="F11" i="251"/>
  <c r="E11" i="251"/>
  <c r="D11" i="251"/>
  <c r="C11" i="251"/>
  <c r="F10" i="251"/>
  <c r="E10" i="251"/>
  <c r="D10" i="251"/>
  <c r="C10" i="251"/>
  <c r="F9" i="251"/>
  <c r="E9" i="251"/>
  <c r="E37" i="251" s="1"/>
  <c r="D9" i="251"/>
  <c r="C9" i="251"/>
  <c r="A41" i="250"/>
  <c r="H36" i="250"/>
  <c r="G36" i="250"/>
  <c r="F36" i="250"/>
  <c r="E36" i="250"/>
  <c r="D36" i="250"/>
  <c r="C36" i="250"/>
  <c r="H35" i="250"/>
  <c r="G35" i="250"/>
  <c r="F35" i="250"/>
  <c r="E35" i="250"/>
  <c r="D35" i="250"/>
  <c r="C35" i="250"/>
  <c r="H34" i="250"/>
  <c r="G34" i="250"/>
  <c r="F34" i="250"/>
  <c r="E34" i="250"/>
  <c r="D34" i="250"/>
  <c r="C34" i="250"/>
  <c r="H33" i="250"/>
  <c r="G33" i="250"/>
  <c r="F33" i="250"/>
  <c r="E33" i="250"/>
  <c r="D33" i="250"/>
  <c r="C33" i="250"/>
  <c r="H32" i="250"/>
  <c r="G32" i="250"/>
  <c r="F32" i="250"/>
  <c r="E32" i="250"/>
  <c r="D32" i="250"/>
  <c r="C32" i="250"/>
  <c r="H31" i="250"/>
  <c r="G31" i="250"/>
  <c r="F31" i="250"/>
  <c r="E31" i="250"/>
  <c r="D31" i="250"/>
  <c r="C31" i="250"/>
  <c r="H30" i="250"/>
  <c r="G30" i="250"/>
  <c r="F30" i="250"/>
  <c r="E30" i="250"/>
  <c r="D30" i="250"/>
  <c r="C30" i="250"/>
  <c r="H29" i="250"/>
  <c r="G29" i="250"/>
  <c r="F29" i="250"/>
  <c r="E29" i="250"/>
  <c r="D29" i="250"/>
  <c r="C29" i="250"/>
  <c r="H28" i="250"/>
  <c r="G28" i="250"/>
  <c r="F28" i="250"/>
  <c r="E28" i="250"/>
  <c r="D28" i="250"/>
  <c r="C28" i="250"/>
  <c r="H27" i="250"/>
  <c r="G27" i="250"/>
  <c r="F27" i="250"/>
  <c r="E27" i="250"/>
  <c r="D27" i="250"/>
  <c r="C27" i="250"/>
  <c r="H26" i="250"/>
  <c r="G26" i="250"/>
  <c r="F26" i="250"/>
  <c r="E26" i="250"/>
  <c r="D26" i="250"/>
  <c r="C26" i="250"/>
  <c r="H25" i="250"/>
  <c r="G25" i="250"/>
  <c r="F25" i="250"/>
  <c r="E25" i="250"/>
  <c r="D25" i="250"/>
  <c r="C25" i="250"/>
  <c r="H24" i="250"/>
  <c r="G24" i="250"/>
  <c r="F24" i="250"/>
  <c r="E24" i="250"/>
  <c r="D24" i="250"/>
  <c r="C24" i="250"/>
  <c r="H23" i="250"/>
  <c r="G23" i="250"/>
  <c r="F23" i="250"/>
  <c r="E23" i="250"/>
  <c r="D23" i="250"/>
  <c r="C23" i="250"/>
  <c r="H22" i="250"/>
  <c r="G22" i="250"/>
  <c r="F22" i="250"/>
  <c r="E22" i="250"/>
  <c r="D22" i="250"/>
  <c r="C22" i="250"/>
  <c r="H21" i="250"/>
  <c r="G21" i="250"/>
  <c r="F21" i="250"/>
  <c r="E21" i="250"/>
  <c r="D21" i="250"/>
  <c r="C21" i="250"/>
  <c r="H20" i="250"/>
  <c r="G20" i="250"/>
  <c r="F20" i="250"/>
  <c r="E20" i="250"/>
  <c r="D20" i="250"/>
  <c r="C20" i="250"/>
  <c r="H19" i="250"/>
  <c r="G19" i="250"/>
  <c r="F19" i="250"/>
  <c r="E19" i="250"/>
  <c r="D19" i="250"/>
  <c r="C19" i="250"/>
  <c r="H18" i="250"/>
  <c r="G18" i="250"/>
  <c r="F18" i="250"/>
  <c r="E18" i="250"/>
  <c r="D18" i="250"/>
  <c r="C18" i="250"/>
  <c r="H17" i="250"/>
  <c r="G17" i="250"/>
  <c r="F17" i="250"/>
  <c r="E17" i="250"/>
  <c r="D17" i="250"/>
  <c r="C17" i="250"/>
  <c r="H16" i="250"/>
  <c r="G16" i="250"/>
  <c r="F16" i="250"/>
  <c r="E16" i="250"/>
  <c r="D16" i="250"/>
  <c r="C16" i="250"/>
  <c r="H15" i="250"/>
  <c r="G15" i="250"/>
  <c r="F15" i="250"/>
  <c r="E15" i="250"/>
  <c r="D15" i="250"/>
  <c r="C15" i="250"/>
  <c r="F14" i="250"/>
  <c r="E14" i="250"/>
  <c r="D14" i="250"/>
  <c r="C14" i="250"/>
  <c r="F13" i="250"/>
  <c r="E13" i="250"/>
  <c r="D13" i="250"/>
  <c r="C13" i="250"/>
  <c r="F12" i="250"/>
  <c r="E12" i="250"/>
  <c r="D12" i="250"/>
  <c r="C12" i="250"/>
  <c r="F11" i="250"/>
  <c r="E11" i="250"/>
  <c r="D11" i="250"/>
  <c r="C11" i="250"/>
  <c r="F10" i="250"/>
  <c r="E10" i="250"/>
  <c r="D10" i="250"/>
  <c r="C10" i="250"/>
  <c r="F9" i="250"/>
  <c r="E9" i="250"/>
  <c r="E37" i="250" s="1"/>
  <c r="D9" i="250"/>
  <c r="C9" i="250"/>
  <c r="A41" i="249"/>
  <c r="H36" i="249"/>
  <c r="G36" i="249"/>
  <c r="F36" i="249"/>
  <c r="E36" i="249"/>
  <c r="D36" i="249"/>
  <c r="C36" i="249"/>
  <c r="H35" i="249"/>
  <c r="G35" i="249"/>
  <c r="F35" i="249"/>
  <c r="E35" i="249"/>
  <c r="D35" i="249"/>
  <c r="C35" i="249"/>
  <c r="H34" i="249"/>
  <c r="G34" i="249"/>
  <c r="F34" i="249"/>
  <c r="E34" i="249"/>
  <c r="D34" i="249"/>
  <c r="C34" i="249"/>
  <c r="H33" i="249"/>
  <c r="G33" i="249"/>
  <c r="F33" i="249"/>
  <c r="E33" i="249"/>
  <c r="D33" i="249"/>
  <c r="C33" i="249"/>
  <c r="H32" i="249"/>
  <c r="G32" i="249"/>
  <c r="F32" i="249"/>
  <c r="E32" i="249"/>
  <c r="D32" i="249"/>
  <c r="C32" i="249"/>
  <c r="H31" i="249"/>
  <c r="G31" i="249"/>
  <c r="F31" i="249"/>
  <c r="E31" i="249"/>
  <c r="D31" i="249"/>
  <c r="C31" i="249"/>
  <c r="H30" i="249"/>
  <c r="G30" i="249"/>
  <c r="F30" i="249"/>
  <c r="E30" i="249"/>
  <c r="D30" i="249"/>
  <c r="C30" i="249"/>
  <c r="H29" i="249"/>
  <c r="G29" i="249"/>
  <c r="F29" i="249"/>
  <c r="E29" i="249"/>
  <c r="D29" i="249"/>
  <c r="C29" i="249"/>
  <c r="H28" i="249"/>
  <c r="G28" i="249"/>
  <c r="F28" i="249"/>
  <c r="E28" i="249"/>
  <c r="D28" i="249"/>
  <c r="C28" i="249"/>
  <c r="H27" i="249"/>
  <c r="G27" i="249"/>
  <c r="F27" i="249"/>
  <c r="E27" i="249"/>
  <c r="D27" i="249"/>
  <c r="C27" i="249"/>
  <c r="H26" i="249"/>
  <c r="G26" i="249"/>
  <c r="F26" i="249"/>
  <c r="E26" i="249"/>
  <c r="D26" i="249"/>
  <c r="C26" i="249"/>
  <c r="H25" i="249"/>
  <c r="G25" i="249"/>
  <c r="F25" i="249"/>
  <c r="E25" i="249"/>
  <c r="D25" i="249"/>
  <c r="C25" i="249"/>
  <c r="H24" i="249"/>
  <c r="G24" i="249"/>
  <c r="F24" i="249"/>
  <c r="E24" i="249"/>
  <c r="D24" i="249"/>
  <c r="C24" i="249"/>
  <c r="H23" i="249"/>
  <c r="G23" i="249"/>
  <c r="F23" i="249"/>
  <c r="E23" i="249"/>
  <c r="D23" i="249"/>
  <c r="C23" i="249"/>
  <c r="H22" i="249"/>
  <c r="G22" i="249"/>
  <c r="F22" i="249"/>
  <c r="E22" i="249"/>
  <c r="D22" i="249"/>
  <c r="C22" i="249"/>
  <c r="H21" i="249"/>
  <c r="G21" i="249"/>
  <c r="F21" i="249"/>
  <c r="E21" i="249"/>
  <c r="D21" i="249"/>
  <c r="C21" i="249"/>
  <c r="H20" i="249"/>
  <c r="G20" i="249"/>
  <c r="F20" i="249"/>
  <c r="E20" i="249"/>
  <c r="D20" i="249"/>
  <c r="C20" i="249"/>
  <c r="H19" i="249"/>
  <c r="G19" i="249"/>
  <c r="F19" i="249"/>
  <c r="E19" i="249"/>
  <c r="D19" i="249"/>
  <c r="C19" i="249"/>
  <c r="H18" i="249"/>
  <c r="G18" i="249"/>
  <c r="F18" i="249"/>
  <c r="E18" i="249"/>
  <c r="D18" i="249"/>
  <c r="C18" i="249"/>
  <c r="H17" i="249"/>
  <c r="G17" i="249"/>
  <c r="F17" i="249"/>
  <c r="E17" i="249"/>
  <c r="D17" i="249"/>
  <c r="C17" i="249"/>
  <c r="H16" i="249"/>
  <c r="G16" i="249"/>
  <c r="F16" i="249"/>
  <c r="E16" i="249"/>
  <c r="D16" i="249"/>
  <c r="C16" i="249"/>
  <c r="F15" i="249"/>
  <c r="E15" i="249"/>
  <c r="D15" i="249"/>
  <c r="C15" i="249"/>
  <c r="F14" i="249"/>
  <c r="E14" i="249"/>
  <c r="D14" i="249"/>
  <c r="C14" i="249"/>
  <c r="F13" i="249"/>
  <c r="E13" i="249"/>
  <c r="D13" i="249"/>
  <c r="C13" i="249"/>
  <c r="F12" i="249"/>
  <c r="E12" i="249"/>
  <c r="D12" i="249"/>
  <c r="C12" i="249"/>
  <c r="F11" i="249"/>
  <c r="E11" i="249"/>
  <c r="D11" i="249"/>
  <c r="C11" i="249"/>
  <c r="F10" i="249"/>
  <c r="E10" i="249"/>
  <c r="D10" i="249"/>
  <c r="C10" i="249"/>
  <c r="F9" i="249"/>
  <c r="E9" i="249"/>
  <c r="E37" i="249" s="1"/>
  <c r="D9" i="249"/>
  <c r="C9" i="249"/>
  <c r="A41" i="248"/>
  <c r="H36" i="248"/>
  <c r="G36" i="248"/>
  <c r="F36" i="248"/>
  <c r="E36" i="248"/>
  <c r="D36" i="248"/>
  <c r="C36" i="248"/>
  <c r="H35" i="248"/>
  <c r="G35" i="248"/>
  <c r="F35" i="248"/>
  <c r="E35" i="248"/>
  <c r="D35" i="248"/>
  <c r="C35" i="248"/>
  <c r="H34" i="248"/>
  <c r="G34" i="248"/>
  <c r="F34" i="248"/>
  <c r="E34" i="248"/>
  <c r="D34" i="248"/>
  <c r="C34" i="248"/>
  <c r="H33" i="248"/>
  <c r="G33" i="248"/>
  <c r="F33" i="248"/>
  <c r="E33" i="248"/>
  <c r="D33" i="248"/>
  <c r="C33" i="248"/>
  <c r="H32" i="248"/>
  <c r="G32" i="248"/>
  <c r="F32" i="248"/>
  <c r="E32" i="248"/>
  <c r="D32" i="248"/>
  <c r="C32" i="248"/>
  <c r="H31" i="248"/>
  <c r="G31" i="248"/>
  <c r="F31" i="248"/>
  <c r="E31" i="248"/>
  <c r="D31" i="248"/>
  <c r="C31" i="248"/>
  <c r="H30" i="248"/>
  <c r="G30" i="248"/>
  <c r="F30" i="248"/>
  <c r="E30" i="248"/>
  <c r="D30" i="248"/>
  <c r="C30" i="248"/>
  <c r="H29" i="248"/>
  <c r="G29" i="248"/>
  <c r="F29" i="248"/>
  <c r="E29" i="248"/>
  <c r="D29" i="248"/>
  <c r="C29" i="248"/>
  <c r="H28" i="248"/>
  <c r="G28" i="248"/>
  <c r="F28" i="248"/>
  <c r="E28" i="248"/>
  <c r="D28" i="248"/>
  <c r="C28" i="248"/>
  <c r="H27" i="248"/>
  <c r="G27" i="248"/>
  <c r="F27" i="248"/>
  <c r="E27" i="248"/>
  <c r="D27" i="248"/>
  <c r="C27" i="248"/>
  <c r="H26" i="248"/>
  <c r="G26" i="248"/>
  <c r="F26" i="248"/>
  <c r="E26" i="248"/>
  <c r="D26" i="248"/>
  <c r="C26" i="248"/>
  <c r="H25" i="248"/>
  <c r="G25" i="248"/>
  <c r="F25" i="248"/>
  <c r="E25" i="248"/>
  <c r="D25" i="248"/>
  <c r="C25" i="248"/>
  <c r="H24" i="248"/>
  <c r="G24" i="248"/>
  <c r="F24" i="248"/>
  <c r="E24" i="248"/>
  <c r="D24" i="248"/>
  <c r="C24" i="248"/>
  <c r="H23" i="248"/>
  <c r="G23" i="248"/>
  <c r="F23" i="248"/>
  <c r="E23" i="248"/>
  <c r="D23" i="248"/>
  <c r="C23" i="248"/>
  <c r="H22" i="248"/>
  <c r="G22" i="248"/>
  <c r="F22" i="248"/>
  <c r="E22" i="248"/>
  <c r="D22" i="248"/>
  <c r="C22" i="248"/>
  <c r="H21" i="248"/>
  <c r="G21" i="248"/>
  <c r="F21" i="248"/>
  <c r="E21" i="248"/>
  <c r="D21" i="248"/>
  <c r="C21" i="248"/>
  <c r="H20" i="248"/>
  <c r="G20" i="248"/>
  <c r="F20" i="248"/>
  <c r="E20" i="248"/>
  <c r="D20" i="248"/>
  <c r="C20" i="248"/>
  <c r="H19" i="248"/>
  <c r="G19" i="248"/>
  <c r="F19" i="248"/>
  <c r="E19" i="248"/>
  <c r="D19" i="248"/>
  <c r="C19" i="248"/>
  <c r="H18" i="248"/>
  <c r="G18" i="248"/>
  <c r="F18" i="248"/>
  <c r="E18" i="248"/>
  <c r="D18" i="248"/>
  <c r="C18" i="248"/>
  <c r="H17" i="248"/>
  <c r="G17" i="248"/>
  <c r="F17" i="248"/>
  <c r="E17" i="248"/>
  <c r="D17" i="248"/>
  <c r="C17" i="248"/>
  <c r="H16" i="248"/>
  <c r="G16" i="248"/>
  <c r="F16" i="248"/>
  <c r="E16" i="248"/>
  <c r="D16" i="248"/>
  <c r="C16" i="248"/>
  <c r="H15" i="248"/>
  <c r="G15" i="248"/>
  <c r="F15" i="248"/>
  <c r="E15" i="248"/>
  <c r="D15" i="248"/>
  <c r="C15" i="248"/>
  <c r="F14" i="248"/>
  <c r="E14" i="248"/>
  <c r="D14" i="248"/>
  <c r="C14" i="248"/>
  <c r="F13" i="248"/>
  <c r="E13" i="248"/>
  <c r="D13" i="248"/>
  <c r="C13" i="248"/>
  <c r="F12" i="248"/>
  <c r="E12" i="248"/>
  <c r="D12" i="248"/>
  <c r="C12" i="248"/>
  <c r="F11" i="248"/>
  <c r="E11" i="248"/>
  <c r="D11" i="248"/>
  <c r="C11" i="248"/>
  <c r="F10" i="248"/>
  <c r="E10" i="248"/>
  <c r="D10" i="248"/>
  <c r="C10" i="248"/>
  <c r="F9" i="248"/>
  <c r="E9" i="248"/>
  <c r="E37" i="248" s="1"/>
  <c r="D9" i="248"/>
  <c r="C9" i="248"/>
  <c r="A41" i="247"/>
  <c r="H36" i="247"/>
  <c r="G36" i="247"/>
  <c r="F36" i="247"/>
  <c r="E36" i="247"/>
  <c r="D36" i="247"/>
  <c r="C36" i="247"/>
  <c r="H35" i="247"/>
  <c r="G35" i="247"/>
  <c r="F35" i="247"/>
  <c r="E35" i="247"/>
  <c r="D35" i="247"/>
  <c r="C35" i="247"/>
  <c r="H34" i="247"/>
  <c r="G34" i="247"/>
  <c r="F34" i="247"/>
  <c r="E34" i="247"/>
  <c r="D34" i="247"/>
  <c r="C34" i="247"/>
  <c r="H33" i="247"/>
  <c r="G33" i="247"/>
  <c r="F33" i="247"/>
  <c r="E33" i="247"/>
  <c r="D33" i="247"/>
  <c r="C33" i="247"/>
  <c r="H32" i="247"/>
  <c r="G32" i="247"/>
  <c r="F32" i="247"/>
  <c r="E32" i="247"/>
  <c r="D32" i="247"/>
  <c r="C32" i="247"/>
  <c r="H31" i="247"/>
  <c r="G31" i="247"/>
  <c r="F31" i="247"/>
  <c r="E31" i="247"/>
  <c r="D31" i="247"/>
  <c r="C31" i="247"/>
  <c r="H30" i="247"/>
  <c r="G30" i="247"/>
  <c r="F30" i="247"/>
  <c r="E30" i="247"/>
  <c r="D30" i="247"/>
  <c r="C30" i="247"/>
  <c r="H29" i="247"/>
  <c r="G29" i="247"/>
  <c r="F29" i="247"/>
  <c r="E29" i="247"/>
  <c r="D29" i="247"/>
  <c r="C29" i="247"/>
  <c r="H28" i="247"/>
  <c r="G28" i="247"/>
  <c r="F28" i="247"/>
  <c r="E28" i="247"/>
  <c r="D28" i="247"/>
  <c r="C28" i="247"/>
  <c r="H27" i="247"/>
  <c r="G27" i="247"/>
  <c r="F27" i="247"/>
  <c r="E27" i="247"/>
  <c r="D27" i="247"/>
  <c r="C27" i="247"/>
  <c r="H26" i="247"/>
  <c r="G26" i="247"/>
  <c r="F26" i="247"/>
  <c r="E26" i="247"/>
  <c r="D26" i="247"/>
  <c r="C26" i="247"/>
  <c r="H25" i="247"/>
  <c r="G25" i="247"/>
  <c r="F25" i="247"/>
  <c r="E25" i="247"/>
  <c r="D25" i="247"/>
  <c r="C25" i="247"/>
  <c r="H24" i="247"/>
  <c r="G24" i="247"/>
  <c r="F24" i="247"/>
  <c r="E24" i="247"/>
  <c r="D24" i="247"/>
  <c r="C24" i="247"/>
  <c r="H23" i="247"/>
  <c r="G23" i="247"/>
  <c r="F23" i="247"/>
  <c r="E23" i="247"/>
  <c r="D23" i="247"/>
  <c r="C23" i="247"/>
  <c r="H22" i="247"/>
  <c r="G22" i="247"/>
  <c r="F22" i="247"/>
  <c r="E22" i="247"/>
  <c r="D22" i="247"/>
  <c r="C22" i="247"/>
  <c r="H21" i="247"/>
  <c r="G21" i="247"/>
  <c r="F21" i="247"/>
  <c r="E21" i="247"/>
  <c r="D21" i="247"/>
  <c r="C21" i="247"/>
  <c r="H20" i="247"/>
  <c r="G20" i="247"/>
  <c r="F20" i="247"/>
  <c r="E20" i="247"/>
  <c r="D20" i="247"/>
  <c r="C20" i="247"/>
  <c r="H19" i="247"/>
  <c r="G19" i="247"/>
  <c r="F19" i="247"/>
  <c r="E19" i="247"/>
  <c r="D19" i="247"/>
  <c r="C19" i="247"/>
  <c r="H18" i="247"/>
  <c r="G18" i="247"/>
  <c r="F18" i="247"/>
  <c r="E18" i="247"/>
  <c r="D18" i="247"/>
  <c r="C18" i="247"/>
  <c r="H17" i="247"/>
  <c r="G17" i="247"/>
  <c r="F17" i="247"/>
  <c r="E17" i="247"/>
  <c r="D17" i="247"/>
  <c r="C17" i="247"/>
  <c r="H16" i="247"/>
  <c r="G16" i="247"/>
  <c r="F16" i="247"/>
  <c r="E16" i="247"/>
  <c r="D16" i="247"/>
  <c r="C16" i="247"/>
  <c r="H15" i="247"/>
  <c r="G15" i="247"/>
  <c r="F15" i="247"/>
  <c r="E15" i="247"/>
  <c r="D15" i="247"/>
  <c r="C15" i="247"/>
  <c r="H14" i="247"/>
  <c r="G14" i="247"/>
  <c r="F14" i="247"/>
  <c r="E14" i="247"/>
  <c r="D14" i="247"/>
  <c r="C14" i="247"/>
  <c r="F13" i="247"/>
  <c r="E13" i="247"/>
  <c r="D13" i="247"/>
  <c r="C13" i="247"/>
  <c r="F12" i="247"/>
  <c r="E12" i="247"/>
  <c r="D12" i="247"/>
  <c r="C12" i="247"/>
  <c r="F11" i="247"/>
  <c r="E11" i="247"/>
  <c r="D11" i="247"/>
  <c r="C11" i="247"/>
  <c r="F10" i="247"/>
  <c r="E10" i="247"/>
  <c r="D10" i="247"/>
  <c r="C10" i="247"/>
  <c r="F9" i="247"/>
  <c r="E9" i="247"/>
  <c r="E37" i="247" s="1"/>
  <c r="D9" i="247"/>
  <c r="C9" i="247"/>
  <c r="A41" i="246"/>
  <c r="H36" i="246"/>
  <c r="G36" i="246"/>
  <c r="F36" i="246"/>
  <c r="E36" i="246"/>
  <c r="D36" i="246"/>
  <c r="C36" i="246"/>
  <c r="H35" i="246"/>
  <c r="G35" i="246"/>
  <c r="F35" i="246"/>
  <c r="E35" i="246"/>
  <c r="D35" i="246"/>
  <c r="C35" i="246"/>
  <c r="H34" i="246"/>
  <c r="G34" i="246"/>
  <c r="F34" i="246"/>
  <c r="E34" i="246"/>
  <c r="D34" i="246"/>
  <c r="C34" i="246"/>
  <c r="H33" i="246"/>
  <c r="G33" i="246"/>
  <c r="F33" i="246"/>
  <c r="E33" i="246"/>
  <c r="D33" i="246"/>
  <c r="C33" i="246"/>
  <c r="H32" i="246"/>
  <c r="G32" i="246"/>
  <c r="F32" i="246"/>
  <c r="E32" i="246"/>
  <c r="D32" i="246"/>
  <c r="C32" i="246"/>
  <c r="H31" i="246"/>
  <c r="G31" i="246"/>
  <c r="F31" i="246"/>
  <c r="E31" i="246"/>
  <c r="D31" i="246"/>
  <c r="C31" i="246"/>
  <c r="H30" i="246"/>
  <c r="G30" i="246"/>
  <c r="F30" i="246"/>
  <c r="E30" i="246"/>
  <c r="D30" i="246"/>
  <c r="C30" i="246"/>
  <c r="H29" i="246"/>
  <c r="G29" i="246"/>
  <c r="F29" i="246"/>
  <c r="E29" i="246"/>
  <c r="D29" i="246"/>
  <c r="C29" i="246"/>
  <c r="H28" i="246"/>
  <c r="G28" i="246"/>
  <c r="F28" i="246"/>
  <c r="E28" i="246"/>
  <c r="D28" i="246"/>
  <c r="C28" i="246"/>
  <c r="H27" i="246"/>
  <c r="G27" i="246"/>
  <c r="F27" i="246"/>
  <c r="E27" i="246"/>
  <c r="D27" i="246"/>
  <c r="C27" i="246"/>
  <c r="H26" i="246"/>
  <c r="G26" i="246"/>
  <c r="F26" i="246"/>
  <c r="E26" i="246"/>
  <c r="D26" i="246"/>
  <c r="C26" i="246"/>
  <c r="H25" i="246"/>
  <c r="G25" i="246"/>
  <c r="F25" i="246"/>
  <c r="E25" i="246"/>
  <c r="D25" i="246"/>
  <c r="C25" i="246"/>
  <c r="H24" i="246"/>
  <c r="G24" i="246"/>
  <c r="F24" i="246"/>
  <c r="E24" i="246"/>
  <c r="D24" i="246"/>
  <c r="C24" i="246"/>
  <c r="H23" i="246"/>
  <c r="G23" i="246"/>
  <c r="F23" i="246"/>
  <c r="E23" i="246"/>
  <c r="D23" i="246"/>
  <c r="C23" i="246"/>
  <c r="H22" i="246"/>
  <c r="G22" i="246"/>
  <c r="F22" i="246"/>
  <c r="E22" i="246"/>
  <c r="D22" i="246"/>
  <c r="C22" i="246"/>
  <c r="H21" i="246"/>
  <c r="G21" i="246"/>
  <c r="F21" i="246"/>
  <c r="E21" i="246"/>
  <c r="D21" i="246"/>
  <c r="C21" i="246"/>
  <c r="H20" i="246"/>
  <c r="G20" i="246"/>
  <c r="F20" i="246"/>
  <c r="E20" i="246"/>
  <c r="D20" i="246"/>
  <c r="C20" i="246"/>
  <c r="H19" i="246"/>
  <c r="G19" i="246"/>
  <c r="F19" i="246"/>
  <c r="E19" i="246"/>
  <c r="D19" i="246"/>
  <c r="C19" i="246"/>
  <c r="H18" i="246"/>
  <c r="G18" i="246"/>
  <c r="F18" i="246"/>
  <c r="E18" i="246"/>
  <c r="D18" i="246"/>
  <c r="C18" i="246"/>
  <c r="H17" i="246"/>
  <c r="G17" i="246"/>
  <c r="F17" i="246"/>
  <c r="E17" i="246"/>
  <c r="D17" i="246"/>
  <c r="C17" i="246"/>
  <c r="H16" i="246"/>
  <c r="G16" i="246"/>
  <c r="F16" i="246"/>
  <c r="E16" i="246"/>
  <c r="D16" i="246"/>
  <c r="C16" i="246"/>
  <c r="H15" i="246"/>
  <c r="G15" i="246"/>
  <c r="F15" i="246"/>
  <c r="E15" i="246"/>
  <c r="D15" i="246"/>
  <c r="C15" i="246"/>
  <c r="H14" i="246"/>
  <c r="G14" i="246"/>
  <c r="F14" i="246"/>
  <c r="E14" i="246"/>
  <c r="D14" i="246"/>
  <c r="C14" i="246"/>
  <c r="H13" i="246"/>
  <c r="G13" i="246"/>
  <c r="F13" i="246"/>
  <c r="E13" i="246"/>
  <c r="D13" i="246"/>
  <c r="C13" i="246"/>
  <c r="F12" i="246"/>
  <c r="E12" i="246"/>
  <c r="D12" i="246"/>
  <c r="C12" i="246"/>
  <c r="F11" i="246"/>
  <c r="E11" i="246"/>
  <c r="D11" i="246"/>
  <c r="C11" i="246"/>
  <c r="F10" i="246"/>
  <c r="E10" i="246"/>
  <c r="D10" i="246"/>
  <c r="C10" i="246"/>
  <c r="F9" i="246"/>
  <c r="E9" i="246"/>
  <c r="E37" i="246" s="1"/>
  <c r="D9" i="246"/>
  <c r="C9" i="246"/>
  <c r="A41" i="245"/>
  <c r="H36" i="245"/>
  <c r="G36" i="245"/>
  <c r="F36" i="245"/>
  <c r="E36" i="245"/>
  <c r="D36" i="245"/>
  <c r="C36" i="245"/>
  <c r="H35" i="245"/>
  <c r="G35" i="245"/>
  <c r="F35" i="245"/>
  <c r="E35" i="245"/>
  <c r="D35" i="245"/>
  <c r="C35" i="245"/>
  <c r="H34" i="245"/>
  <c r="G34" i="245"/>
  <c r="F34" i="245"/>
  <c r="E34" i="245"/>
  <c r="D34" i="245"/>
  <c r="C34" i="245"/>
  <c r="H33" i="245"/>
  <c r="G33" i="245"/>
  <c r="F33" i="245"/>
  <c r="E33" i="245"/>
  <c r="D33" i="245"/>
  <c r="C33" i="245"/>
  <c r="H32" i="245"/>
  <c r="G32" i="245"/>
  <c r="F32" i="245"/>
  <c r="E32" i="245"/>
  <c r="D32" i="245"/>
  <c r="C32" i="245"/>
  <c r="H31" i="245"/>
  <c r="G31" i="245"/>
  <c r="F31" i="245"/>
  <c r="E31" i="245"/>
  <c r="D31" i="245"/>
  <c r="C31" i="245"/>
  <c r="H30" i="245"/>
  <c r="G30" i="245"/>
  <c r="F30" i="245"/>
  <c r="E30" i="245"/>
  <c r="D30" i="245"/>
  <c r="C30" i="245"/>
  <c r="H29" i="245"/>
  <c r="G29" i="245"/>
  <c r="F29" i="245"/>
  <c r="E29" i="245"/>
  <c r="D29" i="245"/>
  <c r="C29" i="245"/>
  <c r="H28" i="245"/>
  <c r="G28" i="245"/>
  <c r="F28" i="245"/>
  <c r="E28" i="245"/>
  <c r="D28" i="245"/>
  <c r="C28" i="245"/>
  <c r="H27" i="245"/>
  <c r="G27" i="245"/>
  <c r="F27" i="245"/>
  <c r="E27" i="245"/>
  <c r="D27" i="245"/>
  <c r="C27" i="245"/>
  <c r="H26" i="245"/>
  <c r="G26" i="245"/>
  <c r="F26" i="245"/>
  <c r="E26" i="245"/>
  <c r="D26" i="245"/>
  <c r="C26" i="245"/>
  <c r="H25" i="245"/>
  <c r="G25" i="245"/>
  <c r="F25" i="245"/>
  <c r="E25" i="245"/>
  <c r="D25" i="245"/>
  <c r="C25" i="245"/>
  <c r="H24" i="245"/>
  <c r="G24" i="245"/>
  <c r="F24" i="245"/>
  <c r="E24" i="245"/>
  <c r="D24" i="245"/>
  <c r="C24" i="245"/>
  <c r="H23" i="245"/>
  <c r="G23" i="245"/>
  <c r="F23" i="245"/>
  <c r="E23" i="245"/>
  <c r="D23" i="245"/>
  <c r="C23" i="245"/>
  <c r="H22" i="245"/>
  <c r="G22" i="245"/>
  <c r="F22" i="245"/>
  <c r="E22" i="245"/>
  <c r="D22" i="245"/>
  <c r="C22" i="245"/>
  <c r="H21" i="245"/>
  <c r="G21" i="245"/>
  <c r="F21" i="245"/>
  <c r="E21" i="245"/>
  <c r="D21" i="245"/>
  <c r="C21" i="245"/>
  <c r="H20" i="245"/>
  <c r="G20" i="245"/>
  <c r="F20" i="245"/>
  <c r="E20" i="245"/>
  <c r="D20" i="245"/>
  <c r="C20" i="245"/>
  <c r="H19" i="245"/>
  <c r="G19" i="245"/>
  <c r="F19" i="245"/>
  <c r="E19" i="245"/>
  <c r="D19" i="245"/>
  <c r="C19" i="245"/>
  <c r="H18" i="245"/>
  <c r="G18" i="245"/>
  <c r="F18" i="245"/>
  <c r="E18" i="245"/>
  <c r="D18" i="245"/>
  <c r="C18" i="245"/>
  <c r="H17" i="245"/>
  <c r="G17" i="245"/>
  <c r="F17" i="245"/>
  <c r="E17" i="245"/>
  <c r="D17" i="245"/>
  <c r="C17" i="245"/>
  <c r="H16" i="245"/>
  <c r="G16" i="245"/>
  <c r="F16" i="245"/>
  <c r="E16" i="245"/>
  <c r="D16" i="245"/>
  <c r="C16" i="245"/>
  <c r="H15" i="245"/>
  <c r="G15" i="245"/>
  <c r="F15" i="245"/>
  <c r="E15" i="245"/>
  <c r="D15" i="245"/>
  <c r="C15" i="245"/>
  <c r="H14" i="245"/>
  <c r="G14" i="245"/>
  <c r="F14" i="245"/>
  <c r="E14" i="245"/>
  <c r="D14" i="245"/>
  <c r="C14" i="245"/>
  <c r="H13" i="245"/>
  <c r="G13" i="245"/>
  <c r="F13" i="245"/>
  <c r="E13" i="245"/>
  <c r="D13" i="245"/>
  <c r="C13" i="245"/>
  <c r="F12" i="245"/>
  <c r="E12" i="245"/>
  <c r="D12" i="245"/>
  <c r="C12" i="245"/>
  <c r="F11" i="245"/>
  <c r="E11" i="245"/>
  <c r="D11" i="245"/>
  <c r="C11" i="245"/>
  <c r="F10" i="245"/>
  <c r="E10" i="245"/>
  <c r="D10" i="245"/>
  <c r="C10" i="245"/>
  <c r="F9" i="245"/>
  <c r="E9" i="245"/>
  <c r="E37" i="245" s="1"/>
  <c r="D9" i="245"/>
  <c r="C9" i="245"/>
  <c r="A41" i="241"/>
  <c r="H36" i="241"/>
  <c r="G36" i="241"/>
  <c r="F36" i="241"/>
  <c r="E36" i="241"/>
  <c r="D36" i="241"/>
  <c r="C36" i="241"/>
  <c r="H35" i="241"/>
  <c r="G35" i="241"/>
  <c r="F35" i="241"/>
  <c r="E35" i="241"/>
  <c r="D35" i="241"/>
  <c r="C35" i="241"/>
  <c r="H34" i="241"/>
  <c r="G34" i="241"/>
  <c r="F34" i="241"/>
  <c r="E34" i="241"/>
  <c r="D34" i="241"/>
  <c r="C34" i="241"/>
  <c r="H33" i="241"/>
  <c r="G33" i="241"/>
  <c r="F33" i="241"/>
  <c r="E33" i="241"/>
  <c r="D33" i="241"/>
  <c r="C33" i="241"/>
  <c r="H32" i="241"/>
  <c r="G32" i="241"/>
  <c r="F32" i="241"/>
  <c r="E32" i="241"/>
  <c r="D32" i="241"/>
  <c r="C32" i="241"/>
  <c r="H31" i="241"/>
  <c r="G31" i="241"/>
  <c r="F31" i="241"/>
  <c r="E31" i="241"/>
  <c r="D31" i="241"/>
  <c r="C31" i="241"/>
  <c r="H30" i="241"/>
  <c r="G30" i="241"/>
  <c r="F30" i="241"/>
  <c r="E30" i="241"/>
  <c r="D30" i="241"/>
  <c r="C30" i="241"/>
  <c r="H29" i="241"/>
  <c r="G29" i="241"/>
  <c r="F29" i="241"/>
  <c r="E29" i="241"/>
  <c r="D29" i="241"/>
  <c r="C29" i="241"/>
  <c r="H28" i="241"/>
  <c r="G28" i="241"/>
  <c r="F28" i="241"/>
  <c r="E28" i="241"/>
  <c r="D28" i="241"/>
  <c r="C28" i="241"/>
  <c r="H27" i="241"/>
  <c r="G27" i="241"/>
  <c r="F27" i="241"/>
  <c r="E27" i="241"/>
  <c r="D27" i="241"/>
  <c r="C27" i="241"/>
  <c r="H26" i="241"/>
  <c r="G26" i="241"/>
  <c r="F26" i="241"/>
  <c r="E26" i="241"/>
  <c r="D26" i="241"/>
  <c r="C26" i="241"/>
  <c r="H25" i="241"/>
  <c r="G25" i="241"/>
  <c r="F25" i="241"/>
  <c r="E25" i="241"/>
  <c r="D25" i="241"/>
  <c r="C25" i="241"/>
  <c r="H24" i="241"/>
  <c r="G24" i="241"/>
  <c r="F24" i="241"/>
  <c r="E24" i="241"/>
  <c r="D24" i="241"/>
  <c r="C24" i="241"/>
  <c r="H23" i="241"/>
  <c r="G23" i="241"/>
  <c r="F23" i="241"/>
  <c r="E23" i="241"/>
  <c r="D23" i="241"/>
  <c r="C23" i="241"/>
  <c r="H22" i="241"/>
  <c r="G22" i="241"/>
  <c r="F22" i="241"/>
  <c r="E22" i="241"/>
  <c r="D22" i="241"/>
  <c r="C22" i="241"/>
  <c r="H21" i="241"/>
  <c r="G21" i="241"/>
  <c r="F21" i="241"/>
  <c r="E21" i="241"/>
  <c r="D21" i="241"/>
  <c r="C21" i="241"/>
  <c r="H20" i="241"/>
  <c r="G20" i="241"/>
  <c r="F20" i="241"/>
  <c r="E20" i="241"/>
  <c r="D20" i="241"/>
  <c r="C20" i="241"/>
  <c r="F19" i="241"/>
  <c r="E19" i="241"/>
  <c r="D19" i="241"/>
  <c r="C19" i="241"/>
  <c r="F18" i="241"/>
  <c r="E18" i="241"/>
  <c r="D18" i="241"/>
  <c r="C18" i="241"/>
  <c r="F17" i="241"/>
  <c r="E17" i="241"/>
  <c r="D17" i="241"/>
  <c r="C17" i="241"/>
  <c r="F16" i="241"/>
  <c r="E16" i="241"/>
  <c r="D16" i="241"/>
  <c r="C16" i="241"/>
  <c r="F15" i="241"/>
  <c r="E15" i="241"/>
  <c r="D15" i="241"/>
  <c r="C15" i="241"/>
  <c r="F14" i="241"/>
  <c r="E14" i="241"/>
  <c r="D14" i="241"/>
  <c r="C14" i="241"/>
  <c r="F13" i="241"/>
  <c r="E13" i="241"/>
  <c r="D13" i="241"/>
  <c r="C13" i="241"/>
  <c r="F12" i="241"/>
  <c r="E12" i="241"/>
  <c r="D12" i="241"/>
  <c r="C12" i="241"/>
  <c r="F11" i="241"/>
  <c r="E11" i="241"/>
  <c r="D11" i="241"/>
  <c r="C11" i="241"/>
  <c r="F10" i="241"/>
  <c r="E10" i="241"/>
  <c r="D10" i="241"/>
  <c r="C10" i="241"/>
  <c r="F9" i="241"/>
  <c r="E9" i="241"/>
  <c r="E37" i="241" s="1"/>
  <c r="D9" i="241"/>
  <c r="C9" i="241"/>
  <c r="A41" i="240"/>
  <c r="H36" i="240"/>
  <c r="G36" i="240"/>
  <c r="F36" i="240"/>
  <c r="E36" i="240"/>
  <c r="D36" i="240"/>
  <c r="C36" i="240"/>
  <c r="H35" i="240"/>
  <c r="G35" i="240"/>
  <c r="F35" i="240"/>
  <c r="E35" i="240"/>
  <c r="D35" i="240"/>
  <c r="C35" i="240"/>
  <c r="H34" i="240"/>
  <c r="G34" i="240"/>
  <c r="F34" i="240"/>
  <c r="E34" i="240"/>
  <c r="D34" i="240"/>
  <c r="C34" i="240"/>
  <c r="H33" i="240"/>
  <c r="G33" i="240"/>
  <c r="F33" i="240"/>
  <c r="E33" i="240"/>
  <c r="D33" i="240"/>
  <c r="C33" i="240"/>
  <c r="H32" i="240"/>
  <c r="G32" i="240"/>
  <c r="F32" i="240"/>
  <c r="E32" i="240"/>
  <c r="D32" i="240"/>
  <c r="C32" i="240"/>
  <c r="H31" i="240"/>
  <c r="G31" i="240"/>
  <c r="F31" i="240"/>
  <c r="E31" i="240"/>
  <c r="D31" i="240"/>
  <c r="C31" i="240"/>
  <c r="H30" i="240"/>
  <c r="G30" i="240"/>
  <c r="F30" i="240"/>
  <c r="E30" i="240"/>
  <c r="D30" i="240"/>
  <c r="C30" i="240"/>
  <c r="H29" i="240"/>
  <c r="G29" i="240"/>
  <c r="F29" i="240"/>
  <c r="E29" i="240"/>
  <c r="D29" i="240"/>
  <c r="C29" i="240"/>
  <c r="H28" i="240"/>
  <c r="G28" i="240"/>
  <c r="F28" i="240"/>
  <c r="E28" i="240"/>
  <c r="D28" i="240"/>
  <c r="C28" i="240"/>
  <c r="H27" i="240"/>
  <c r="G27" i="240"/>
  <c r="F27" i="240"/>
  <c r="E27" i="240"/>
  <c r="D27" i="240"/>
  <c r="C27" i="240"/>
  <c r="H26" i="240"/>
  <c r="G26" i="240"/>
  <c r="F26" i="240"/>
  <c r="E26" i="240"/>
  <c r="D26" i="240"/>
  <c r="C26" i="240"/>
  <c r="H25" i="240"/>
  <c r="G25" i="240"/>
  <c r="F25" i="240"/>
  <c r="E25" i="240"/>
  <c r="D25" i="240"/>
  <c r="C25" i="240"/>
  <c r="H24" i="240"/>
  <c r="G24" i="240"/>
  <c r="F24" i="240"/>
  <c r="E24" i="240"/>
  <c r="D24" i="240"/>
  <c r="C24" i="240"/>
  <c r="H23" i="240"/>
  <c r="G23" i="240"/>
  <c r="F23" i="240"/>
  <c r="E23" i="240"/>
  <c r="D23" i="240"/>
  <c r="C23" i="240"/>
  <c r="H22" i="240"/>
  <c r="G22" i="240"/>
  <c r="F22" i="240"/>
  <c r="E22" i="240"/>
  <c r="D22" i="240"/>
  <c r="C22" i="240"/>
  <c r="H21" i="240"/>
  <c r="G21" i="240"/>
  <c r="F21" i="240"/>
  <c r="E21" i="240"/>
  <c r="D21" i="240"/>
  <c r="C21" i="240"/>
  <c r="H20" i="240"/>
  <c r="G20" i="240"/>
  <c r="F20" i="240"/>
  <c r="E20" i="240"/>
  <c r="D20" i="240"/>
  <c r="C20" i="240"/>
  <c r="H19" i="240"/>
  <c r="G19" i="240"/>
  <c r="F19" i="240"/>
  <c r="E19" i="240"/>
  <c r="D19" i="240"/>
  <c r="C19" i="240"/>
  <c r="H18" i="240"/>
  <c r="G18" i="240"/>
  <c r="F18" i="240"/>
  <c r="E18" i="240"/>
  <c r="D18" i="240"/>
  <c r="C18" i="240"/>
  <c r="H17" i="240"/>
  <c r="G17" i="240"/>
  <c r="F17" i="240"/>
  <c r="E17" i="240"/>
  <c r="D17" i="240"/>
  <c r="C17" i="240"/>
  <c r="H16" i="240"/>
  <c r="G16" i="240"/>
  <c r="F16" i="240"/>
  <c r="E16" i="240"/>
  <c r="D16" i="240"/>
  <c r="C16" i="240"/>
  <c r="H15" i="240"/>
  <c r="G15" i="240"/>
  <c r="F15" i="240"/>
  <c r="E15" i="240"/>
  <c r="D15" i="240"/>
  <c r="C15" i="240"/>
  <c r="F14" i="240"/>
  <c r="E14" i="240"/>
  <c r="D14" i="240"/>
  <c r="C14" i="240"/>
  <c r="F13" i="240"/>
  <c r="E13" i="240"/>
  <c r="D13" i="240"/>
  <c r="C13" i="240"/>
  <c r="F12" i="240"/>
  <c r="E12" i="240"/>
  <c r="D12" i="240"/>
  <c r="C12" i="240"/>
  <c r="F11" i="240"/>
  <c r="E11" i="240"/>
  <c r="D11" i="240"/>
  <c r="C11" i="240"/>
  <c r="F10" i="240"/>
  <c r="E10" i="240"/>
  <c r="D10" i="240"/>
  <c r="C10" i="240"/>
  <c r="F9" i="240"/>
  <c r="E9" i="240"/>
  <c r="E37" i="240" s="1"/>
  <c r="D9" i="240"/>
  <c r="C9" i="240"/>
  <c r="A41" i="239"/>
  <c r="H36" i="239"/>
  <c r="G36" i="239"/>
  <c r="F36" i="239"/>
  <c r="E36" i="239"/>
  <c r="D36" i="239"/>
  <c r="C36" i="239"/>
  <c r="H35" i="239"/>
  <c r="G35" i="239"/>
  <c r="F35" i="239"/>
  <c r="E35" i="239"/>
  <c r="D35" i="239"/>
  <c r="C35" i="239"/>
  <c r="H34" i="239"/>
  <c r="G34" i="239"/>
  <c r="F34" i="239"/>
  <c r="E34" i="239"/>
  <c r="D34" i="239"/>
  <c r="C34" i="239"/>
  <c r="H33" i="239"/>
  <c r="G33" i="239"/>
  <c r="F33" i="239"/>
  <c r="E33" i="239"/>
  <c r="D33" i="239"/>
  <c r="C33" i="239"/>
  <c r="H32" i="239"/>
  <c r="G32" i="239"/>
  <c r="F32" i="239"/>
  <c r="E32" i="239"/>
  <c r="D32" i="239"/>
  <c r="C32" i="239"/>
  <c r="H31" i="239"/>
  <c r="G31" i="239"/>
  <c r="F31" i="239"/>
  <c r="E31" i="239"/>
  <c r="D31" i="239"/>
  <c r="C31" i="239"/>
  <c r="H30" i="239"/>
  <c r="G30" i="239"/>
  <c r="F30" i="239"/>
  <c r="E30" i="239"/>
  <c r="D30" i="239"/>
  <c r="C30" i="239"/>
  <c r="H29" i="239"/>
  <c r="G29" i="239"/>
  <c r="F29" i="239"/>
  <c r="E29" i="239"/>
  <c r="D29" i="239"/>
  <c r="C29" i="239"/>
  <c r="H28" i="239"/>
  <c r="G28" i="239"/>
  <c r="F28" i="239"/>
  <c r="E28" i="239"/>
  <c r="D28" i="239"/>
  <c r="C28" i="239"/>
  <c r="H27" i="239"/>
  <c r="G27" i="239"/>
  <c r="F27" i="239"/>
  <c r="E27" i="239"/>
  <c r="D27" i="239"/>
  <c r="C27" i="239"/>
  <c r="H26" i="239"/>
  <c r="G26" i="239"/>
  <c r="F26" i="239"/>
  <c r="E26" i="239"/>
  <c r="D26" i="239"/>
  <c r="C26" i="239"/>
  <c r="H25" i="239"/>
  <c r="G25" i="239"/>
  <c r="F25" i="239"/>
  <c r="E25" i="239"/>
  <c r="D25" i="239"/>
  <c r="C25" i="239"/>
  <c r="H24" i="239"/>
  <c r="G24" i="239"/>
  <c r="F24" i="239"/>
  <c r="E24" i="239"/>
  <c r="D24" i="239"/>
  <c r="C24" i="239"/>
  <c r="H23" i="239"/>
  <c r="G23" i="239"/>
  <c r="F23" i="239"/>
  <c r="E23" i="239"/>
  <c r="D23" i="239"/>
  <c r="C23" i="239"/>
  <c r="H22" i="239"/>
  <c r="G22" i="239"/>
  <c r="F22" i="239"/>
  <c r="E22" i="239"/>
  <c r="D22" i="239"/>
  <c r="C22" i="239"/>
  <c r="H21" i="239"/>
  <c r="G21" i="239"/>
  <c r="F21" i="239"/>
  <c r="E21" i="239"/>
  <c r="D21" i="239"/>
  <c r="C21" i="239"/>
  <c r="H20" i="239"/>
  <c r="G20" i="239"/>
  <c r="F20" i="239"/>
  <c r="E20" i="239"/>
  <c r="D20" i="239"/>
  <c r="C20" i="239"/>
  <c r="H19" i="239"/>
  <c r="G19" i="239"/>
  <c r="F19" i="239"/>
  <c r="E19" i="239"/>
  <c r="D19" i="239"/>
  <c r="C19" i="239"/>
  <c r="H18" i="239"/>
  <c r="G18" i="239"/>
  <c r="F18" i="239"/>
  <c r="E18" i="239"/>
  <c r="D18" i="239"/>
  <c r="C18" i="239"/>
  <c r="H17" i="239"/>
  <c r="G17" i="239"/>
  <c r="F17" i="239"/>
  <c r="E17" i="239"/>
  <c r="D17" i="239"/>
  <c r="C17" i="239"/>
  <c r="H16" i="239"/>
  <c r="G16" i="239"/>
  <c r="F16" i="239"/>
  <c r="E16" i="239"/>
  <c r="D16" i="239"/>
  <c r="C16" i="239"/>
  <c r="H15" i="239"/>
  <c r="G15" i="239"/>
  <c r="F15" i="239"/>
  <c r="E15" i="239"/>
  <c r="D15" i="239"/>
  <c r="C15" i="239"/>
  <c r="H14" i="239"/>
  <c r="G14" i="239"/>
  <c r="F14" i="239"/>
  <c r="E14" i="239"/>
  <c r="D14" i="239"/>
  <c r="C14" i="239"/>
  <c r="H13" i="239"/>
  <c r="G13" i="239"/>
  <c r="F13" i="239"/>
  <c r="E13" i="239"/>
  <c r="D13" i="239"/>
  <c r="C13" i="239"/>
  <c r="F12" i="239"/>
  <c r="E12" i="239"/>
  <c r="D12" i="239"/>
  <c r="C12" i="239"/>
  <c r="F11" i="239"/>
  <c r="E11" i="239"/>
  <c r="D11" i="239"/>
  <c r="C11" i="239"/>
  <c r="F10" i="239"/>
  <c r="E10" i="239"/>
  <c r="D10" i="239"/>
  <c r="C10" i="239"/>
  <c r="F9" i="239"/>
  <c r="E9" i="239"/>
  <c r="E37" i="239" s="1"/>
  <c r="D9" i="239"/>
  <c r="C9" i="239"/>
  <c r="A41" i="238"/>
  <c r="H36" i="238"/>
  <c r="G36" i="238"/>
  <c r="F36" i="238"/>
  <c r="E36" i="238"/>
  <c r="D36" i="238"/>
  <c r="C36" i="238"/>
  <c r="H35" i="238"/>
  <c r="G35" i="238"/>
  <c r="F35" i="238"/>
  <c r="E35" i="238"/>
  <c r="D35" i="238"/>
  <c r="C35" i="238"/>
  <c r="H34" i="238"/>
  <c r="G34" i="238"/>
  <c r="F34" i="238"/>
  <c r="E34" i="238"/>
  <c r="D34" i="238"/>
  <c r="C34" i="238"/>
  <c r="H33" i="238"/>
  <c r="G33" i="238"/>
  <c r="F33" i="238"/>
  <c r="E33" i="238"/>
  <c r="D33" i="238"/>
  <c r="C33" i="238"/>
  <c r="H32" i="238"/>
  <c r="G32" i="238"/>
  <c r="F32" i="238"/>
  <c r="E32" i="238"/>
  <c r="D32" i="238"/>
  <c r="C32" i="238"/>
  <c r="H31" i="238"/>
  <c r="G31" i="238"/>
  <c r="F31" i="238"/>
  <c r="E31" i="238"/>
  <c r="D31" i="238"/>
  <c r="C31" i="238"/>
  <c r="H30" i="238"/>
  <c r="G30" i="238"/>
  <c r="F30" i="238"/>
  <c r="E30" i="238"/>
  <c r="D30" i="238"/>
  <c r="C30" i="238"/>
  <c r="H29" i="238"/>
  <c r="G29" i="238"/>
  <c r="F29" i="238"/>
  <c r="E29" i="238"/>
  <c r="D29" i="238"/>
  <c r="C29" i="238"/>
  <c r="H28" i="238"/>
  <c r="G28" i="238"/>
  <c r="F28" i="238"/>
  <c r="E28" i="238"/>
  <c r="D28" i="238"/>
  <c r="C28" i="238"/>
  <c r="H27" i="238"/>
  <c r="G27" i="238"/>
  <c r="F27" i="238"/>
  <c r="E27" i="238"/>
  <c r="D27" i="238"/>
  <c r="C27" i="238"/>
  <c r="H26" i="238"/>
  <c r="G26" i="238"/>
  <c r="F26" i="238"/>
  <c r="E26" i="238"/>
  <c r="D26" i="238"/>
  <c r="C26" i="238"/>
  <c r="H25" i="238"/>
  <c r="G25" i="238"/>
  <c r="F25" i="238"/>
  <c r="E25" i="238"/>
  <c r="D25" i="238"/>
  <c r="C25" i="238"/>
  <c r="H24" i="238"/>
  <c r="G24" i="238"/>
  <c r="F24" i="238"/>
  <c r="E24" i="238"/>
  <c r="D24" i="238"/>
  <c r="C24" i="238"/>
  <c r="H23" i="238"/>
  <c r="G23" i="238"/>
  <c r="F23" i="238"/>
  <c r="E23" i="238"/>
  <c r="D23" i="238"/>
  <c r="C23" i="238"/>
  <c r="H22" i="238"/>
  <c r="G22" i="238"/>
  <c r="F22" i="238"/>
  <c r="E22" i="238"/>
  <c r="D22" i="238"/>
  <c r="C22" i="238"/>
  <c r="H21" i="238"/>
  <c r="G21" i="238"/>
  <c r="F21" i="238"/>
  <c r="E21" i="238"/>
  <c r="D21" i="238"/>
  <c r="C21" i="238"/>
  <c r="H20" i="238"/>
  <c r="G20" i="238"/>
  <c r="F20" i="238"/>
  <c r="E20" i="238"/>
  <c r="D20" i="238"/>
  <c r="C20" i="238"/>
  <c r="H19" i="238"/>
  <c r="G19" i="238"/>
  <c r="F19" i="238"/>
  <c r="E19" i="238"/>
  <c r="D19" i="238"/>
  <c r="C19" i="238"/>
  <c r="H18" i="238"/>
  <c r="G18" i="238"/>
  <c r="F18" i="238"/>
  <c r="E18" i="238"/>
  <c r="D18" i="238"/>
  <c r="C18" i="238"/>
  <c r="H17" i="238"/>
  <c r="G17" i="238"/>
  <c r="F17" i="238"/>
  <c r="E17" i="238"/>
  <c r="D17" i="238"/>
  <c r="C17" i="238"/>
  <c r="H16" i="238"/>
  <c r="G16" i="238"/>
  <c r="F16" i="238"/>
  <c r="E16" i="238"/>
  <c r="D16" i="238"/>
  <c r="C16" i="238"/>
  <c r="H15" i="238"/>
  <c r="G15" i="238"/>
  <c r="F15" i="238"/>
  <c r="E15" i="238"/>
  <c r="D15" i="238"/>
  <c r="C15" i="238"/>
  <c r="H14" i="238"/>
  <c r="G14" i="238"/>
  <c r="F14" i="238"/>
  <c r="E14" i="238"/>
  <c r="D14" i="238"/>
  <c r="C14" i="238"/>
  <c r="H13" i="238"/>
  <c r="G13" i="238"/>
  <c r="F13" i="238"/>
  <c r="E13" i="238"/>
  <c r="D13" i="238"/>
  <c r="C13" i="238"/>
  <c r="F12" i="238"/>
  <c r="E12" i="238"/>
  <c r="D12" i="238"/>
  <c r="C12" i="238"/>
  <c r="F11" i="238"/>
  <c r="E11" i="238"/>
  <c r="D11" i="238"/>
  <c r="C11" i="238"/>
  <c r="F10" i="238"/>
  <c r="E10" i="238"/>
  <c r="D10" i="238"/>
  <c r="C10" i="238"/>
  <c r="F9" i="238"/>
  <c r="E9" i="238"/>
  <c r="E37" i="238" s="1"/>
  <c r="D9" i="238"/>
  <c r="C9" i="238"/>
  <c r="A41" i="237"/>
  <c r="H36" i="237"/>
  <c r="G36" i="237"/>
  <c r="F36" i="237"/>
  <c r="E36" i="237"/>
  <c r="D36" i="237"/>
  <c r="C36" i="237"/>
  <c r="H35" i="237"/>
  <c r="G35" i="237"/>
  <c r="F35" i="237"/>
  <c r="E35" i="237"/>
  <c r="D35" i="237"/>
  <c r="C35" i="237"/>
  <c r="H34" i="237"/>
  <c r="G34" i="237"/>
  <c r="F34" i="237"/>
  <c r="E34" i="237"/>
  <c r="D34" i="237"/>
  <c r="C34" i="237"/>
  <c r="H33" i="237"/>
  <c r="G33" i="237"/>
  <c r="F33" i="237"/>
  <c r="E33" i="237"/>
  <c r="D33" i="237"/>
  <c r="C33" i="237"/>
  <c r="H32" i="237"/>
  <c r="G32" i="237"/>
  <c r="F32" i="237"/>
  <c r="E32" i="237"/>
  <c r="D32" i="237"/>
  <c r="C32" i="237"/>
  <c r="H31" i="237"/>
  <c r="G31" i="237"/>
  <c r="F31" i="237"/>
  <c r="E31" i="237"/>
  <c r="D31" i="237"/>
  <c r="C31" i="237"/>
  <c r="H30" i="237"/>
  <c r="G30" i="237"/>
  <c r="F30" i="237"/>
  <c r="E30" i="237"/>
  <c r="D30" i="237"/>
  <c r="C30" i="237"/>
  <c r="H29" i="237"/>
  <c r="G29" i="237"/>
  <c r="F29" i="237"/>
  <c r="E29" i="237"/>
  <c r="D29" i="237"/>
  <c r="C29" i="237"/>
  <c r="H28" i="237"/>
  <c r="G28" i="237"/>
  <c r="F28" i="237"/>
  <c r="E28" i="237"/>
  <c r="D28" i="237"/>
  <c r="C28" i="237"/>
  <c r="H27" i="237"/>
  <c r="G27" i="237"/>
  <c r="F27" i="237"/>
  <c r="E27" i="237"/>
  <c r="D27" i="237"/>
  <c r="C27" i="237"/>
  <c r="H26" i="237"/>
  <c r="G26" i="237"/>
  <c r="F26" i="237"/>
  <c r="E26" i="237"/>
  <c r="D26" i="237"/>
  <c r="C26" i="237"/>
  <c r="H25" i="237"/>
  <c r="G25" i="237"/>
  <c r="F25" i="237"/>
  <c r="E25" i="237"/>
  <c r="D25" i="237"/>
  <c r="C25" i="237"/>
  <c r="H24" i="237"/>
  <c r="G24" i="237"/>
  <c r="F24" i="237"/>
  <c r="E24" i="237"/>
  <c r="D24" i="237"/>
  <c r="C24" i="237"/>
  <c r="H23" i="237"/>
  <c r="G23" i="237"/>
  <c r="F23" i="237"/>
  <c r="E23" i="237"/>
  <c r="D23" i="237"/>
  <c r="C23" i="237"/>
  <c r="H22" i="237"/>
  <c r="G22" i="237"/>
  <c r="F22" i="237"/>
  <c r="E22" i="237"/>
  <c r="D22" i="237"/>
  <c r="C22" i="237"/>
  <c r="H21" i="237"/>
  <c r="G21" i="237"/>
  <c r="F21" i="237"/>
  <c r="E21" i="237"/>
  <c r="D21" i="237"/>
  <c r="C21" i="237"/>
  <c r="H20" i="237"/>
  <c r="G20" i="237"/>
  <c r="F20" i="237"/>
  <c r="E20" i="237"/>
  <c r="D20" i="237"/>
  <c r="C20" i="237"/>
  <c r="H19" i="237"/>
  <c r="G19" i="237"/>
  <c r="F19" i="237"/>
  <c r="E19" i="237"/>
  <c r="D19" i="237"/>
  <c r="C19" i="237"/>
  <c r="H18" i="237"/>
  <c r="G18" i="237"/>
  <c r="F18" i="237"/>
  <c r="E18" i="237"/>
  <c r="D18" i="237"/>
  <c r="C18" i="237"/>
  <c r="H17" i="237"/>
  <c r="G17" i="237"/>
  <c r="F17" i="237"/>
  <c r="E17" i="237"/>
  <c r="D17" i="237"/>
  <c r="C17" i="237"/>
  <c r="H16" i="237"/>
  <c r="G16" i="237"/>
  <c r="F16" i="237"/>
  <c r="E16" i="237"/>
  <c r="D16" i="237"/>
  <c r="C16" i="237"/>
  <c r="H15" i="237"/>
  <c r="G15" i="237"/>
  <c r="F15" i="237"/>
  <c r="E15" i="237"/>
  <c r="D15" i="237"/>
  <c r="C15" i="237"/>
  <c r="F14" i="237"/>
  <c r="E14" i="237"/>
  <c r="D14" i="237"/>
  <c r="C14" i="237"/>
  <c r="F13" i="237"/>
  <c r="E13" i="237"/>
  <c r="D13" i="237"/>
  <c r="C13" i="237"/>
  <c r="F12" i="237"/>
  <c r="E12" i="237"/>
  <c r="D12" i="237"/>
  <c r="C12" i="237"/>
  <c r="F11" i="237"/>
  <c r="E11" i="237"/>
  <c r="D11" i="237"/>
  <c r="C11" i="237"/>
  <c r="F10" i="237"/>
  <c r="E10" i="237"/>
  <c r="D10" i="237"/>
  <c r="C10" i="237"/>
  <c r="F9" i="237"/>
  <c r="E9" i="237"/>
  <c r="E37" i="237" s="1"/>
  <c r="D9" i="237"/>
  <c r="C9" i="237"/>
  <c r="A41" i="236"/>
  <c r="H36" i="236"/>
  <c r="G36" i="236"/>
  <c r="F36" i="236"/>
  <c r="E36" i="236"/>
  <c r="D36" i="236"/>
  <c r="C36" i="236"/>
  <c r="H35" i="236"/>
  <c r="G35" i="236"/>
  <c r="F35" i="236"/>
  <c r="E35" i="236"/>
  <c r="D35" i="236"/>
  <c r="C35" i="236"/>
  <c r="H34" i="236"/>
  <c r="G34" i="236"/>
  <c r="F34" i="236"/>
  <c r="E34" i="236"/>
  <c r="D34" i="236"/>
  <c r="C34" i="236"/>
  <c r="H33" i="236"/>
  <c r="G33" i="236"/>
  <c r="F33" i="236"/>
  <c r="E33" i="236"/>
  <c r="D33" i="236"/>
  <c r="C33" i="236"/>
  <c r="H32" i="236"/>
  <c r="G32" i="236"/>
  <c r="F32" i="236"/>
  <c r="E32" i="236"/>
  <c r="D32" i="236"/>
  <c r="C32" i="236"/>
  <c r="H31" i="236"/>
  <c r="G31" i="236"/>
  <c r="F31" i="236"/>
  <c r="E31" i="236"/>
  <c r="D31" i="236"/>
  <c r="C31" i="236"/>
  <c r="H30" i="236"/>
  <c r="G30" i="236"/>
  <c r="F30" i="236"/>
  <c r="E30" i="236"/>
  <c r="D30" i="236"/>
  <c r="C30" i="236"/>
  <c r="H29" i="236"/>
  <c r="G29" i="236"/>
  <c r="F29" i="236"/>
  <c r="E29" i="236"/>
  <c r="D29" i="236"/>
  <c r="C29" i="236"/>
  <c r="H28" i="236"/>
  <c r="G28" i="236"/>
  <c r="F28" i="236"/>
  <c r="E28" i="236"/>
  <c r="D28" i="236"/>
  <c r="C28" i="236"/>
  <c r="H27" i="236"/>
  <c r="G27" i="236"/>
  <c r="F27" i="236"/>
  <c r="E27" i="236"/>
  <c r="D27" i="236"/>
  <c r="C27" i="236"/>
  <c r="H26" i="236"/>
  <c r="G26" i="236"/>
  <c r="F26" i="236"/>
  <c r="E26" i="236"/>
  <c r="D26" i="236"/>
  <c r="C26" i="236"/>
  <c r="H25" i="236"/>
  <c r="G25" i="236"/>
  <c r="F25" i="236"/>
  <c r="E25" i="236"/>
  <c r="D25" i="236"/>
  <c r="C25" i="236"/>
  <c r="H24" i="236"/>
  <c r="G24" i="236"/>
  <c r="F24" i="236"/>
  <c r="E24" i="236"/>
  <c r="D24" i="236"/>
  <c r="C24" i="236"/>
  <c r="H23" i="236"/>
  <c r="G23" i="236"/>
  <c r="F23" i="236"/>
  <c r="E23" i="236"/>
  <c r="D23" i="236"/>
  <c r="C23" i="236"/>
  <c r="H22" i="236"/>
  <c r="G22" i="236"/>
  <c r="F22" i="236"/>
  <c r="E22" i="236"/>
  <c r="D22" i="236"/>
  <c r="C22" i="236"/>
  <c r="H21" i="236"/>
  <c r="G21" i="236"/>
  <c r="F21" i="236"/>
  <c r="E21" i="236"/>
  <c r="D21" i="236"/>
  <c r="C21" i="236"/>
  <c r="H20" i="236"/>
  <c r="G20" i="236"/>
  <c r="F20" i="236"/>
  <c r="E20" i="236"/>
  <c r="D20" i="236"/>
  <c r="C20" i="236"/>
  <c r="H19" i="236"/>
  <c r="G19" i="236"/>
  <c r="F19" i="236"/>
  <c r="E19" i="236"/>
  <c r="D19" i="236"/>
  <c r="C19" i="236"/>
  <c r="H18" i="236"/>
  <c r="G18" i="236"/>
  <c r="F18" i="236"/>
  <c r="E18" i="236"/>
  <c r="D18" i="236"/>
  <c r="C18" i="236"/>
  <c r="H17" i="236"/>
  <c r="G17" i="236"/>
  <c r="F17" i="236"/>
  <c r="E17" i="236"/>
  <c r="D17" i="236"/>
  <c r="C17" i="236"/>
  <c r="H16" i="236"/>
  <c r="G16" i="236"/>
  <c r="F16" i="236"/>
  <c r="E16" i="236"/>
  <c r="D16" i="236"/>
  <c r="C16" i="236"/>
  <c r="H15" i="236"/>
  <c r="G15" i="236"/>
  <c r="F15" i="236"/>
  <c r="E15" i="236"/>
  <c r="D15" i="236"/>
  <c r="C15" i="236"/>
  <c r="H14" i="236"/>
  <c r="G14" i="236"/>
  <c r="F14" i="236"/>
  <c r="E14" i="236"/>
  <c r="D14" i="236"/>
  <c r="C14" i="236"/>
  <c r="F13" i="236"/>
  <c r="E13" i="236"/>
  <c r="D13" i="236"/>
  <c r="C13" i="236"/>
  <c r="F12" i="236"/>
  <c r="E12" i="236"/>
  <c r="D12" i="236"/>
  <c r="C12" i="236"/>
  <c r="F11" i="236"/>
  <c r="E11" i="236"/>
  <c r="D11" i="236"/>
  <c r="C11" i="236"/>
  <c r="F10" i="236"/>
  <c r="E10" i="236"/>
  <c r="D10" i="236"/>
  <c r="C10" i="236"/>
  <c r="F9" i="236"/>
  <c r="E9" i="236"/>
  <c r="E37" i="236" s="1"/>
  <c r="D9" i="236"/>
  <c r="C9" i="236"/>
  <c r="A41" i="235"/>
  <c r="H36" i="235"/>
  <c r="G36" i="235"/>
  <c r="F36" i="235"/>
  <c r="E36" i="235"/>
  <c r="D36" i="235"/>
  <c r="C36" i="235"/>
  <c r="H35" i="235"/>
  <c r="G35" i="235"/>
  <c r="F35" i="235"/>
  <c r="E35" i="235"/>
  <c r="D35" i="235"/>
  <c r="C35" i="235"/>
  <c r="H34" i="235"/>
  <c r="G34" i="235"/>
  <c r="F34" i="235"/>
  <c r="E34" i="235"/>
  <c r="D34" i="235"/>
  <c r="C34" i="235"/>
  <c r="H33" i="235"/>
  <c r="G33" i="235"/>
  <c r="F33" i="235"/>
  <c r="E33" i="235"/>
  <c r="D33" i="235"/>
  <c r="C33" i="235"/>
  <c r="H32" i="235"/>
  <c r="G32" i="235"/>
  <c r="F32" i="235"/>
  <c r="E32" i="235"/>
  <c r="D32" i="235"/>
  <c r="C32" i="235"/>
  <c r="H31" i="235"/>
  <c r="G31" i="235"/>
  <c r="F31" i="235"/>
  <c r="E31" i="235"/>
  <c r="D31" i="235"/>
  <c r="C31" i="235"/>
  <c r="H30" i="235"/>
  <c r="G30" i="235"/>
  <c r="F30" i="235"/>
  <c r="E30" i="235"/>
  <c r="D30" i="235"/>
  <c r="C30" i="235"/>
  <c r="H29" i="235"/>
  <c r="G29" i="235"/>
  <c r="F29" i="235"/>
  <c r="E29" i="235"/>
  <c r="D29" i="235"/>
  <c r="C29" i="235"/>
  <c r="H28" i="235"/>
  <c r="G28" i="235"/>
  <c r="F28" i="235"/>
  <c r="E28" i="235"/>
  <c r="D28" i="235"/>
  <c r="C28" i="235"/>
  <c r="H27" i="235"/>
  <c r="G27" i="235"/>
  <c r="F27" i="235"/>
  <c r="E27" i="235"/>
  <c r="D27" i="235"/>
  <c r="C27" i="235"/>
  <c r="H26" i="235"/>
  <c r="G26" i="235"/>
  <c r="F26" i="235"/>
  <c r="E26" i="235"/>
  <c r="D26" i="235"/>
  <c r="C26" i="235"/>
  <c r="H25" i="235"/>
  <c r="G25" i="235"/>
  <c r="F25" i="235"/>
  <c r="E25" i="235"/>
  <c r="D25" i="235"/>
  <c r="C25" i="235"/>
  <c r="H24" i="235"/>
  <c r="G24" i="235"/>
  <c r="F24" i="235"/>
  <c r="E24" i="235"/>
  <c r="D24" i="235"/>
  <c r="C24" i="235"/>
  <c r="H23" i="235"/>
  <c r="G23" i="235"/>
  <c r="F23" i="235"/>
  <c r="E23" i="235"/>
  <c r="D23" i="235"/>
  <c r="C23" i="235"/>
  <c r="H22" i="235"/>
  <c r="G22" i="235"/>
  <c r="F22" i="235"/>
  <c r="E22" i="235"/>
  <c r="D22" i="235"/>
  <c r="C22" i="235"/>
  <c r="H21" i="235"/>
  <c r="G21" i="235"/>
  <c r="F21" i="235"/>
  <c r="E21" i="235"/>
  <c r="D21" i="235"/>
  <c r="C21" i="235"/>
  <c r="H20" i="235"/>
  <c r="G20" i="235"/>
  <c r="F20" i="235"/>
  <c r="E20" i="235"/>
  <c r="D20" i="235"/>
  <c r="C20" i="235"/>
  <c r="H19" i="235"/>
  <c r="G19" i="235"/>
  <c r="F19" i="235"/>
  <c r="E19" i="235"/>
  <c r="D19" i="235"/>
  <c r="C19" i="235"/>
  <c r="H18" i="235"/>
  <c r="G18" i="235"/>
  <c r="F18" i="235"/>
  <c r="E18" i="235"/>
  <c r="D18" i="235"/>
  <c r="C18" i="235"/>
  <c r="H17" i="235"/>
  <c r="G17" i="235"/>
  <c r="F17" i="235"/>
  <c r="E17" i="235"/>
  <c r="D17" i="235"/>
  <c r="C17" i="235"/>
  <c r="H16" i="235"/>
  <c r="G16" i="235"/>
  <c r="F16" i="235"/>
  <c r="E16" i="235"/>
  <c r="D16" i="235"/>
  <c r="C16" i="235"/>
  <c r="H15" i="235"/>
  <c r="G15" i="235"/>
  <c r="F15" i="235"/>
  <c r="E15" i="235"/>
  <c r="D15" i="235"/>
  <c r="C15" i="235"/>
  <c r="H14" i="235"/>
  <c r="G14" i="235"/>
  <c r="F14" i="235"/>
  <c r="E14" i="235"/>
  <c r="D14" i="235"/>
  <c r="C14" i="235"/>
  <c r="F13" i="235"/>
  <c r="E13" i="235"/>
  <c r="D13" i="235"/>
  <c r="C13" i="235"/>
  <c r="F12" i="235"/>
  <c r="E12" i="235"/>
  <c r="D12" i="235"/>
  <c r="C12" i="235"/>
  <c r="F11" i="235"/>
  <c r="E11" i="235"/>
  <c r="D11" i="235"/>
  <c r="C11" i="235"/>
  <c r="F10" i="235"/>
  <c r="E10" i="235"/>
  <c r="D10" i="235"/>
  <c r="C10" i="235"/>
  <c r="F9" i="235"/>
  <c r="E9" i="235"/>
  <c r="E37" i="235" s="1"/>
  <c r="D9" i="235"/>
  <c r="C9" i="235"/>
  <c r="A41" i="234"/>
  <c r="H36" i="234"/>
  <c r="G36" i="234"/>
  <c r="F36" i="234"/>
  <c r="E36" i="234"/>
  <c r="D36" i="234"/>
  <c r="C36" i="234"/>
  <c r="H35" i="234"/>
  <c r="G35" i="234"/>
  <c r="F35" i="234"/>
  <c r="E35" i="234"/>
  <c r="D35" i="234"/>
  <c r="C35" i="234"/>
  <c r="H34" i="234"/>
  <c r="G34" i="234"/>
  <c r="F34" i="234"/>
  <c r="E34" i="234"/>
  <c r="D34" i="234"/>
  <c r="C34" i="234"/>
  <c r="H33" i="234"/>
  <c r="G33" i="234"/>
  <c r="F33" i="234"/>
  <c r="E33" i="234"/>
  <c r="D33" i="234"/>
  <c r="C33" i="234"/>
  <c r="H32" i="234"/>
  <c r="G32" i="234"/>
  <c r="F32" i="234"/>
  <c r="E32" i="234"/>
  <c r="D32" i="234"/>
  <c r="C32" i="234"/>
  <c r="H31" i="234"/>
  <c r="G31" i="234"/>
  <c r="F31" i="234"/>
  <c r="E31" i="234"/>
  <c r="D31" i="234"/>
  <c r="C31" i="234"/>
  <c r="H30" i="234"/>
  <c r="G30" i="234"/>
  <c r="F30" i="234"/>
  <c r="E30" i="234"/>
  <c r="D30" i="234"/>
  <c r="C30" i="234"/>
  <c r="H29" i="234"/>
  <c r="G29" i="234"/>
  <c r="F29" i="234"/>
  <c r="E29" i="234"/>
  <c r="D29" i="234"/>
  <c r="C29" i="234"/>
  <c r="H28" i="234"/>
  <c r="G28" i="234"/>
  <c r="F28" i="234"/>
  <c r="E28" i="234"/>
  <c r="D28" i="234"/>
  <c r="C28" i="234"/>
  <c r="H27" i="234"/>
  <c r="G27" i="234"/>
  <c r="F27" i="234"/>
  <c r="E27" i="234"/>
  <c r="D27" i="234"/>
  <c r="C27" i="234"/>
  <c r="H26" i="234"/>
  <c r="G26" i="234"/>
  <c r="F26" i="234"/>
  <c r="E26" i="234"/>
  <c r="D26" i="234"/>
  <c r="C26" i="234"/>
  <c r="H25" i="234"/>
  <c r="G25" i="234"/>
  <c r="F25" i="234"/>
  <c r="E25" i="234"/>
  <c r="D25" i="234"/>
  <c r="C25" i="234"/>
  <c r="H24" i="234"/>
  <c r="G24" i="234"/>
  <c r="F24" i="234"/>
  <c r="E24" i="234"/>
  <c r="D24" i="234"/>
  <c r="C24" i="234"/>
  <c r="H23" i="234"/>
  <c r="G23" i="234"/>
  <c r="F23" i="234"/>
  <c r="E23" i="234"/>
  <c r="D23" i="234"/>
  <c r="C23" i="234"/>
  <c r="H22" i="234"/>
  <c r="G22" i="234"/>
  <c r="F22" i="234"/>
  <c r="E22" i="234"/>
  <c r="D22" i="234"/>
  <c r="C22" i="234"/>
  <c r="H21" i="234"/>
  <c r="G21" i="234"/>
  <c r="F21" i="234"/>
  <c r="E21" i="234"/>
  <c r="D21" i="234"/>
  <c r="C21" i="234"/>
  <c r="H20" i="234"/>
  <c r="G20" i="234"/>
  <c r="F20" i="234"/>
  <c r="E20" i="234"/>
  <c r="D20" i="234"/>
  <c r="C20" i="234"/>
  <c r="H19" i="234"/>
  <c r="G19" i="234"/>
  <c r="F19" i="234"/>
  <c r="E19" i="234"/>
  <c r="D19" i="234"/>
  <c r="C19" i="234"/>
  <c r="H18" i="234"/>
  <c r="G18" i="234"/>
  <c r="F18" i="234"/>
  <c r="E18" i="234"/>
  <c r="D18" i="234"/>
  <c r="C18" i="234"/>
  <c r="H17" i="234"/>
  <c r="G17" i="234"/>
  <c r="F17" i="234"/>
  <c r="E17" i="234"/>
  <c r="D17" i="234"/>
  <c r="C17" i="234"/>
  <c r="H16" i="234"/>
  <c r="G16" i="234"/>
  <c r="F16" i="234"/>
  <c r="E16" i="234"/>
  <c r="D16" i="234"/>
  <c r="C16" i="234"/>
  <c r="H15" i="234"/>
  <c r="G15" i="234"/>
  <c r="F15" i="234"/>
  <c r="E15" i="234"/>
  <c r="D15" i="234"/>
  <c r="C15" i="234"/>
  <c r="H14" i="234"/>
  <c r="G14" i="234"/>
  <c r="F14" i="234"/>
  <c r="E14" i="234"/>
  <c r="D14" i="234"/>
  <c r="C14" i="234"/>
  <c r="F13" i="234"/>
  <c r="E13" i="234"/>
  <c r="D13" i="234"/>
  <c r="C13" i="234"/>
  <c r="F12" i="234"/>
  <c r="E12" i="234"/>
  <c r="D12" i="234"/>
  <c r="C12" i="234"/>
  <c r="F11" i="234"/>
  <c r="E11" i="234"/>
  <c r="D11" i="234"/>
  <c r="C11" i="234"/>
  <c r="F10" i="234"/>
  <c r="E10" i="234"/>
  <c r="D10" i="234"/>
  <c r="C10" i="234"/>
  <c r="F9" i="234"/>
  <c r="E9" i="234"/>
  <c r="E37" i="234" s="1"/>
  <c r="D9" i="234"/>
  <c r="C9" i="234"/>
  <c r="A41" i="233"/>
  <c r="H36" i="233"/>
  <c r="G36" i="233"/>
  <c r="F36" i="233"/>
  <c r="E36" i="233"/>
  <c r="D36" i="233"/>
  <c r="C36" i="233"/>
  <c r="H35" i="233"/>
  <c r="G35" i="233"/>
  <c r="F35" i="233"/>
  <c r="E35" i="233"/>
  <c r="D35" i="233"/>
  <c r="C35" i="233"/>
  <c r="H34" i="233"/>
  <c r="G34" i="233"/>
  <c r="F34" i="233"/>
  <c r="E34" i="233"/>
  <c r="D34" i="233"/>
  <c r="C34" i="233"/>
  <c r="H33" i="233"/>
  <c r="G33" i="233"/>
  <c r="F33" i="233"/>
  <c r="E33" i="233"/>
  <c r="D33" i="233"/>
  <c r="C33" i="233"/>
  <c r="H32" i="233"/>
  <c r="G32" i="233"/>
  <c r="F32" i="233"/>
  <c r="E32" i="233"/>
  <c r="D32" i="233"/>
  <c r="C32" i="233"/>
  <c r="H31" i="233"/>
  <c r="G31" i="233"/>
  <c r="F31" i="233"/>
  <c r="E31" i="233"/>
  <c r="D31" i="233"/>
  <c r="C31" i="233"/>
  <c r="H30" i="233"/>
  <c r="G30" i="233"/>
  <c r="F30" i="233"/>
  <c r="E30" i="233"/>
  <c r="D30" i="233"/>
  <c r="C30" i="233"/>
  <c r="H29" i="233"/>
  <c r="G29" i="233"/>
  <c r="F29" i="233"/>
  <c r="E29" i="233"/>
  <c r="D29" i="233"/>
  <c r="C29" i="233"/>
  <c r="H28" i="233"/>
  <c r="G28" i="233"/>
  <c r="F28" i="233"/>
  <c r="E28" i="233"/>
  <c r="D28" i="233"/>
  <c r="C28" i="233"/>
  <c r="H27" i="233"/>
  <c r="G27" i="233"/>
  <c r="F27" i="233"/>
  <c r="E27" i="233"/>
  <c r="D27" i="233"/>
  <c r="C27" i="233"/>
  <c r="H26" i="233"/>
  <c r="G26" i="233"/>
  <c r="F26" i="233"/>
  <c r="E26" i="233"/>
  <c r="D26" i="233"/>
  <c r="C26" i="233"/>
  <c r="H25" i="233"/>
  <c r="G25" i="233"/>
  <c r="F25" i="233"/>
  <c r="E25" i="233"/>
  <c r="D25" i="233"/>
  <c r="C25" i="233"/>
  <c r="H24" i="233"/>
  <c r="G24" i="233"/>
  <c r="F24" i="233"/>
  <c r="E24" i="233"/>
  <c r="D24" i="233"/>
  <c r="C24" i="233"/>
  <c r="H23" i="233"/>
  <c r="G23" i="233"/>
  <c r="F23" i="233"/>
  <c r="E23" i="233"/>
  <c r="D23" i="233"/>
  <c r="C23" i="233"/>
  <c r="H22" i="233"/>
  <c r="G22" i="233"/>
  <c r="F22" i="233"/>
  <c r="E22" i="233"/>
  <c r="D22" i="233"/>
  <c r="C22" i="233"/>
  <c r="H21" i="233"/>
  <c r="G21" i="233"/>
  <c r="F21" i="233"/>
  <c r="E21" i="233"/>
  <c r="D21" i="233"/>
  <c r="C21" i="233"/>
  <c r="H20" i="233"/>
  <c r="G20" i="233"/>
  <c r="F20" i="233"/>
  <c r="E20" i="233"/>
  <c r="D20" i="233"/>
  <c r="C20" i="233"/>
  <c r="H19" i="233"/>
  <c r="G19" i="233"/>
  <c r="F19" i="233"/>
  <c r="E19" i="233"/>
  <c r="D19" i="233"/>
  <c r="C19" i="233"/>
  <c r="H18" i="233"/>
  <c r="G18" i="233"/>
  <c r="F18" i="233"/>
  <c r="E18" i="233"/>
  <c r="D18" i="233"/>
  <c r="C18" i="233"/>
  <c r="H17" i="233"/>
  <c r="G17" i="233"/>
  <c r="F17" i="233"/>
  <c r="E17" i="233"/>
  <c r="D17" i="233"/>
  <c r="C17" i="233"/>
  <c r="H16" i="233"/>
  <c r="G16" i="233"/>
  <c r="F16" i="233"/>
  <c r="E16" i="233"/>
  <c r="D16" i="233"/>
  <c r="C16" i="233"/>
  <c r="H15" i="233"/>
  <c r="G15" i="233"/>
  <c r="F15" i="233"/>
  <c r="E15" i="233"/>
  <c r="D15" i="233"/>
  <c r="C15" i="233"/>
  <c r="H14" i="233"/>
  <c r="G14" i="233"/>
  <c r="F14" i="233"/>
  <c r="E14" i="233"/>
  <c r="D14" i="233"/>
  <c r="C14" i="233"/>
  <c r="H13" i="233"/>
  <c r="G13" i="233"/>
  <c r="F13" i="233"/>
  <c r="E13" i="233"/>
  <c r="D13" i="233"/>
  <c r="C13" i="233"/>
  <c r="H12" i="233"/>
  <c r="G12" i="233"/>
  <c r="F12" i="233"/>
  <c r="E12" i="233"/>
  <c r="D12" i="233"/>
  <c r="C12" i="233"/>
  <c r="F11" i="233"/>
  <c r="E11" i="233"/>
  <c r="D11" i="233"/>
  <c r="C11" i="233"/>
  <c r="F10" i="233"/>
  <c r="E10" i="233"/>
  <c r="D10" i="233"/>
  <c r="C10" i="233"/>
  <c r="F9" i="233"/>
  <c r="E9" i="233"/>
  <c r="D9" i="233"/>
  <c r="C9" i="233"/>
  <c r="A41" i="232"/>
  <c r="H36" i="232"/>
  <c r="G36" i="232"/>
  <c r="F36" i="232"/>
  <c r="E36" i="232"/>
  <c r="D36" i="232"/>
  <c r="C36" i="232"/>
  <c r="H35" i="232"/>
  <c r="G35" i="232"/>
  <c r="F35" i="232"/>
  <c r="E35" i="232"/>
  <c r="D35" i="232"/>
  <c r="C35" i="232"/>
  <c r="H34" i="232"/>
  <c r="G34" i="232"/>
  <c r="F34" i="232"/>
  <c r="E34" i="232"/>
  <c r="D34" i="232"/>
  <c r="C34" i="232"/>
  <c r="H33" i="232"/>
  <c r="G33" i="232"/>
  <c r="F33" i="232"/>
  <c r="E33" i="232"/>
  <c r="D33" i="232"/>
  <c r="C33" i="232"/>
  <c r="H32" i="232"/>
  <c r="G32" i="232"/>
  <c r="F32" i="232"/>
  <c r="E32" i="232"/>
  <c r="D32" i="232"/>
  <c r="C32" i="232"/>
  <c r="H31" i="232"/>
  <c r="G31" i="232"/>
  <c r="F31" i="232"/>
  <c r="E31" i="232"/>
  <c r="D31" i="232"/>
  <c r="C31" i="232"/>
  <c r="H30" i="232"/>
  <c r="G30" i="232"/>
  <c r="F30" i="232"/>
  <c r="E30" i="232"/>
  <c r="D30" i="232"/>
  <c r="C30" i="232"/>
  <c r="H29" i="232"/>
  <c r="G29" i="232"/>
  <c r="F29" i="232"/>
  <c r="E29" i="232"/>
  <c r="D29" i="232"/>
  <c r="C29" i="232"/>
  <c r="H28" i="232"/>
  <c r="G28" i="232"/>
  <c r="F28" i="232"/>
  <c r="E28" i="232"/>
  <c r="D28" i="232"/>
  <c r="C28" i="232"/>
  <c r="H27" i="232"/>
  <c r="G27" i="232"/>
  <c r="F27" i="232"/>
  <c r="E27" i="232"/>
  <c r="D27" i="232"/>
  <c r="C27" i="232"/>
  <c r="H26" i="232"/>
  <c r="G26" i="232"/>
  <c r="F26" i="232"/>
  <c r="E26" i="232"/>
  <c r="D26" i="232"/>
  <c r="C26" i="232"/>
  <c r="H25" i="232"/>
  <c r="G25" i="232"/>
  <c r="F25" i="232"/>
  <c r="E25" i="232"/>
  <c r="D25" i="232"/>
  <c r="C25" i="232"/>
  <c r="H24" i="232"/>
  <c r="G24" i="232"/>
  <c r="F24" i="232"/>
  <c r="E24" i="232"/>
  <c r="D24" i="232"/>
  <c r="C24" i="232"/>
  <c r="H23" i="232"/>
  <c r="G23" i="232"/>
  <c r="F23" i="232"/>
  <c r="E23" i="232"/>
  <c r="D23" i="232"/>
  <c r="C23" i="232"/>
  <c r="H22" i="232"/>
  <c r="G22" i="232"/>
  <c r="F22" i="232"/>
  <c r="E22" i="232"/>
  <c r="D22" i="232"/>
  <c r="C22" i="232"/>
  <c r="H21" i="232"/>
  <c r="G21" i="232"/>
  <c r="F21" i="232"/>
  <c r="E21" i="232"/>
  <c r="D21" i="232"/>
  <c r="C21" i="232"/>
  <c r="H20" i="232"/>
  <c r="G20" i="232"/>
  <c r="F20" i="232"/>
  <c r="E20" i="232"/>
  <c r="D20" i="232"/>
  <c r="C20" i="232"/>
  <c r="H19" i="232"/>
  <c r="G19" i="232"/>
  <c r="F19" i="232"/>
  <c r="E19" i="232"/>
  <c r="D19" i="232"/>
  <c r="C19" i="232"/>
  <c r="H18" i="232"/>
  <c r="G18" i="232"/>
  <c r="F18" i="232"/>
  <c r="E18" i="232"/>
  <c r="D18" i="232"/>
  <c r="C18" i="232"/>
  <c r="H17" i="232"/>
  <c r="G17" i="232"/>
  <c r="F17" i="232"/>
  <c r="E17" i="232"/>
  <c r="D17" i="232"/>
  <c r="C17" i="232"/>
  <c r="F16" i="232"/>
  <c r="E16" i="232"/>
  <c r="D16" i="232"/>
  <c r="C16" i="232"/>
  <c r="F15" i="232"/>
  <c r="E15" i="232"/>
  <c r="D15" i="232"/>
  <c r="C15" i="232"/>
  <c r="F14" i="232"/>
  <c r="E14" i="232"/>
  <c r="D14" i="232"/>
  <c r="C14" i="232"/>
  <c r="F13" i="232"/>
  <c r="E13" i="232"/>
  <c r="D13" i="232"/>
  <c r="C13" i="232"/>
  <c r="F12" i="232"/>
  <c r="E12" i="232"/>
  <c r="D12" i="232"/>
  <c r="C12" i="232"/>
  <c r="F11" i="232"/>
  <c r="E11" i="232"/>
  <c r="D11" i="232"/>
  <c r="C11" i="232"/>
  <c r="F10" i="232"/>
  <c r="E10" i="232"/>
  <c r="D10" i="232"/>
  <c r="C10" i="232"/>
  <c r="F9" i="232"/>
  <c r="E9" i="232"/>
  <c r="E37" i="232" s="1"/>
  <c r="D9" i="232"/>
  <c r="C9" i="232"/>
  <c r="A41" i="231"/>
  <c r="H36" i="231"/>
  <c r="G36" i="231"/>
  <c r="F36" i="231"/>
  <c r="E36" i="231"/>
  <c r="D36" i="231"/>
  <c r="C36" i="231"/>
  <c r="H35" i="231"/>
  <c r="G35" i="231"/>
  <c r="F35" i="231"/>
  <c r="E35" i="231"/>
  <c r="D35" i="231"/>
  <c r="C35" i="231"/>
  <c r="H34" i="231"/>
  <c r="G34" i="231"/>
  <c r="F34" i="231"/>
  <c r="E34" i="231"/>
  <c r="D34" i="231"/>
  <c r="C34" i="231"/>
  <c r="H33" i="231"/>
  <c r="G33" i="231"/>
  <c r="F33" i="231"/>
  <c r="E33" i="231"/>
  <c r="D33" i="231"/>
  <c r="C33" i="231"/>
  <c r="H32" i="231"/>
  <c r="G32" i="231"/>
  <c r="F32" i="231"/>
  <c r="E32" i="231"/>
  <c r="D32" i="231"/>
  <c r="C32" i="231"/>
  <c r="H31" i="231"/>
  <c r="G31" i="231"/>
  <c r="F31" i="231"/>
  <c r="E31" i="231"/>
  <c r="D31" i="231"/>
  <c r="C31" i="231"/>
  <c r="H30" i="231"/>
  <c r="G30" i="231"/>
  <c r="F30" i="231"/>
  <c r="E30" i="231"/>
  <c r="D30" i="231"/>
  <c r="C30" i="231"/>
  <c r="H29" i="231"/>
  <c r="G29" i="231"/>
  <c r="F29" i="231"/>
  <c r="E29" i="231"/>
  <c r="D29" i="231"/>
  <c r="C29" i="231"/>
  <c r="H28" i="231"/>
  <c r="G28" i="231"/>
  <c r="F28" i="231"/>
  <c r="E28" i="231"/>
  <c r="D28" i="231"/>
  <c r="C28" i="231"/>
  <c r="H27" i="231"/>
  <c r="G27" i="231"/>
  <c r="F27" i="231"/>
  <c r="E27" i="231"/>
  <c r="D27" i="231"/>
  <c r="C27" i="231"/>
  <c r="H26" i="231"/>
  <c r="G26" i="231"/>
  <c r="F26" i="231"/>
  <c r="E26" i="231"/>
  <c r="D26" i="231"/>
  <c r="C26" i="231"/>
  <c r="H25" i="231"/>
  <c r="G25" i="231"/>
  <c r="F25" i="231"/>
  <c r="E25" i="231"/>
  <c r="D25" i="231"/>
  <c r="C25" i="231"/>
  <c r="H24" i="231"/>
  <c r="G24" i="231"/>
  <c r="F24" i="231"/>
  <c r="E24" i="231"/>
  <c r="D24" i="231"/>
  <c r="C24" i="231"/>
  <c r="H23" i="231"/>
  <c r="G23" i="231"/>
  <c r="F23" i="231"/>
  <c r="E23" i="231"/>
  <c r="D23" i="231"/>
  <c r="C23" i="231"/>
  <c r="H22" i="231"/>
  <c r="G22" i="231"/>
  <c r="F22" i="231"/>
  <c r="E22" i="231"/>
  <c r="D22" i="231"/>
  <c r="C22" i="231"/>
  <c r="H21" i="231"/>
  <c r="G21" i="231"/>
  <c r="F21" i="231"/>
  <c r="E21" i="231"/>
  <c r="D21" i="231"/>
  <c r="C21" i="231"/>
  <c r="H20" i="231"/>
  <c r="G20" i="231"/>
  <c r="F20" i="231"/>
  <c r="E20" i="231"/>
  <c r="D20" i="231"/>
  <c r="C20" i="231"/>
  <c r="H19" i="231"/>
  <c r="G19" i="231"/>
  <c r="F19" i="231"/>
  <c r="E19" i="231"/>
  <c r="D19" i="231"/>
  <c r="C19" i="231"/>
  <c r="H18" i="231"/>
  <c r="G18" i="231"/>
  <c r="F18" i="231"/>
  <c r="E18" i="231"/>
  <c r="D18" i="231"/>
  <c r="C18" i="231"/>
  <c r="H17" i="231"/>
  <c r="G17" i="231"/>
  <c r="F17" i="231"/>
  <c r="E17" i="231"/>
  <c r="D17" i="231"/>
  <c r="C17" i="231"/>
  <c r="H16" i="231"/>
  <c r="G16" i="231"/>
  <c r="F16" i="231"/>
  <c r="E16" i="231"/>
  <c r="D16" i="231"/>
  <c r="C16" i="231"/>
  <c r="H15" i="231"/>
  <c r="G15" i="231"/>
  <c r="F15" i="231"/>
  <c r="E15" i="231"/>
  <c r="D15" i="231"/>
  <c r="C15" i="231"/>
  <c r="H14" i="231"/>
  <c r="G14" i="231"/>
  <c r="F14" i="231"/>
  <c r="E14" i="231"/>
  <c r="D14" i="231"/>
  <c r="C14" i="231"/>
  <c r="F13" i="231"/>
  <c r="E13" i="231"/>
  <c r="D13" i="231"/>
  <c r="C13" i="231"/>
  <c r="F12" i="231"/>
  <c r="E12" i="231"/>
  <c r="D12" i="231"/>
  <c r="C12" i="231"/>
  <c r="F11" i="231"/>
  <c r="E11" i="231"/>
  <c r="D11" i="231"/>
  <c r="C11" i="231"/>
  <c r="F10" i="231"/>
  <c r="E10" i="231"/>
  <c r="D10" i="231"/>
  <c r="C10" i="231"/>
  <c r="F9" i="231"/>
  <c r="E9" i="231"/>
  <c r="E37" i="231" s="1"/>
  <c r="D9" i="231"/>
  <c r="C9" i="231"/>
  <c r="A41" i="230"/>
  <c r="H36" i="230"/>
  <c r="G36" i="230"/>
  <c r="F36" i="230"/>
  <c r="E36" i="230"/>
  <c r="D36" i="230"/>
  <c r="C36" i="230"/>
  <c r="H35" i="230"/>
  <c r="G35" i="230"/>
  <c r="F35" i="230"/>
  <c r="E35" i="230"/>
  <c r="D35" i="230"/>
  <c r="C35" i="230"/>
  <c r="H34" i="230"/>
  <c r="G34" i="230"/>
  <c r="F34" i="230"/>
  <c r="E34" i="230"/>
  <c r="D34" i="230"/>
  <c r="C34" i="230"/>
  <c r="H33" i="230"/>
  <c r="G33" i="230"/>
  <c r="F33" i="230"/>
  <c r="E33" i="230"/>
  <c r="D33" i="230"/>
  <c r="C33" i="230"/>
  <c r="H32" i="230"/>
  <c r="G32" i="230"/>
  <c r="F32" i="230"/>
  <c r="E32" i="230"/>
  <c r="D32" i="230"/>
  <c r="C32" i="230"/>
  <c r="H31" i="230"/>
  <c r="G31" i="230"/>
  <c r="F31" i="230"/>
  <c r="E31" i="230"/>
  <c r="D31" i="230"/>
  <c r="C31" i="230"/>
  <c r="H30" i="230"/>
  <c r="G30" i="230"/>
  <c r="F30" i="230"/>
  <c r="E30" i="230"/>
  <c r="D30" i="230"/>
  <c r="C30" i="230"/>
  <c r="H29" i="230"/>
  <c r="G29" i="230"/>
  <c r="F29" i="230"/>
  <c r="E29" i="230"/>
  <c r="D29" i="230"/>
  <c r="C29" i="230"/>
  <c r="H28" i="230"/>
  <c r="G28" i="230"/>
  <c r="F28" i="230"/>
  <c r="E28" i="230"/>
  <c r="D28" i="230"/>
  <c r="C28" i="230"/>
  <c r="H27" i="230"/>
  <c r="G27" i="230"/>
  <c r="F27" i="230"/>
  <c r="E27" i="230"/>
  <c r="D27" i="230"/>
  <c r="C27" i="230"/>
  <c r="H26" i="230"/>
  <c r="G26" i="230"/>
  <c r="F26" i="230"/>
  <c r="E26" i="230"/>
  <c r="D26" i="230"/>
  <c r="C26" i="230"/>
  <c r="H25" i="230"/>
  <c r="G25" i="230"/>
  <c r="F25" i="230"/>
  <c r="E25" i="230"/>
  <c r="D25" i="230"/>
  <c r="C25" i="230"/>
  <c r="H24" i="230"/>
  <c r="G24" i="230"/>
  <c r="F24" i="230"/>
  <c r="E24" i="230"/>
  <c r="D24" i="230"/>
  <c r="C24" i="230"/>
  <c r="H23" i="230"/>
  <c r="G23" i="230"/>
  <c r="F23" i="230"/>
  <c r="E23" i="230"/>
  <c r="D23" i="230"/>
  <c r="C23" i="230"/>
  <c r="H22" i="230"/>
  <c r="G22" i="230"/>
  <c r="F22" i="230"/>
  <c r="E22" i="230"/>
  <c r="D22" i="230"/>
  <c r="C22" i="230"/>
  <c r="H21" i="230"/>
  <c r="G21" i="230"/>
  <c r="F21" i="230"/>
  <c r="E21" i="230"/>
  <c r="D21" i="230"/>
  <c r="C21" i="230"/>
  <c r="H20" i="230"/>
  <c r="G20" i="230"/>
  <c r="F20" i="230"/>
  <c r="E20" i="230"/>
  <c r="D20" i="230"/>
  <c r="C20" i="230"/>
  <c r="H19" i="230"/>
  <c r="G19" i="230"/>
  <c r="F19" i="230"/>
  <c r="E19" i="230"/>
  <c r="D19" i="230"/>
  <c r="C19" i="230"/>
  <c r="H18" i="230"/>
  <c r="G18" i="230"/>
  <c r="F18" i="230"/>
  <c r="E18" i="230"/>
  <c r="D18" i="230"/>
  <c r="C18" i="230"/>
  <c r="H17" i="230"/>
  <c r="G17" i="230"/>
  <c r="F17" i="230"/>
  <c r="E17" i="230"/>
  <c r="D17" i="230"/>
  <c r="C17" i="230"/>
  <c r="F16" i="230"/>
  <c r="E16" i="230"/>
  <c r="D16" i="230"/>
  <c r="C16" i="230"/>
  <c r="F15" i="230"/>
  <c r="E15" i="230"/>
  <c r="D15" i="230"/>
  <c r="C15" i="230"/>
  <c r="F14" i="230"/>
  <c r="E14" i="230"/>
  <c r="D14" i="230"/>
  <c r="C14" i="230"/>
  <c r="F13" i="230"/>
  <c r="E13" i="230"/>
  <c r="D13" i="230"/>
  <c r="C13" i="230"/>
  <c r="F12" i="230"/>
  <c r="E12" i="230"/>
  <c r="D12" i="230"/>
  <c r="C12" i="230"/>
  <c r="F11" i="230"/>
  <c r="E11" i="230"/>
  <c r="D11" i="230"/>
  <c r="C11" i="230"/>
  <c r="F10" i="230"/>
  <c r="E10" i="230"/>
  <c r="D10" i="230"/>
  <c r="C10" i="230"/>
  <c r="F9" i="230"/>
  <c r="E9" i="230"/>
  <c r="E37" i="230" s="1"/>
  <c r="D9" i="230"/>
  <c r="C9" i="230"/>
  <c r="A41" i="229"/>
  <c r="H36" i="229"/>
  <c r="G36" i="229"/>
  <c r="F36" i="229"/>
  <c r="E36" i="229"/>
  <c r="D36" i="229"/>
  <c r="C36" i="229"/>
  <c r="H35" i="229"/>
  <c r="G35" i="229"/>
  <c r="F35" i="229"/>
  <c r="E35" i="229"/>
  <c r="D35" i="229"/>
  <c r="C35" i="229"/>
  <c r="H34" i="229"/>
  <c r="G34" i="229"/>
  <c r="F34" i="229"/>
  <c r="E34" i="229"/>
  <c r="D34" i="229"/>
  <c r="C34" i="229"/>
  <c r="H33" i="229"/>
  <c r="G33" i="229"/>
  <c r="F33" i="229"/>
  <c r="E33" i="229"/>
  <c r="D33" i="229"/>
  <c r="C33" i="229"/>
  <c r="H32" i="229"/>
  <c r="G32" i="229"/>
  <c r="F32" i="229"/>
  <c r="E32" i="229"/>
  <c r="D32" i="229"/>
  <c r="C32" i="229"/>
  <c r="H31" i="229"/>
  <c r="G31" i="229"/>
  <c r="F31" i="229"/>
  <c r="E31" i="229"/>
  <c r="D31" i="229"/>
  <c r="C31" i="229"/>
  <c r="H30" i="229"/>
  <c r="G30" i="229"/>
  <c r="F30" i="229"/>
  <c r="E30" i="229"/>
  <c r="D30" i="229"/>
  <c r="C30" i="229"/>
  <c r="H29" i="229"/>
  <c r="G29" i="229"/>
  <c r="F29" i="229"/>
  <c r="E29" i="229"/>
  <c r="D29" i="229"/>
  <c r="C29" i="229"/>
  <c r="H28" i="229"/>
  <c r="G28" i="229"/>
  <c r="F28" i="229"/>
  <c r="E28" i="229"/>
  <c r="D28" i="229"/>
  <c r="C28" i="229"/>
  <c r="H27" i="229"/>
  <c r="G27" i="229"/>
  <c r="F27" i="229"/>
  <c r="E27" i="229"/>
  <c r="D27" i="229"/>
  <c r="C27" i="229"/>
  <c r="H26" i="229"/>
  <c r="G26" i="229"/>
  <c r="F26" i="229"/>
  <c r="E26" i="229"/>
  <c r="D26" i="229"/>
  <c r="C26" i="229"/>
  <c r="H25" i="229"/>
  <c r="G25" i="229"/>
  <c r="F25" i="229"/>
  <c r="E25" i="229"/>
  <c r="D25" i="229"/>
  <c r="C25" i="229"/>
  <c r="H24" i="229"/>
  <c r="G24" i="229"/>
  <c r="F24" i="229"/>
  <c r="E24" i="229"/>
  <c r="D24" i="229"/>
  <c r="C24" i="229"/>
  <c r="H23" i="229"/>
  <c r="G23" i="229"/>
  <c r="F23" i="229"/>
  <c r="E23" i="229"/>
  <c r="D23" i="229"/>
  <c r="C23" i="229"/>
  <c r="H22" i="229"/>
  <c r="G22" i="229"/>
  <c r="F22" i="229"/>
  <c r="E22" i="229"/>
  <c r="D22" i="229"/>
  <c r="C22" i="229"/>
  <c r="H21" i="229"/>
  <c r="G21" i="229"/>
  <c r="F21" i="229"/>
  <c r="E21" i="229"/>
  <c r="D21" i="229"/>
  <c r="C21" i="229"/>
  <c r="H20" i="229"/>
  <c r="G20" i="229"/>
  <c r="F20" i="229"/>
  <c r="E20" i="229"/>
  <c r="D20" i="229"/>
  <c r="C20" i="229"/>
  <c r="H19" i="229"/>
  <c r="G19" i="229"/>
  <c r="F19" i="229"/>
  <c r="E19" i="229"/>
  <c r="D19" i="229"/>
  <c r="C19" i="229"/>
  <c r="H18" i="229"/>
  <c r="G18" i="229"/>
  <c r="F18" i="229"/>
  <c r="E18" i="229"/>
  <c r="D18" i="229"/>
  <c r="C18" i="229"/>
  <c r="H17" i="229"/>
  <c r="G17" i="229"/>
  <c r="F17" i="229"/>
  <c r="E17" i="229"/>
  <c r="D17" i="229"/>
  <c r="C17" i="229"/>
  <c r="H16" i="229"/>
  <c r="G16" i="229"/>
  <c r="F16" i="229"/>
  <c r="E16" i="229"/>
  <c r="D16" i="229"/>
  <c r="C16" i="229"/>
  <c r="F15" i="229"/>
  <c r="E15" i="229"/>
  <c r="D15" i="229"/>
  <c r="C15" i="229"/>
  <c r="F14" i="229"/>
  <c r="E14" i="229"/>
  <c r="D14" i="229"/>
  <c r="C14" i="229"/>
  <c r="F13" i="229"/>
  <c r="E13" i="229"/>
  <c r="D13" i="229"/>
  <c r="C13" i="229"/>
  <c r="F12" i="229"/>
  <c r="E12" i="229"/>
  <c r="D12" i="229"/>
  <c r="C12" i="229"/>
  <c r="F11" i="229"/>
  <c r="E11" i="229"/>
  <c r="D11" i="229"/>
  <c r="C11" i="229"/>
  <c r="F10" i="229"/>
  <c r="E10" i="229"/>
  <c r="D10" i="229"/>
  <c r="C10" i="229"/>
  <c r="F9" i="229"/>
  <c r="E9" i="229"/>
  <c r="E37" i="229" s="1"/>
  <c r="D9" i="229"/>
  <c r="C9" i="229"/>
  <c r="A41" i="228"/>
  <c r="H36" i="228"/>
  <c r="G36" i="228"/>
  <c r="F36" i="228"/>
  <c r="E36" i="228"/>
  <c r="D36" i="228"/>
  <c r="C36" i="228"/>
  <c r="H35" i="228"/>
  <c r="G35" i="228"/>
  <c r="F35" i="228"/>
  <c r="E35" i="228"/>
  <c r="D35" i="228"/>
  <c r="C35" i="228"/>
  <c r="H34" i="228"/>
  <c r="G34" i="228"/>
  <c r="F34" i="228"/>
  <c r="E34" i="228"/>
  <c r="D34" i="228"/>
  <c r="C34" i="228"/>
  <c r="H33" i="228"/>
  <c r="G33" i="228"/>
  <c r="F33" i="228"/>
  <c r="E33" i="228"/>
  <c r="D33" i="228"/>
  <c r="C33" i="228"/>
  <c r="H32" i="228"/>
  <c r="G32" i="228"/>
  <c r="F32" i="228"/>
  <c r="E32" i="228"/>
  <c r="D32" i="228"/>
  <c r="C32" i="228"/>
  <c r="H31" i="228"/>
  <c r="G31" i="228"/>
  <c r="F31" i="228"/>
  <c r="E31" i="228"/>
  <c r="D31" i="228"/>
  <c r="C31" i="228"/>
  <c r="H30" i="228"/>
  <c r="G30" i="228"/>
  <c r="F30" i="228"/>
  <c r="E30" i="228"/>
  <c r="D30" i="228"/>
  <c r="C30" i="228"/>
  <c r="H29" i="228"/>
  <c r="G29" i="228"/>
  <c r="F29" i="228"/>
  <c r="E29" i="228"/>
  <c r="D29" i="228"/>
  <c r="C29" i="228"/>
  <c r="H28" i="228"/>
  <c r="G28" i="228"/>
  <c r="F28" i="228"/>
  <c r="E28" i="228"/>
  <c r="D28" i="228"/>
  <c r="C28" i="228"/>
  <c r="H27" i="228"/>
  <c r="G27" i="228"/>
  <c r="F27" i="228"/>
  <c r="E27" i="228"/>
  <c r="D27" i="228"/>
  <c r="C27" i="228"/>
  <c r="H26" i="228"/>
  <c r="G26" i="228"/>
  <c r="F26" i="228"/>
  <c r="E26" i="228"/>
  <c r="D26" i="228"/>
  <c r="C26" i="228"/>
  <c r="H25" i="228"/>
  <c r="G25" i="228"/>
  <c r="F25" i="228"/>
  <c r="E25" i="228"/>
  <c r="D25" i="228"/>
  <c r="C25" i="228"/>
  <c r="H24" i="228"/>
  <c r="G24" i="228"/>
  <c r="F24" i="228"/>
  <c r="E24" i="228"/>
  <c r="D24" i="228"/>
  <c r="C24" i="228"/>
  <c r="H23" i="228"/>
  <c r="G23" i="228"/>
  <c r="F23" i="228"/>
  <c r="E23" i="228"/>
  <c r="D23" i="228"/>
  <c r="C23" i="228"/>
  <c r="H22" i="228"/>
  <c r="G22" i="228"/>
  <c r="F22" i="228"/>
  <c r="E22" i="228"/>
  <c r="D22" i="228"/>
  <c r="C22" i="228"/>
  <c r="F21" i="228"/>
  <c r="E21" i="228"/>
  <c r="D21" i="228"/>
  <c r="C21" i="228"/>
  <c r="F20" i="228"/>
  <c r="E20" i="228"/>
  <c r="D20" i="228"/>
  <c r="C20" i="228"/>
  <c r="F19" i="228"/>
  <c r="E19" i="228"/>
  <c r="D19" i="228"/>
  <c r="C19" i="228"/>
  <c r="F18" i="228"/>
  <c r="E18" i="228"/>
  <c r="D18" i="228"/>
  <c r="C18" i="228"/>
  <c r="F17" i="228"/>
  <c r="E17" i="228"/>
  <c r="D17" i="228"/>
  <c r="C17" i="228"/>
  <c r="F16" i="228"/>
  <c r="E16" i="228"/>
  <c r="D16" i="228"/>
  <c r="C16" i="228"/>
  <c r="F15" i="228"/>
  <c r="E15" i="228"/>
  <c r="D15" i="228"/>
  <c r="C15" i="228"/>
  <c r="F14" i="228"/>
  <c r="E14" i="228"/>
  <c r="D14" i="228"/>
  <c r="C14" i="228"/>
  <c r="F13" i="228"/>
  <c r="E13" i="228"/>
  <c r="D13" i="228"/>
  <c r="C13" i="228"/>
  <c r="F12" i="228"/>
  <c r="E12" i="228"/>
  <c r="D12" i="228"/>
  <c r="C12" i="228"/>
  <c r="F11" i="228"/>
  <c r="E11" i="228"/>
  <c r="D11" i="228"/>
  <c r="C11" i="228"/>
  <c r="F10" i="228"/>
  <c r="E10" i="228"/>
  <c r="D10" i="228"/>
  <c r="C10" i="228"/>
  <c r="F9" i="228"/>
  <c r="E9" i="228"/>
  <c r="E37" i="228" s="1"/>
  <c r="D9" i="228"/>
  <c r="C9" i="228"/>
  <c r="A41" i="227"/>
  <c r="H36" i="227"/>
  <c r="G36" i="227"/>
  <c r="F36" i="227"/>
  <c r="E36" i="227"/>
  <c r="D36" i="227"/>
  <c r="C36" i="227"/>
  <c r="H35" i="227"/>
  <c r="G35" i="227"/>
  <c r="F35" i="227"/>
  <c r="E35" i="227"/>
  <c r="D35" i="227"/>
  <c r="C35" i="227"/>
  <c r="H34" i="227"/>
  <c r="G34" i="227"/>
  <c r="F34" i="227"/>
  <c r="E34" i="227"/>
  <c r="D34" i="227"/>
  <c r="C34" i="227"/>
  <c r="H33" i="227"/>
  <c r="G33" i="227"/>
  <c r="F33" i="227"/>
  <c r="E33" i="227"/>
  <c r="D33" i="227"/>
  <c r="C33" i="227"/>
  <c r="H32" i="227"/>
  <c r="G32" i="227"/>
  <c r="F32" i="227"/>
  <c r="E32" i="227"/>
  <c r="D32" i="227"/>
  <c r="C32" i="227"/>
  <c r="H31" i="227"/>
  <c r="G31" i="227"/>
  <c r="F31" i="227"/>
  <c r="E31" i="227"/>
  <c r="D31" i="227"/>
  <c r="C31" i="227"/>
  <c r="H30" i="227"/>
  <c r="G30" i="227"/>
  <c r="F30" i="227"/>
  <c r="E30" i="227"/>
  <c r="D30" i="227"/>
  <c r="C30" i="227"/>
  <c r="H29" i="227"/>
  <c r="G29" i="227"/>
  <c r="F29" i="227"/>
  <c r="E29" i="227"/>
  <c r="D29" i="227"/>
  <c r="C29" i="227"/>
  <c r="H28" i="227"/>
  <c r="G28" i="227"/>
  <c r="F28" i="227"/>
  <c r="E28" i="227"/>
  <c r="D28" i="227"/>
  <c r="C28" i="227"/>
  <c r="H27" i="227"/>
  <c r="G27" i="227"/>
  <c r="F27" i="227"/>
  <c r="E27" i="227"/>
  <c r="D27" i="227"/>
  <c r="C27" i="227"/>
  <c r="H26" i="227"/>
  <c r="G26" i="227"/>
  <c r="F26" i="227"/>
  <c r="E26" i="227"/>
  <c r="D26" i="227"/>
  <c r="C26" i="227"/>
  <c r="H25" i="227"/>
  <c r="G25" i="227"/>
  <c r="F25" i="227"/>
  <c r="E25" i="227"/>
  <c r="D25" i="227"/>
  <c r="C25" i="227"/>
  <c r="H24" i="227"/>
  <c r="G24" i="227"/>
  <c r="F24" i="227"/>
  <c r="E24" i="227"/>
  <c r="D24" i="227"/>
  <c r="C24" i="227"/>
  <c r="H23" i="227"/>
  <c r="G23" i="227"/>
  <c r="F23" i="227"/>
  <c r="E23" i="227"/>
  <c r="D23" i="227"/>
  <c r="C23" i="227"/>
  <c r="H22" i="227"/>
  <c r="G22" i="227"/>
  <c r="F22" i="227"/>
  <c r="E22" i="227"/>
  <c r="D22" i="227"/>
  <c r="C22" i="227"/>
  <c r="H21" i="227"/>
  <c r="G21" i="227"/>
  <c r="F21" i="227"/>
  <c r="E21" i="227"/>
  <c r="D21" i="227"/>
  <c r="C21" i="227"/>
  <c r="H20" i="227"/>
  <c r="G20" i="227"/>
  <c r="F20" i="227"/>
  <c r="E20" i="227"/>
  <c r="D20" i="227"/>
  <c r="C20" i="227"/>
  <c r="H19" i="227"/>
  <c r="G19" i="227"/>
  <c r="F19" i="227"/>
  <c r="E19" i="227"/>
  <c r="D19" i="227"/>
  <c r="C19" i="227"/>
  <c r="H18" i="227"/>
  <c r="G18" i="227"/>
  <c r="F18" i="227"/>
  <c r="E18" i="227"/>
  <c r="D18" i="227"/>
  <c r="C18" i="227"/>
  <c r="H17" i="227"/>
  <c r="G17" i="227"/>
  <c r="F17" i="227"/>
  <c r="E17" i="227"/>
  <c r="D17" i="227"/>
  <c r="C17" i="227"/>
  <c r="H16" i="227"/>
  <c r="G16" i="227"/>
  <c r="F16" i="227"/>
  <c r="E16" i="227"/>
  <c r="D16" i="227"/>
  <c r="C16" i="227"/>
  <c r="H15" i="227"/>
  <c r="G15" i="227"/>
  <c r="F15" i="227"/>
  <c r="E15" i="227"/>
  <c r="D15" i="227"/>
  <c r="C15" i="227"/>
  <c r="H14" i="227"/>
  <c r="G14" i="227"/>
  <c r="F14" i="227"/>
  <c r="E14" i="227"/>
  <c r="D14" i="227"/>
  <c r="C14" i="227"/>
  <c r="H13" i="227"/>
  <c r="G13" i="227"/>
  <c r="F13" i="227"/>
  <c r="E13" i="227"/>
  <c r="D13" i="227"/>
  <c r="C13" i="227"/>
  <c r="F12" i="227"/>
  <c r="E12" i="227"/>
  <c r="D12" i="227"/>
  <c r="C12" i="227"/>
  <c r="F11" i="227"/>
  <c r="E11" i="227"/>
  <c r="D11" i="227"/>
  <c r="C11" i="227"/>
  <c r="F10" i="227"/>
  <c r="E10" i="227"/>
  <c r="D10" i="227"/>
  <c r="C10" i="227"/>
  <c r="F9" i="227"/>
  <c r="E9" i="227"/>
  <c r="E37" i="227" s="1"/>
  <c r="D9" i="227"/>
  <c r="C9" i="227"/>
  <c r="A41" i="226"/>
  <c r="H36" i="226"/>
  <c r="G36" i="226"/>
  <c r="F36" i="226"/>
  <c r="E36" i="226"/>
  <c r="D36" i="226"/>
  <c r="C36" i="226"/>
  <c r="H35" i="226"/>
  <c r="G35" i="226"/>
  <c r="F35" i="226"/>
  <c r="E35" i="226"/>
  <c r="D35" i="226"/>
  <c r="C35" i="226"/>
  <c r="H34" i="226"/>
  <c r="G34" i="226"/>
  <c r="F34" i="226"/>
  <c r="E34" i="226"/>
  <c r="D34" i="226"/>
  <c r="C34" i="226"/>
  <c r="H33" i="226"/>
  <c r="G33" i="226"/>
  <c r="F33" i="226"/>
  <c r="E33" i="226"/>
  <c r="D33" i="226"/>
  <c r="C33" i="226"/>
  <c r="H32" i="226"/>
  <c r="G32" i="226"/>
  <c r="F32" i="226"/>
  <c r="E32" i="226"/>
  <c r="D32" i="226"/>
  <c r="C32" i="226"/>
  <c r="H31" i="226"/>
  <c r="G31" i="226"/>
  <c r="F31" i="226"/>
  <c r="E31" i="226"/>
  <c r="D31" i="226"/>
  <c r="C31" i="226"/>
  <c r="H30" i="226"/>
  <c r="G30" i="226"/>
  <c r="F30" i="226"/>
  <c r="E30" i="226"/>
  <c r="D30" i="226"/>
  <c r="C30" i="226"/>
  <c r="H29" i="226"/>
  <c r="G29" i="226"/>
  <c r="F29" i="226"/>
  <c r="E29" i="226"/>
  <c r="D29" i="226"/>
  <c r="C29" i="226"/>
  <c r="H28" i="226"/>
  <c r="G28" i="226"/>
  <c r="F28" i="226"/>
  <c r="E28" i="226"/>
  <c r="D28" i="226"/>
  <c r="C28" i="226"/>
  <c r="H27" i="226"/>
  <c r="G27" i="226"/>
  <c r="F27" i="226"/>
  <c r="E27" i="226"/>
  <c r="D27" i="226"/>
  <c r="C27" i="226"/>
  <c r="H26" i="226"/>
  <c r="G26" i="226"/>
  <c r="F26" i="226"/>
  <c r="E26" i="226"/>
  <c r="D26" i="226"/>
  <c r="C26" i="226"/>
  <c r="H25" i="226"/>
  <c r="G25" i="226"/>
  <c r="F25" i="226"/>
  <c r="E25" i="226"/>
  <c r="D25" i="226"/>
  <c r="C25" i="226"/>
  <c r="H24" i="226"/>
  <c r="G24" i="226"/>
  <c r="F24" i="226"/>
  <c r="E24" i="226"/>
  <c r="D24" i="226"/>
  <c r="C24" i="226"/>
  <c r="H23" i="226"/>
  <c r="G23" i="226"/>
  <c r="F23" i="226"/>
  <c r="E23" i="226"/>
  <c r="D23" i="226"/>
  <c r="C23" i="226"/>
  <c r="H22" i="226"/>
  <c r="G22" i="226"/>
  <c r="F22" i="226"/>
  <c r="E22" i="226"/>
  <c r="D22" i="226"/>
  <c r="C22" i="226"/>
  <c r="H21" i="226"/>
  <c r="G21" i="226"/>
  <c r="F21" i="226"/>
  <c r="E21" i="226"/>
  <c r="D21" i="226"/>
  <c r="C21" i="226"/>
  <c r="H20" i="226"/>
  <c r="G20" i="226"/>
  <c r="F20" i="226"/>
  <c r="E20" i="226"/>
  <c r="D20" i="226"/>
  <c r="C20" i="226"/>
  <c r="H19" i="226"/>
  <c r="G19" i="226"/>
  <c r="F19" i="226"/>
  <c r="E19" i="226"/>
  <c r="D19" i="226"/>
  <c r="C19" i="226"/>
  <c r="F18" i="226"/>
  <c r="E18" i="226"/>
  <c r="D18" i="226"/>
  <c r="C18" i="226"/>
  <c r="F17" i="226"/>
  <c r="E17" i="226"/>
  <c r="D17" i="226"/>
  <c r="C17" i="226"/>
  <c r="F16" i="226"/>
  <c r="E16" i="226"/>
  <c r="D16" i="226"/>
  <c r="C16" i="226"/>
  <c r="F15" i="226"/>
  <c r="E15" i="226"/>
  <c r="D15" i="226"/>
  <c r="C15" i="226"/>
  <c r="F14" i="226"/>
  <c r="E14" i="226"/>
  <c r="D14" i="226"/>
  <c r="C14" i="226"/>
  <c r="F13" i="226"/>
  <c r="E13" i="226"/>
  <c r="D13" i="226"/>
  <c r="C13" i="226"/>
  <c r="F12" i="226"/>
  <c r="E12" i="226"/>
  <c r="D12" i="226"/>
  <c r="C12" i="226"/>
  <c r="F11" i="226"/>
  <c r="E11" i="226"/>
  <c r="D11" i="226"/>
  <c r="C11" i="226"/>
  <c r="F10" i="226"/>
  <c r="E10" i="226"/>
  <c r="D10" i="226"/>
  <c r="C10" i="226"/>
  <c r="F9" i="226"/>
  <c r="E9" i="226"/>
  <c r="D9" i="226"/>
  <c r="C9" i="226"/>
  <c r="A41" i="225"/>
  <c r="H36" i="225"/>
  <c r="G36" i="225"/>
  <c r="F36" i="225"/>
  <c r="E36" i="225"/>
  <c r="D36" i="225"/>
  <c r="C36" i="225"/>
  <c r="H35" i="225"/>
  <c r="G35" i="225"/>
  <c r="F35" i="225"/>
  <c r="E35" i="225"/>
  <c r="D35" i="225"/>
  <c r="C35" i="225"/>
  <c r="H34" i="225"/>
  <c r="G34" i="225"/>
  <c r="F34" i="225"/>
  <c r="E34" i="225"/>
  <c r="D34" i="225"/>
  <c r="C34" i="225"/>
  <c r="H33" i="225"/>
  <c r="G33" i="225"/>
  <c r="F33" i="225"/>
  <c r="E33" i="225"/>
  <c r="D33" i="225"/>
  <c r="C33" i="225"/>
  <c r="H32" i="225"/>
  <c r="G32" i="225"/>
  <c r="F32" i="225"/>
  <c r="E32" i="225"/>
  <c r="D32" i="225"/>
  <c r="C32" i="225"/>
  <c r="H31" i="225"/>
  <c r="G31" i="225"/>
  <c r="F31" i="225"/>
  <c r="E31" i="225"/>
  <c r="D31" i="225"/>
  <c r="C31" i="225"/>
  <c r="H30" i="225"/>
  <c r="G30" i="225"/>
  <c r="F30" i="225"/>
  <c r="E30" i="225"/>
  <c r="D30" i="225"/>
  <c r="C30" i="225"/>
  <c r="H29" i="225"/>
  <c r="G29" i="225"/>
  <c r="F29" i="225"/>
  <c r="E29" i="225"/>
  <c r="D29" i="225"/>
  <c r="C29" i="225"/>
  <c r="H28" i="225"/>
  <c r="G28" i="225"/>
  <c r="F28" i="225"/>
  <c r="E28" i="225"/>
  <c r="D28" i="225"/>
  <c r="C28" i="225"/>
  <c r="H27" i="225"/>
  <c r="G27" i="225"/>
  <c r="F27" i="225"/>
  <c r="E27" i="225"/>
  <c r="D27" i="225"/>
  <c r="C27" i="225"/>
  <c r="H26" i="225"/>
  <c r="G26" i="225"/>
  <c r="F26" i="225"/>
  <c r="E26" i="225"/>
  <c r="D26" i="225"/>
  <c r="C26" i="225"/>
  <c r="H25" i="225"/>
  <c r="G25" i="225"/>
  <c r="F25" i="225"/>
  <c r="E25" i="225"/>
  <c r="D25" i="225"/>
  <c r="C25" i="225"/>
  <c r="H24" i="225"/>
  <c r="G24" i="225"/>
  <c r="F24" i="225"/>
  <c r="E24" i="225"/>
  <c r="D24" i="225"/>
  <c r="C24" i="225"/>
  <c r="H23" i="225"/>
  <c r="G23" i="225"/>
  <c r="F23" i="225"/>
  <c r="E23" i="225"/>
  <c r="D23" i="225"/>
  <c r="C23" i="225"/>
  <c r="H22" i="225"/>
  <c r="G22" i="225"/>
  <c r="F22" i="225"/>
  <c r="E22" i="225"/>
  <c r="D22" i="225"/>
  <c r="C22" i="225"/>
  <c r="H21" i="225"/>
  <c r="G21" i="225"/>
  <c r="F21" i="225"/>
  <c r="E21" i="225"/>
  <c r="D21" i="225"/>
  <c r="C21" i="225"/>
  <c r="H20" i="225"/>
  <c r="G20" i="225"/>
  <c r="F20" i="225"/>
  <c r="E20" i="225"/>
  <c r="D20" i="225"/>
  <c r="C20" i="225"/>
  <c r="H19" i="225"/>
  <c r="G19" i="225"/>
  <c r="F19" i="225"/>
  <c r="E19" i="225"/>
  <c r="D19" i="225"/>
  <c r="C19" i="225"/>
  <c r="H18" i="225"/>
  <c r="G18" i="225"/>
  <c r="F18" i="225"/>
  <c r="E18" i="225"/>
  <c r="D18" i="225"/>
  <c r="C18" i="225"/>
  <c r="H17" i="225"/>
  <c r="G17" i="225"/>
  <c r="F17" i="225"/>
  <c r="E17" i="225"/>
  <c r="D17" i="225"/>
  <c r="C17" i="225"/>
  <c r="H16" i="225"/>
  <c r="G16" i="225"/>
  <c r="F16" i="225"/>
  <c r="E16" i="225"/>
  <c r="D16" i="225"/>
  <c r="C16" i="225"/>
  <c r="H15" i="225"/>
  <c r="G15" i="225"/>
  <c r="F15" i="225"/>
  <c r="E15" i="225"/>
  <c r="D15" i="225"/>
  <c r="C15" i="225"/>
  <c r="F14" i="225"/>
  <c r="E14" i="225"/>
  <c r="D14" i="225"/>
  <c r="C14" i="225"/>
  <c r="F13" i="225"/>
  <c r="E13" i="225"/>
  <c r="D13" i="225"/>
  <c r="C13" i="225"/>
  <c r="F12" i="225"/>
  <c r="E12" i="225"/>
  <c r="D12" i="225"/>
  <c r="C12" i="225"/>
  <c r="F11" i="225"/>
  <c r="E11" i="225"/>
  <c r="D11" i="225"/>
  <c r="C11" i="225"/>
  <c r="F10" i="225"/>
  <c r="E10" i="225"/>
  <c r="D10" i="225"/>
  <c r="C10" i="225"/>
  <c r="F9" i="225"/>
  <c r="E9" i="225"/>
  <c r="D9" i="225"/>
  <c r="C9" i="225"/>
  <c r="C10" i="221"/>
  <c r="D10" i="221"/>
  <c r="E10" i="221"/>
  <c r="F10" i="221"/>
  <c r="G10" i="221"/>
  <c r="H10" i="221"/>
  <c r="C11" i="221"/>
  <c r="D11" i="221"/>
  <c r="E11" i="221"/>
  <c r="F11" i="221"/>
  <c r="G11" i="221"/>
  <c r="H11" i="221"/>
  <c r="C12" i="221"/>
  <c r="D12" i="221"/>
  <c r="E12" i="221"/>
  <c r="F12" i="221"/>
  <c r="G12" i="221"/>
  <c r="H12" i="221"/>
  <c r="C13" i="221"/>
  <c r="D13" i="221"/>
  <c r="E13" i="221"/>
  <c r="F13" i="221"/>
  <c r="G13" i="221"/>
  <c r="H13" i="221"/>
  <c r="C14" i="221"/>
  <c r="D14" i="221"/>
  <c r="E14" i="221"/>
  <c r="F14" i="221"/>
  <c r="G14" i="221"/>
  <c r="H14" i="221"/>
  <c r="C15" i="221"/>
  <c r="D15" i="221"/>
  <c r="E15" i="221"/>
  <c r="F15" i="221"/>
  <c r="G15" i="221"/>
  <c r="H15" i="221"/>
  <c r="C16" i="221"/>
  <c r="D16" i="221"/>
  <c r="E16" i="221"/>
  <c r="F16" i="221"/>
  <c r="G16" i="221"/>
  <c r="H16" i="221"/>
  <c r="C17" i="221"/>
  <c r="D17" i="221"/>
  <c r="E17" i="221"/>
  <c r="F17" i="221"/>
  <c r="G17" i="221"/>
  <c r="H17" i="221"/>
  <c r="C18" i="221"/>
  <c r="D18" i="221"/>
  <c r="E18" i="221"/>
  <c r="F18" i="221"/>
  <c r="G18" i="221"/>
  <c r="H18" i="221"/>
  <c r="C19" i="221"/>
  <c r="D19" i="221"/>
  <c r="E19" i="221"/>
  <c r="F19" i="221"/>
  <c r="G19" i="221"/>
  <c r="H19" i="221"/>
  <c r="C20" i="221"/>
  <c r="D20" i="221"/>
  <c r="E20" i="221"/>
  <c r="F20" i="221"/>
  <c r="G20" i="221"/>
  <c r="H20" i="221"/>
  <c r="C21" i="221"/>
  <c r="D21" i="221"/>
  <c r="E21" i="221"/>
  <c r="F21" i="221"/>
  <c r="G21" i="221"/>
  <c r="H21" i="221"/>
  <c r="C22" i="221"/>
  <c r="D22" i="221"/>
  <c r="E22" i="221"/>
  <c r="F22" i="221"/>
  <c r="G22" i="221"/>
  <c r="H22" i="221"/>
  <c r="C23" i="221"/>
  <c r="D23" i="221"/>
  <c r="E23" i="221"/>
  <c r="F23" i="221"/>
  <c r="G23" i="221"/>
  <c r="H23" i="221"/>
  <c r="C24" i="221"/>
  <c r="D24" i="221"/>
  <c r="E24" i="221"/>
  <c r="F24" i="221"/>
  <c r="G24" i="221"/>
  <c r="H24" i="221"/>
  <c r="C25" i="221"/>
  <c r="D25" i="221"/>
  <c r="E25" i="221"/>
  <c r="F25" i="221"/>
  <c r="G25" i="221"/>
  <c r="H25" i="221"/>
  <c r="C26" i="221"/>
  <c r="D26" i="221"/>
  <c r="E26" i="221"/>
  <c r="F26" i="221"/>
  <c r="G26" i="221"/>
  <c r="H26" i="221"/>
  <c r="C27" i="221"/>
  <c r="D27" i="221"/>
  <c r="E27" i="221"/>
  <c r="F27" i="221"/>
  <c r="G27" i="221"/>
  <c r="H27" i="221"/>
  <c r="C28" i="221"/>
  <c r="D28" i="221"/>
  <c r="E28" i="221"/>
  <c r="F28" i="221"/>
  <c r="G28" i="221"/>
  <c r="H28" i="221"/>
  <c r="C29" i="221"/>
  <c r="D29" i="221"/>
  <c r="E29" i="221"/>
  <c r="F29" i="221"/>
  <c r="G29" i="221"/>
  <c r="H29" i="221"/>
  <c r="C30" i="221"/>
  <c r="D30" i="221"/>
  <c r="E30" i="221"/>
  <c r="F30" i="221"/>
  <c r="G30" i="221"/>
  <c r="H30" i="221"/>
  <c r="C31" i="221"/>
  <c r="D31" i="221"/>
  <c r="E31" i="221"/>
  <c r="F31" i="221"/>
  <c r="G31" i="221"/>
  <c r="H31" i="221"/>
  <c r="C32" i="221"/>
  <c r="D32" i="221"/>
  <c r="E32" i="221"/>
  <c r="F32" i="221"/>
  <c r="G32" i="221"/>
  <c r="H32" i="221"/>
  <c r="C33" i="221"/>
  <c r="D33" i="221"/>
  <c r="E33" i="221"/>
  <c r="F33" i="221"/>
  <c r="G33" i="221"/>
  <c r="H33" i="221"/>
  <c r="C34" i="221"/>
  <c r="D34" i="221"/>
  <c r="E34" i="221"/>
  <c r="F34" i="221"/>
  <c r="G34" i="221"/>
  <c r="H34" i="221"/>
  <c r="C35" i="221"/>
  <c r="D35" i="221"/>
  <c r="E35" i="221"/>
  <c r="F35" i="221"/>
  <c r="G35" i="221"/>
  <c r="H35" i="221"/>
  <c r="C36" i="221"/>
  <c r="D36" i="221"/>
  <c r="E36" i="221"/>
  <c r="F36" i="221"/>
  <c r="G36" i="221"/>
  <c r="H36" i="221"/>
  <c r="H9" i="221"/>
  <c r="G9" i="221"/>
  <c r="F9" i="221"/>
  <c r="E9" i="221"/>
  <c r="D9" i="221"/>
  <c r="C9" i="221"/>
  <c r="A41" i="221"/>
  <c r="E37" i="233" l="1"/>
  <c r="E37" i="225"/>
  <c r="H38" i="247"/>
  <c r="H40" i="247"/>
  <c r="H38" i="238"/>
  <c r="H40" i="238"/>
  <c r="E37" i="226"/>
  <c r="G37" i="221"/>
  <c r="H39" i="221"/>
  <c r="H37" i="221"/>
  <c r="E37" i="221"/>
  <c r="H38" i="221"/>
  <c r="H40" i="221"/>
  <c r="H41" i="221"/>
  <c r="F107" i="2" l="1"/>
  <c r="E107" i="2"/>
  <c r="F106" i="2"/>
  <c r="E106" i="2"/>
  <c r="F105" i="2"/>
  <c r="E105" i="2"/>
  <c r="F104" i="2"/>
  <c r="E104" i="2"/>
  <c r="F103" i="2"/>
  <c r="E103" i="2"/>
  <c r="F102" i="2"/>
  <c r="E102" i="2"/>
  <c r="F101" i="2"/>
  <c r="E101" i="2"/>
  <c r="F100" i="2"/>
  <c r="E100" i="2"/>
  <c r="F99" i="2"/>
  <c r="E99" i="2"/>
  <c r="F98" i="2"/>
  <c r="E98" i="2"/>
  <c r="F97" i="2"/>
  <c r="E97" i="2"/>
  <c r="F96" i="2"/>
  <c r="E96" i="2"/>
  <c r="F95" i="2"/>
  <c r="E95" i="2"/>
  <c r="F94" i="2"/>
  <c r="E94" i="2"/>
  <c r="F93" i="2"/>
  <c r="H16" i="251" s="1"/>
  <c r="E93" i="2"/>
  <c r="G16" i="251" s="1"/>
  <c r="F92" i="2"/>
  <c r="E92" i="2"/>
  <c r="F91" i="2"/>
  <c r="E91" i="2"/>
  <c r="F90" i="2"/>
  <c r="E90" i="2"/>
  <c r="F89" i="2"/>
  <c r="E89" i="2"/>
  <c r="F88" i="2"/>
  <c r="E88" i="2"/>
  <c r="F87" i="2"/>
  <c r="E87" i="2"/>
  <c r="F86" i="2"/>
  <c r="E86" i="2"/>
  <c r="F85" i="2"/>
  <c r="E85" i="2"/>
  <c r="F84" i="2"/>
  <c r="E84" i="2"/>
  <c r="F83" i="2"/>
  <c r="H20" i="228" s="1"/>
  <c r="E83" i="2"/>
  <c r="G20" i="228" s="1"/>
  <c r="F74" i="2"/>
  <c r="E74" i="2"/>
  <c r="F73" i="2"/>
  <c r="E73" i="2"/>
  <c r="F72" i="2"/>
  <c r="E72" i="2"/>
  <c r="F71" i="2"/>
  <c r="E71" i="2"/>
  <c r="F70" i="2"/>
  <c r="E70" i="2"/>
  <c r="F69" i="2"/>
  <c r="E69" i="2"/>
  <c r="F68" i="2"/>
  <c r="E68" i="2"/>
  <c r="F67" i="2"/>
  <c r="E67" i="2"/>
  <c r="F66" i="2"/>
  <c r="E66" i="2"/>
  <c r="F65" i="2"/>
  <c r="E65" i="2"/>
  <c r="F64" i="2"/>
  <c r="E64" i="2"/>
  <c r="F63" i="2"/>
  <c r="E63" i="2"/>
  <c r="F62" i="2"/>
  <c r="E62" i="2"/>
  <c r="F61" i="2"/>
  <c r="E61" i="2"/>
  <c r="F60" i="2"/>
  <c r="E60" i="2"/>
  <c r="F59" i="2"/>
  <c r="E59" i="2"/>
  <c r="F58" i="2"/>
  <c r="E58" i="2"/>
  <c r="F57" i="2"/>
  <c r="E57" i="2"/>
  <c r="F56" i="2"/>
  <c r="E56" i="2"/>
  <c r="F55" i="2"/>
  <c r="E55" i="2"/>
  <c r="F54" i="2"/>
  <c r="E54" i="2"/>
  <c r="F53" i="2"/>
  <c r="E53" i="2"/>
  <c r="F52" i="2"/>
  <c r="E52" i="2"/>
  <c r="F51" i="2"/>
  <c r="E51" i="2"/>
  <c r="F50" i="2"/>
  <c r="E50" i="2"/>
  <c r="F49" i="2"/>
  <c r="E49" i="2"/>
  <c r="F48" i="2"/>
  <c r="E48" i="2"/>
  <c r="F47" i="2"/>
  <c r="E47" i="2"/>
  <c r="F46" i="2"/>
  <c r="E46" i="2"/>
  <c r="F45" i="2"/>
  <c r="E45" i="2"/>
  <c r="F44" i="2"/>
  <c r="E44" i="2"/>
  <c r="F43" i="2"/>
  <c r="E43" i="2"/>
  <c r="F42" i="2"/>
  <c r="E42" i="2"/>
  <c r="F41" i="2"/>
  <c r="E41" i="2"/>
  <c r="F40" i="2"/>
  <c r="E40" i="2"/>
  <c r="F39" i="2"/>
  <c r="E39" i="2"/>
  <c r="F38" i="2"/>
  <c r="E38" i="2"/>
  <c r="F37" i="2"/>
  <c r="E37" i="2"/>
  <c r="F36" i="2"/>
  <c r="E36" i="2"/>
  <c r="F35" i="2"/>
  <c r="E35" i="2"/>
  <c r="F34" i="2"/>
  <c r="E34" i="2"/>
  <c r="F33" i="2"/>
  <c r="E33" i="2"/>
  <c r="F32" i="2"/>
  <c r="E32" i="2"/>
  <c r="F31" i="2"/>
  <c r="E31" i="2"/>
  <c r="F30" i="2"/>
  <c r="E30" i="2"/>
  <c r="F29" i="2"/>
  <c r="E29" i="2"/>
  <c r="F28" i="2"/>
  <c r="E28" i="2"/>
  <c r="F27" i="2"/>
  <c r="E27" i="2"/>
  <c r="F26" i="2"/>
  <c r="E26" i="2"/>
  <c r="F25" i="2"/>
  <c r="E25" i="2"/>
  <c r="F24" i="2"/>
  <c r="E24" i="2"/>
  <c r="F23" i="2"/>
  <c r="E23" i="2"/>
  <c r="F22" i="2"/>
  <c r="E22" i="2"/>
  <c r="F21" i="2"/>
  <c r="E21" i="2"/>
  <c r="F20" i="2"/>
  <c r="E20" i="2"/>
  <c r="F19" i="2"/>
  <c r="E19" i="2"/>
  <c r="F18" i="2"/>
  <c r="E18" i="2"/>
  <c r="F17" i="2"/>
  <c r="E17" i="2"/>
  <c r="F16" i="2"/>
  <c r="E16" i="2"/>
  <c r="F15" i="2"/>
  <c r="E15" i="2"/>
  <c r="F14" i="2"/>
  <c r="E14" i="2"/>
  <c r="F13" i="2"/>
  <c r="E13" i="2"/>
  <c r="F12" i="2"/>
  <c r="E12" i="2"/>
  <c r="F11" i="2"/>
  <c r="E11" i="2"/>
  <c r="F10" i="2"/>
  <c r="E10" i="2"/>
  <c r="F9" i="2"/>
  <c r="E9" i="2"/>
  <c r="F8" i="2"/>
  <c r="E8" i="2"/>
  <c r="F7" i="2"/>
  <c r="E7" i="2"/>
  <c r="F6" i="2"/>
  <c r="E6" i="2"/>
  <c r="F5" i="2"/>
  <c r="E5" i="2"/>
  <c r="F4" i="2"/>
  <c r="E4" i="2"/>
  <c r="F3" i="2"/>
  <c r="E3" i="2"/>
  <c r="F2" i="2"/>
  <c r="E2" i="2"/>
  <c r="F1" i="2"/>
  <c r="E1" i="2"/>
  <c r="H10" i="247" l="1"/>
  <c r="H14" i="229"/>
  <c r="H10" i="238"/>
  <c r="H17" i="228"/>
  <c r="H13" i="225"/>
  <c r="H20" i="251"/>
  <c r="H17" i="241"/>
  <c r="H12" i="237"/>
  <c r="H13" i="235"/>
  <c r="H12" i="231"/>
  <c r="H12" i="250"/>
  <c r="H13" i="240"/>
  <c r="H12" i="236"/>
  <c r="H12" i="234"/>
  <c r="H15" i="232"/>
  <c r="H13" i="230"/>
  <c r="H17" i="226"/>
  <c r="H12" i="227"/>
  <c r="H11" i="225"/>
  <c r="H19" i="251"/>
  <c r="H13" i="249"/>
  <c r="H18" i="241"/>
  <c r="H12" i="239"/>
  <c r="H11" i="237"/>
  <c r="H13" i="231"/>
  <c r="H11" i="227"/>
  <c r="H12" i="225"/>
  <c r="H13" i="248"/>
  <c r="H12" i="240"/>
  <c r="H11" i="236"/>
  <c r="H14" i="232"/>
  <c r="H14" i="230"/>
  <c r="H18" i="228"/>
  <c r="H16" i="226"/>
  <c r="H18" i="251"/>
  <c r="H14" i="249"/>
  <c r="H12" i="245"/>
  <c r="H12" i="246"/>
  <c r="H15" i="229"/>
  <c r="H15" i="230"/>
  <c r="H15" i="226"/>
  <c r="H13" i="250"/>
  <c r="G10" i="238"/>
  <c r="G17" i="228"/>
  <c r="G10" i="247"/>
  <c r="G14" i="229"/>
  <c r="G13" i="225"/>
  <c r="G12" i="250"/>
  <c r="G13" i="240"/>
  <c r="G12" i="236"/>
  <c r="G12" i="234"/>
  <c r="G15" i="232"/>
  <c r="G13" i="230"/>
  <c r="G20" i="251"/>
  <c r="G17" i="241"/>
  <c r="G12" i="237"/>
  <c r="G13" i="235"/>
  <c r="G12" i="231"/>
  <c r="G12" i="227"/>
  <c r="G11" i="225"/>
  <c r="G17" i="226"/>
  <c r="G13" i="248"/>
  <c r="G12" i="240"/>
  <c r="G11" i="236"/>
  <c r="G14" i="232"/>
  <c r="G14" i="230"/>
  <c r="G16" i="226"/>
  <c r="G19" i="251"/>
  <c r="G13" i="249"/>
  <c r="G18" i="241"/>
  <c r="G12" i="239"/>
  <c r="G11" i="237"/>
  <c r="G13" i="231"/>
  <c r="G11" i="227"/>
  <c r="G12" i="225"/>
  <c r="G18" i="228"/>
  <c r="G12" i="246"/>
  <c r="G18" i="251"/>
  <c r="G14" i="249"/>
  <c r="G12" i="245"/>
  <c r="G15" i="230"/>
  <c r="G15" i="229"/>
  <c r="G15" i="226"/>
  <c r="G13" i="250"/>
  <c r="G11" i="251"/>
  <c r="G10" i="239"/>
  <c r="G9" i="248"/>
  <c r="G10" i="232"/>
  <c r="G14" i="228"/>
  <c r="G10" i="251"/>
  <c r="G13" i="228"/>
  <c r="G9" i="241"/>
  <c r="G9" i="239"/>
  <c r="G11" i="226"/>
  <c r="H9" i="248"/>
  <c r="H10" i="232"/>
  <c r="H14" i="228"/>
  <c r="H11" i="251"/>
  <c r="H10" i="239"/>
  <c r="H12" i="251"/>
  <c r="H9" i="245"/>
  <c r="H9" i="225"/>
  <c r="H13" i="228"/>
  <c r="H10" i="251"/>
  <c r="H11" i="226"/>
  <c r="H9" i="241"/>
  <c r="H9" i="239"/>
  <c r="H11" i="229"/>
  <c r="H10" i="230"/>
  <c r="H10" i="228"/>
  <c r="H9" i="226"/>
  <c r="H11" i="241"/>
  <c r="H9" i="233"/>
  <c r="H14" i="250"/>
  <c r="H40" i="250" s="1"/>
  <c r="H10" i="234"/>
  <c r="H21" i="228"/>
  <c r="H13" i="241"/>
  <c r="H10" i="235"/>
  <c r="H9" i="231"/>
  <c r="H9" i="229"/>
  <c r="H9" i="246"/>
  <c r="H11" i="232"/>
  <c r="H9" i="236"/>
  <c r="H10" i="248"/>
  <c r="H10" i="246"/>
  <c r="H11" i="240"/>
  <c r="H40" i="240" s="1"/>
  <c r="H11" i="234"/>
  <c r="H11" i="230"/>
  <c r="H15" i="228"/>
  <c r="H13" i="226"/>
  <c r="H13" i="251"/>
  <c r="H11" i="249"/>
  <c r="H40" i="249" s="1"/>
  <c r="H10" i="245"/>
  <c r="H14" i="241"/>
  <c r="H10" i="237"/>
  <c r="H40" i="237" s="1"/>
  <c r="H11" i="235"/>
  <c r="H10" i="231"/>
  <c r="H12" i="229"/>
  <c r="H10" i="227"/>
  <c r="H40" i="227" s="1"/>
  <c r="H9" i="238"/>
  <c r="H10" i="236"/>
  <c r="H16" i="232"/>
  <c r="H12" i="226"/>
  <c r="H10" i="249"/>
  <c r="H10" i="241"/>
  <c r="H10" i="229"/>
  <c r="H9" i="227"/>
  <c r="H12" i="228"/>
  <c r="H9" i="247"/>
  <c r="H9" i="240"/>
  <c r="H9" i="234"/>
  <c r="H11" i="228"/>
  <c r="H10" i="226"/>
  <c r="H9" i="251"/>
  <c r="H9" i="235"/>
  <c r="H10" i="250"/>
  <c r="H9" i="250"/>
  <c r="H9" i="232"/>
  <c r="H9" i="249"/>
  <c r="H9" i="230"/>
  <c r="H9" i="228"/>
  <c r="H12" i="241"/>
  <c r="H9" i="237"/>
  <c r="H10" i="240"/>
  <c r="H12" i="232"/>
  <c r="H14" i="251"/>
  <c r="H12" i="249"/>
  <c r="H11" i="250"/>
  <c r="H11" i="248"/>
  <c r="H13" i="236"/>
  <c r="H12" i="247"/>
  <c r="H16" i="241"/>
  <c r="H11" i="239"/>
  <c r="H13" i="237"/>
  <c r="H11" i="233"/>
  <c r="H22" i="251"/>
  <c r="H14" i="225"/>
  <c r="H14" i="240"/>
  <c r="H14" i="237"/>
  <c r="H14" i="248"/>
  <c r="H12" i="238"/>
  <c r="H13" i="234"/>
  <c r="H16" i="230"/>
  <c r="H19" i="228"/>
  <c r="H18" i="226"/>
  <c r="H21" i="251"/>
  <c r="H15" i="249"/>
  <c r="H13" i="247"/>
  <c r="H19" i="241"/>
  <c r="H12" i="248"/>
  <c r="H11" i="246"/>
  <c r="H41" i="246" s="1"/>
  <c r="H11" i="238"/>
  <c r="H13" i="232"/>
  <c r="H12" i="230"/>
  <c r="H16" i="228"/>
  <c r="H14" i="226"/>
  <c r="H17" i="251"/>
  <c r="H15" i="251"/>
  <c r="H11" i="247"/>
  <c r="H11" i="245"/>
  <c r="H41" i="245" s="1"/>
  <c r="H15" i="241"/>
  <c r="H12" i="235"/>
  <c r="H10" i="233"/>
  <c r="H41" i="233" s="1"/>
  <c r="H11" i="231"/>
  <c r="H13" i="229"/>
  <c r="H10" i="225"/>
  <c r="G12" i="251"/>
  <c r="G9" i="245"/>
  <c r="G9" i="225"/>
  <c r="G11" i="229"/>
  <c r="G11" i="241"/>
  <c r="G9" i="233"/>
  <c r="G10" i="230"/>
  <c r="G10" i="228"/>
  <c r="G9" i="226"/>
  <c r="G13" i="241"/>
  <c r="G10" i="235"/>
  <c r="G9" i="231"/>
  <c r="G9" i="229"/>
  <c r="G14" i="250"/>
  <c r="H38" i="250" s="1"/>
  <c r="G10" i="234"/>
  <c r="G21" i="228"/>
  <c r="G9" i="246"/>
  <c r="G11" i="232"/>
  <c r="G9" i="236"/>
  <c r="G13" i="251"/>
  <c r="G11" i="249"/>
  <c r="H38" i="249" s="1"/>
  <c r="G10" i="245"/>
  <c r="G14" i="241"/>
  <c r="G10" i="237"/>
  <c r="H38" i="237" s="1"/>
  <c r="G11" i="235"/>
  <c r="G10" i="231"/>
  <c r="G12" i="229"/>
  <c r="G10" i="227"/>
  <c r="H38" i="227" s="1"/>
  <c r="G10" i="248"/>
  <c r="G10" i="246"/>
  <c r="G11" i="240"/>
  <c r="H38" i="240" s="1"/>
  <c r="G11" i="234"/>
  <c r="G11" i="230"/>
  <c r="G15" i="228"/>
  <c r="G13" i="226"/>
  <c r="G10" i="249"/>
  <c r="G10" i="241"/>
  <c r="G10" i="229"/>
  <c r="G9" i="227"/>
  <c r="G9" i="238"/>
  <c r="G10" i="236"/>
  <c r="G16" i="232"/>
  <c r="G12" i="226"/>
  <c r="G9" i="247"/>
  <c r="G12" i="228"/>
  <c r="G9" i="251"/>
  <c r="G9" i="235"/>
  <c r="G9" i="240"/>
  <c r="G9" i="234"/>
  <c r="G11" i="228"/>
  <c r="G10" i="226"/>
  <c r="G10" i="250"/>
  <c r="G9" i="250"/>
  <c r="G9" i="232"/>
  <c r="G9" i="249"/>
  <c r="G12" i="241"/>
  <c r="G9" i="237"/>
  <c r="G9" i="230"/>
  <c r="G9" i="228"/>
  <c r="G10" i="240"/>
  <c r="G14" i="251"/>
  <c r="G12" i="249"/>
  <c r="G12" i="232"/>
  <c r="G11" i="250"/>
  <c r="G11" i="248"/>
  <c r="G12" i="247"/>
  <c r="G16" i="241"/>
  <c r="G11" i="239"/>
  <c r="H39" i="239" s="1"/>
  <c r="G13" i="237"/>
  <c r="G11" i="233"/>
  <c r="G13" i="236"/>
  <c r="G22" i="251"/>
  <c r="G14" i="225"/>
  <c r="G14" i="237"/>
  <c r="G14" i="240"/>
  <c r="G21" i="251"/>
  <c r="G15" i="249"/>
  <c r="G13" i="247"/>
  <c r="G19" i="241"/>
  <c r="G14" i="248"/>
  <c r="G12" i="238"/>
  <c r="G13" i="234"/>
  <c r="G16" i="230"/>
  <c r="G19" i="228"/>
  <c r="G18" i="226"/>
  <c r="G17" i="251"/>
  <c r="G15" i="251"/>
  <c r="G11" i="247"/>
  <c r="G11" i="245"/>
  <c r="G15" i="241"/>
  <c r="G12" i="235"/>
  <c r="G10" i="233"/>
  <c r="H39" i="233" s="1"/>
  <c r="G11" i="231"/>
  <c r="G13" i="229"/>
  <c r="G10" i="225"/>
  <c r="G12" i="248"/>
  <c r="G11" i="246"/>
  <c r="H39" i="246" s="1"/>
  <c r="G11" i="238"/>
  <c r="G13" i="232"/>
  <c r="G12" i="230"/>
  <c r="G16" i="228"/>
  <c r="G14" i="226"/>
  <c r="H39" i="225" l="1"/>
  <c r="H39" i="231"/>
  <c r="H39" i="245"/>
  <c r="H41" i="231"/>
  <c r="H41" i="239"/>
  <c r="H41" i="225"/>
  <c r="H37" i="228"/>
  <c r="H41" i="228"/>
  <c r="H37" i="250"/>
  <c r="H41" i="250"/>
  <c r="H37" i="235"/>
  <c r="H41" i="235"/>
  <c r="H37" i="234"/>
  <c r="H41" i="234"/>
  <c r="H37" i="227"/>
  <c r="H41" i="227"/>
  <c r="H37" i="238"/>
  <c r="H41" i="238"/>
  <c r="H37" i="246"/>
  <c r="H40" i="246"/>
  <c r="H37" i="231"/>
  <c r="H40" i="231"/>
  <c r="H37" i="239"/>
  <c r="H40" i="239"/>
  <c r="H37" i="245"/>
  <c r="H40" i="245"/>
  <c r="G37" i="241"/>
  <c r="H38" i="241"/>
  <c r="G37" i="248"/>
  <c r="H38" i="248"/>
  <c r="H41" i="248"/>
  <c r="H41" i="226"/>
  <c r="H41" i="241"/>
  <c r="H40" i="228"/>
  <c r="H38" i="232"/>
  <c r="G37" i="228"/>
  <c r="H39" i="228"/>
  <c r="G37" i="237"/>
  <c r="H39" i="237"/>
  <c r="G37" i="249"/>
  <c r="H39" i="249"/>
  <c r="G37" i="232"/>
  <c r="H39" i="232"/>
  <c r="G37" i="240"/>
  <c r="H39" i="240"/>
  <c r="G37" i="251"/>
  <c r="H39" i="251"/>
  <c r="G37" i="247"/>
  <c r="H39" i="247"/>
  <c r="G37" i="238"/>
  <c r="H39" i="238"/>
  <c r="G37" i="227"/>
  <c r="H39" i="227"/>
  <c r="G37" i="236"/>
  <c r="H38" i="236"/>
  <c r="G37" i="231"/>
  <c r="H38" i="231"/>
  <c r="G37" i="226"/>
  <c r="H38" i="226"/>
  <c r="G37" i="233"/>
  <c r="H38" i="233"/>
  <c r="G37" i="245"/>
  <c r="H38" i="245"/>
  <c r="G37" i="230"/>
  <c r="H39" i="230"/>
  <c r="G37" i="250"/>
  <c r="H39" i="250"/>
  <c r="G37" i="234"/>
  <c r="H39" i="234"/>
  <c r="G37" i="235"/>
  <c r="H39" i="235"/>
  <c r="G37" i="246"/>
  <c r="H38" i="246"/>
  <c r="G37" i="229"/>
  <c r="H38" i="229"/>
  <c r="G37" i="225"/>
  <c r="H38" i="225"/>
  <c r="H37" i="237"/>
  <c r="H41" i="237"/>
  <c r="H37" i="230"/>
  <c r="H41" i="230"/>
  <c r="H37" i="249"/>
  <c r="H41" i="249"/>
  <c r="H37" i="232"/>
  <c r="H41" i="232"/>
  <c r="H37" i="251"/>
  <c r="H41" i="251"/>
  <c r="H37" i="240"/>
  <c r="H41" i="240"/>
  <c r="H37" i="247"/>
  <c r="H41" i="247"/>
  <c r="H37" i="236"/>
  <c r="H40" i="236"/>
  <c r="H37" i="229"/>
  <c r="H40" i="229"/>
  <c r="H37" i="233"/>
  <c r="H40" i="233"/>
  <c r="H37" i="226"/>
  <c r="H40" i="226"/>
  <c r="H37" i="241"/>
  <c r="H40" i="241"/>
  <c r="H37" i="225"/>
  <c r="H40" i="225"/>
  <c r="H37" i="248"/>
  <c r="H40" i="248"/>
  <c r="G37" i="239"/>
  <c r="H38" i="239"/>
  <c r="H39" i="241"/>
  <c r="H38" i="230"/>
  <c r="H39" i="248"/>
  <c r="H39" i="226"/>
  <c r="H39" i="236"/>
  <c r="H39" i="229"/>
  <c r="H38" i="234"/>
  <c r="H38" i="235"/>
  <c r="H38" i="228"/>
  <c r="H41" i="229"/>
  <c r="H41" i="236"/>
  <c r="H40" i="235"/>
  <c r="H40" i="234"/>
  <c r="H40" i="230"/>
  <c r="H40" i="251"/>
  <c r="H40" i="232"/>
  <c r="H38" i="251"/>
</calcChain>
</file>

<file path=xl/sharedStrings.xml><?xml version="1.0" encoding="utf-8"?>
<sst xmlns="http://schemas.openxmlformats.org/spreadsheetml/2006/main" count="689" uniqueCount="27">
  <si>
    <t>date</t>
  </si>
  <si>
    <t>cvts</t>
  </si>
  <si>
    <t>code</t>
  </si>
  <si>
    <t>designation</t>
  </si>
  <si>
    <t>prix</t>
  </si>
  <si>
    <t>QTE</t>
  </si>
  <si>
    <t>TTC</t>
  </si>
  <si>
    <t>total</t>
  </si>
  <si>
    <t>facture n°</t>
  </si>
  <si>
    <t>ESPECE</t>
  </si>
  <si>
    <t>CHEQUE</t>
  </si>
  <si>
    <t>TVA</t>
  </si>
  <si>
    <t>M.H.T</t>
  </si>
  <si>
    <t>M.TVA</t>
  </si>
  <si>
    <t>somme à régler</t>
  </si>
  <si>
    <t>t.ht 2,10%</t>
  </si>
  <si>
    <t>t.ht 8,5%</t>
  </si>
  <si>
    <t>m.tva 2,10%</t>
  </si>
  <si>
    <t>m.tva 8,5%</t>
  </si>
  <si>
    <t>somme verser</t>
  </si>
  <si>
    <t>a rendre</t>
  </si>
  <si>
    <t>table</t>
  </si>
  <si>
    <t>CARTE BLEU</t>
  </si>
  <si>
    <t>F</t>
  </si>
  <si>
    <t>A</t>
  </si>
  <si>
    <t>C</t>
  </si>
  <si>
    <t>PRODUIT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</si>
</sst>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* #,##0.00\ &quot;€&quot;_-;\-* #,##0.00\ &quot;€&quot;_-;_-* &quot;-&quot;??\ &quot;€&quot;_-;_-@_-"/>
    <numFmt numFmtId="164" formatCode="#,##0.00\ &quot;€&quot;"/>
    <numFmt numFmtId="165" formatCode=";;"/>
    <numFmt numFmtId="166" formatCode="000"/>
    <numFmt numFmtId="167" formatCode="#,##0.00\ _€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0"/>
      <color rgb="FF333333"/>
      <name val="Segoe UI"/>
      <family val="2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ck">
        <color auto="1"/>
      </left>
      <right style="dashed">
        <color auto="1"/>
      </right>
      <top/>
      <bottom/>
      <diagonal/>
    </border>
    <border>
      <left style="dashed">
        <color auto="1"/>
      </left>
      <right style="dashed">
        <color auto="1"/>
      </right>
      <top/>
      <bottom/>
      <diagonal/>
    </border>
    <border>
      <left style="thick">
        <color auto="1"/>
      </left>
      <right style="dashed">
        <color auto="1"/>
      </right>
      <top/>
      <bottom style="thick">
        <color auto="1"/>
      </bottom>
      <diagonal/>
    </border>
    <border>
      <left style="dashed">
        <color auto="1"/>
      </left>
      <right style="dashed">
        <color auto="1"/>
      </right>
      <top/>
      <bottom style="thick">
        <color auto="1"/>
      </bottom>
      <diagonal/>
    </border>
    <border>
      <left style="thick">
        <color auto="1"/>
      </left>
      <right style="dotted">
        <color auto="1"/>
      </right>
      <top style="thick">
        <color auto="1"/>
      </top>
      <bottom/>
      <diagonal/>
    </border>
    <border>
      <left style="dotted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dotted">
        <color auto="1"/>
      </right>
      <top/>
      <bottom/>
      <diagonal/>
    </border>
    <border>
      <left style="dotted">
        <color auto="1"/>
      </left>
      <right style="thick">
        <color auto="1"/>
      </right>
      <top/>
      <bottom/>
      <diagonal/>
    </border>
    <border>
      <left style="thick">
        <color auto="1"/>
      </left>
      <right style="dotted">
        <color auto="1"/>
      </right>
      <top/>
      <bottom style="thick">
        <color auto="1"/>
      </bottom>
      <diagonal/>
    </border>
    <border>
      <left style="dotted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dotted">
        <color auto="1"/>
      </right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/>
      <diagonal/>
    </border>
    <border>
      <left style="dotted">
        <color auto="1"/>
      </left>
      <right style="dotted">
        <color auto="1"/>
      </right>
      <top style="thick">
        <color auto="1"/>
      </top>
      <bottom style="thick">
        <color auto="1"/>
      </bottom>
      <diagonal/>
    </border>
    <border>
      <left style="dotted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/>
      <right style="dotted">
        <color auto="1"/>
      </right>
      <top style="thick">
        <color auto="1"/>
      </top>
      <bottom style="thick">
        <color auto="1"/>
      </bottom>
      <diagonal/>
    </border>
    <border>
      <left style="dotted">
        <color auto="1"/>
      </left>
      <right/>
      <top style="thick">
        <color auto="1"/>
      </top>
      <bottom style="thick">
        <color auto="1"/>
      </bottom>
      <diagonal/>
    </border>
    <border>
      <left/>
      <right/>
      <top/>
      <bottom style="dotted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thick">
        <color auto="1"/>
      </left>
      <right style="dashed">
        <color auto="1"/>
      </right>
      <top style="thick">
        <color auto="1"/>
      </top>
      <bottom style="thick">
        <color auto="1"/>
      </bottom>
      <diagonal/>
    </border>
    <border>
      <left style="dashed">
        <color auto="1"/>
      </left>
      <right style="dashed">
        <color auto="1"/>
      </right>
      <top style="thick">
        <color auto="1"/>
      </top>
      <bottom style="thick">
        <color auto="1"/>
      </bottom>
      <diagonal/>
    </border>
    <border>
      <left style="dashed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thick">
        <color auto="1"/>
      </bottom>
      <diagonal/>
    </border>
    <border>
      <left style="dashed">
        <color auto="1"/>
      </left>
      <right style="thick">
        <color auto="1"/>
      </right>
      <top style="thick">
        <color auto="1"/>
      </top>
      <bottom/>
      <diagonal/>
    </border>
    <border>
      <left style="dashed">
        <color auto="1"/>
      </left>
      <right style="thick">
        <color auto="1"/>
      </right>
      <top/>
      <bottom/>
      <diagonal/>
    </border>
    <border>
      <left style="dashed">
        <color auto="1"/>
      </left>
      <right style="thick">
        <color auto="1"/>
      </right>
      <top/>
      <bottom style="thick">
        <color auto="1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6">
    <xf numFmtId="0" fontId="0" fillId="0" borderId="0" xfId="0"/>
    <xf numFmtId="0" fontId="0" fillId="0" borderId="0" xfId="0" applyProtection="1"/>
    <xf numFmtId="164" fontId="0" fillId="0" borderId="0" xfId="0" applyNumberFormat="1" applyProtection="1"/>
    <xf numFmtId="0" fontId="0" fillId="0" borderId="0" xfId="0" applyFont="1" applyAlignment="1">
      <alignment horizontal="center" vertical="center"/>
    </xf>
    <xf numFmtId="44" fontId="0" fillId="0" borderId="0" xfId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Protection="1"/>
    <xf numFmtId="0" fontId="2" fillId="0" borderId="0" xfId="0" applyFont="1" applyAlignment="1" applyProtection="1">
      <alignment horizontal="centerContinuous" vertical="center"/>
    </xf>
    <xf numFmtId="0" fontId="2" fillId="0" borderId="0" xfId="0" applyFont="1" applyBorder="1" applyAlignment="1" applyProtection="1">
      <alignment horizontal="center"/>
    </xf>
    <xf numFmtId="0" fontId="2" fillId="0" borderId="17" xfId="0" applyFont="1" applyBorder="1" applyAlignment="1" applyProtection="1">
      <alignment horizontal="centerContinuous" vertical="center"/>
    </xf>
    <xf numFmtId="0" fontId="2" fillId="0" borderId="18" xfId="0" applyFont="1" applyBorder="1" applyAlignment="1" applyProtection="1">
      <alignment horizontal="centerContinuous" vertical="center"/>
    </xf>
    <xf numFmtId="0" fontId="2" fillId="0" borderId="0" xfId="0" applyFont="1" applyBorder="1" applyProtection="1"/>
    <xf numFmtId="0" fontId="2" fillId="0" borderId="19" xfId="0" applyFont="1" applyBorder="1" applyAlignment="1" applyProtection="1">
      <alignment horizontal="center" vertical="center"/>
    </xf>
    <xf numFmtId="0" fontId="2" fillId="0" borderId="20" xfId="0" applyFont="1" applyBorder="1" applyAlignment="1" applyProtection="1">
      <alignment horizontal="center" vertical="center"/>
    </xf>
    <xf numFmtId="0" fontId="2" fillId="0" borderId="21" xfId="0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/>
    </xf>
    <xf numFmtId="164" fontId="2" fillId="0" borderId="2" xfId="0" applyNumberFormat="1" applyFont="1" applyBorder="1" applyAlignment="1" applyProtection="1">
      <alignment horizontal="center" vertical="center"/>
    </xf>
    <xf numFmtId="0" fontId="2" fillId="0" borderId="3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</xf>
    <xf numFmtId="0" fontId="2" fillId="0" borderId="11" xfId="0" applyFont="1" applyBorder="1" applyAlignment="1" applyProtection="1">
      <alignment horizontal="center" vertical="center"/>
    </xf>
    <xf numFmtId="0" fontId="2" fillId="0" borderId="13" xfId="0" applyFont="1" applyBorder="1" applyAlignment="1" applyProtection="1">
      <alignment horizontal="center" vertical="center"/>
    </xf>
    <xf numFmtId="164" fontId="2" fillId="0" borderId="16" xfId="0" applyNumberFormat="1" applyFont="1" applyBorder="1" applyAlignment="1" applyProtection="1">
      <alignment horizontal="center" vertical="center"/>
    </xf>
    <xf numFmtId="44" fontId="2" fillId="0" borderId="14" xfId="0" applyNumberFormat="1" applyFont="1" applyBorder="1" applyAlignment="1" applyProtection="1">
      <alignment horizontal="center" vertical="center"/>
    </xf>
    <xf numFmtId="0" fontId="2" fillId="0" borderId="0" xfId="0" applyFont="1" applyAlignment="1" applyProtection="1">
      <alignment horizontal="center" vertical="center"/>
    </xf>
    <xf numFmtId="165" fontId="2" fillId="0" borderId="12" xfId="0" applyNumberFormat="1" applyFont="1" applyBorder="1" applyAlignment="1" applyProtection="1">
      <alignment horizontal="center" vertical="center"/>
    </xf>
    <xf numFmtId="0" fontId="2" fillId="0" borderId="5" xfId="0" applyFont="1" applyBorder="1" applyAlignment="1" applyProtection="1">
      <alignment horizontal="center" vertical="center"/>
    </xf>
    <xf numFmtId="164" fontId="2" fillId="0" borderId="6" xfId="0" applyNumberFormat="1" applyFont="1" applyBorder="1" applyAlignment="1" applyProtection="1">
      <alignment horizontal="center" vertical="center"/>
    </xf>
    <xf numFmtId="0" fontId="2" fillId="0" borderId="7" xfId="0" applyFont="1" applyBorder="1" applyAlignment="1" applyProtection="1">
      <alignment horizontal="center" vertical="center"/>
    </xf>
    <xf numFmtId="164" fontId="2" fillId="0" borderId="8" xfId="0" applyNumberFormat="1" applyFont="1" applyBorder="1" applyAlignment="1" applyProtection="1">
      <alignment horizontal="center" vertical="center"/>
    </xf>
    <xf numFmtId="0" fontId="2" fillId="0" borderId="9" xfId="0" applyFont="1" applyBorder="1" applyAlignment="1" applyProtection="1">
      <alignment horizontal="center" vertical="center"/>
    </xf>
    <xf numFmtId="164" fontId="2" fillId="0" borderId="10" xfId="0" applyNumberFormat="1" applyFont="1" applyBorder="1" applyAlignment="1" applyProtection="1">
      <alignment horizontal="center" vertical="center"/>
    </xf>
    <xf numFmtId="0" fontId="2" fillId="0" borderId="0" xfId="0" applyFont="1" applyAlignment="1" applyProtection="1">
      <alignment horizontal="center"/>
    </xf>
    <xf numFmtId="164" fontId="2" fillId="0" borderId="0" xfId="0" applyNumberFormat="1" applyFont="1" applyBorder="1" applyAlignment="1" applyProtection="1">
      <alignment horizontal="center"/>
    </xf>
    <xf numFmtId="44" fontId="2" fillId="0" borderId="0" xfId="1" applyFont="1" applyProtection="1"/>
    <xf numFmtId="0" fontId="2" fillId="0" borderId="0" xfId="0" applyFont="1" applyBorder="1" applyAlignment="1" applyProtection="1">
      <alignment horizontal="centerContinuous" vertical="center"/>
    </xf>
    <xf numFmtId="164" fontId="2" fillId="0" borderId="24" xfId="0" applyNumberFormat="1" applyFont="1" applyBorder="1" applyAlignment="1" applyProtection="1">
      <alignment horizontal="centerContinuous" vertical="center"/>
    </xf>
    <xf numFmtId="164" fontId="2" fillId="0" borderId="23" xfId="0" applyNumberFormat="1" applyFont="1" applyBorder="1" applyAlignment="1" applyProtection="1">
      <alignment horizontal="centerContinuous" vertical="center"/>
      <protection locked="0"/>
    </xf>
    <xf numFmtId="165" fontId="2" fillId="0" borderId="0" xfId="0" applyNumberFormat="1" applyFont="1" applyBorder="1" applyAlignment="1" applyProtection="1">
      <alignment horizontal="center" vertical="center"/>
    </xf>
    <xf numFmtId="164" fontId="2" fillId="0" borderId="23" xfId="0" applyNumberFormat="1" applyFont="1" applyBorder="1" applyAlignment="1" applyProtection="1">
      <alignment horizontal="centerContinuous" vertical="center" shrinkToFit="1"/>
    </xf>
    <xf numFmtId="166" fontId="2" fillId="0" borderId="18" xfId="0" applyNumberFormat="1" applyFont="1" applyBorder="1" applyAlignment="1" applyProtection="1">
      <alignment horizontal="centerContinuous" vertical="center"/>
    </xf>
    <xf numFmtId="10" fontId="0" fillId="0" borderId="0" xfId="2" applyNumberFormat="1" applyFont="1"/>
    <xf numFmtId="164" fontId="4" fillId="0" borderId="0" xfId="0" applyNumberFormat="1" applyFont="1"/>
    <xf numFmtId="10" fontId="2" fillId="0" borderId="2" xfId="0" applyNumberFormat="1" applyFont="1" applyBorder="1" applyAlignment="1" applyProtection="1">
      <alignment horizontal="center" vertical="center"/>
    </xf>
    <xf numFmtId="0" fontId="2" fillId="0" borderId="25" xfId="0" applyFont="1" applyBorder="1" applyAlignment="1" applyProtection="1">
      <alignment horizontal="center" vertical="center"/>
    </xf>
    <xf numFmtId="167" fontId="2" fillId="0" borderId="2" xfId="0" applyNumberFormat="1" applyFont="1" applyBorder="1" applyAlignment="1" applyProtection="1">
      <alignment horizontal="center" vertical="center"/>
    </xf>
    <xf numFmtId="167" fontId="2" fillId="0" borderId="26" xfId="0" applyNumberFormat="1" applyFont="1" applyBorder="1" applyAlignment="1" applyProtection="1">
      <alignment horizontal="center" vertical="center"/>
    </xf>
    <xf numFmtId="167" fontId="2" fillId="0" borderId="27" xfId="0" applyNumberFormat="1" applyFont="1" applyBorder="1" applyAlignment="1" applyProtection="1">
      <alignment horizontal="center" vertical="center"/>
    </xf>
    <xf numFmtId="167" fontId="2" fillId="0" borderId="28" xfId="0" applyNumberFormat="1" applyFont="1" applyBorder="1" applyAlignment="1" applyProtection="1">
      <alignment horizontal="center" vertical="center"/>
    </xf>
    <xf numFmtId="44" fontId="5" fillId="0" borderId="15" xfId="1" applyFont="1" applyBorder="1" applyAlignment="1" applyProtection="1">
      <alignment horizontal="center" vertical="center"/>
    </xf>
    <xf numFmtId="44" fontId="5" fillId="0" borderId="22" xfId="1" applyFont="1" applyBorder="1" applyAlignment="1" applyProtection="1">
      <alignment horizontal="center" vertical="center"/>
      <protection locked="0"/>
    </xf>
    <xf numFmtId="44" fontId="0" fillId="0" borderId="0" xfId="1" applyFont="1"/>
    <xf numFmtId="14" fontId="2" fillId="0" borderId="17" xfId="0" applyNumberFormat="1" applyFont="1" applyBorder="1" applyAlignment="1" applyProtection="1">
      <alignment horizontal="centerContinuous" vertical="center"/>
      <protection locked="0"/>
    </xf>
    <xf numFmtId="0" fontId="3" fillId="0" borderId="0" xfId="0" applyFont="1" applyAlignment="1" applyProtection="1">
      <alignment horizontal="center"/>
    </xf>
  </cellXfs>
  <cellStyles count="3">
    <cellStyle name="Monétaire" xfId="1" builtinId="4"/>
    <cellStyle name="Normal" xfId="0" builtinId="0"/>
    <cellStyle name="Pourcentage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externalLink" Target="externalLinks/externalLink2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externalLink" Target="externalLinks/externalLink1.xml"/><Relationship Id="rId30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CheckBox" checked="Checked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checked="Checked" lockText="1" noThreeD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checked="Checked" lockText="1" noThreeD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CheckBox" checked="Checked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checked="Checked" lockText="1" noThreeD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CheckBox" lockText="1" noThreeD="1"/>
</file>

<file path=xl/ctrlProps/ctrlProp35.xml><?xml version="1.0" encoding="utf-8"?>
<formControlPr xmlns="http://schemas.microsoft.com/office/spreadsheetml/2009/9/main" objectType="CheckBox" lockText="1" noThreeD="1"/>
</file>

<file path=xl/ctrlProps/ctrlProp36.xml><?xml version="1.0" encoding="utf-8"?>
<formControlPr xmlns="http://schemas.microsoft.com/office/spreadsheetml/2009/9/main" objectType="CheckBox" checked="Checked" lockText="1" noThreeD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ctrlProps/ctrlProp40.xml><?xml version="1.0" encoding="utf-8"?>
<formControlPr xmlns="http://schemas.microsoft.com/office/spreadsheetml/2009/9/main" objectType="CheckBox" checked="Checked" lockText="1" noThreeD="1"/>
</file>

<file path=xl/ctrlProps/ctrlProp41.xml><?xml version="1.0" encoding="utf-8"?>
<formControlPr xmlns="http://schemas.microsoft.com/office/spreadsheetml/2009/9/main" objectType="CheckBox" lockText="1" noThreeD="1"/>
</file>

<file path=xl/ctrlProps/ctrlProp42.xml><?xml version="1.0" encoding="utf-8"?>
<formControlPr xmlns="http://schemas.microsoft.com/office/spreadsheetml/2009/9/main" objectType="CheckBox" lockText="1" noThreeD="1"/>
</file>

<file path=xl/ctrlProps/ctrlProp43.xml><?xml version="1.0" encoding="utf-8"?>
<formControlPr xmlns="http://schemas.microsoft.com/office/spreadsheetml/2009/9/main" objectType="Button" lockText="1"/>
</file>

<file path=xl/ctrlProps/ctrlProp44.xml><?xml version="1.0" encoding="utf-8"?>
<formControlPr xmlns="http://schemas.microsoft.com/office/spreadsheetml/2009/9/main" objectType="Button" lockText="1"/>
</file>

<file path=xl/ctrlProps/ctrlProp45.xml><?xml version="1.0" encoding="utf-8"?>
<formControlPr xmlns="http://schemas.microsoft.com/office/spreadsheetml/2009/9/main" objectType="Button" lockText="1"/>
</file>

<file path=xl/ctrlProps/ctrlProp46.xml><?xml version="1.0" encoding="utf-8"?>
<formControlPr xmlns="http://schemas.microsoft.com/office/spreadsheetml/2009/9/main" objectType="CheckBox" lockText="1" noThreeD="1"/>
</file>

<file path=xl/ctrlProps/ctrlProp47.xml><?xml version="1.0" encoding="utf-8"?>
<formControlPr xmlns="http://schemas.microsoft.com/office/spreadsheetml/2009/9/main" objectType="CheckBox" lockText="1" noThreeD="1"/>
</file>

<file path=xl/ctrlProps/ctrlProp48.xml><?xml version="1.0" encoding="utf-8"?>
<formControlPr xmlns="http://schemas.microsoft.com/office/spreadsheetml/2009/9/main" objectType="CheckBox" checked="Checked" lockText="1" noThreeD="1"/>
</file>

<file path=xl/ctrlProps/ctrlProp49.xml><?xml version="1.0" encoding="utf-8"?>
<formControlPr xmlns="http://schemas.microsoft.com/office/spreadsheetml/2009/9/main" objectType="Button" lockText="1"/>
</file>

<file path=xl/ctrlProps/ctrlProp50.xml><?xml version="1.0" encoding="utf-8"?>
<formControlPr xmlns="http://schemas.microsoft.com/office/spreadsheetml/2009/9/main" objectType="Button" lockText="1"/>
</file>

<file path=xl/ctrlProps/ctrlProp51.xml><?xml version="1.0" encoding="utf-8"?>
<formControlPr xmlns="http://schemas.microsoft.com/office/spreadsheetml/2009/9/main" objectType="Button" lockText="1"/>
</file>

<file path=xl/ctrlProps/ctrlProp52.xml><?xml version="1.0" encoding="utf-8"?>
<formControlPr xmlns="http://schemas.microsoft.com/office/spreadsheetml/2009/9/main" objectType="CheckBox" lockText="1" noThreeD="1"/>
</file>

<file path=xl/ctrlProps/ctrlProp53.xml><?xml version="1.0" encoding="utf-8"?>
<formControlPr xmlns="http://schemas.microsoft.com/office/spreadsheetml/2009/9/main" objectType="CheckBox" lockText="1" noThreeD="1"/>
</file>

<file path=xl/ctrlProps/ctrlProp54.xml><?xml version="1.0" encoding="utf-8"?>
<formControlPr xmlns="http://schemas.microsoft.com/office/spreadsheetml/2009/9/main" objectType="CheckBox" checked="Checked" lockText="1" noThreeD="1"/>
</file>

<file path=xl/ctrlProps/ctrlProp55.xml><?xml version="1.0" encoding="utf-8"?>
<formControlPr xmlns="http://schemas.microsoft.com/office/spreadsheetml/2009/9/main" objectType="Button" lockText="1"/>
</file>

<file path=xl/ctrlProps/ctrlProp56.xml><?xml version="1.0" encoding="utf-8"?>
<formControlPr xmlns="http://schemas.microsoft.com/office/spreadsheetml/2009/9/main" objectType="Button" lockText="1"/>
</file>

<file path=xl/ctrlProps/ctrlProp57.xml><?xml version="1.0" encoding="utf-8"?>
<formControlPr xmlns="http://schemas.microsoft.com/office/spreadsheetml/2009/9/main" objectType="Button" lockText="1"/>
</file>

<file path=xl/ctrlProps/ctrlProp58.xml><?xml version="1.0" encoding="utf-8"?>
<formControlPr xmlns="http://schemas.microsoft.com/office/spreadsheetml/2009/9/main" objectType="CheckBox" lockText="1" noThreeD="1"/>
</file>

<file path=xl/ctrlProps/ctrlProp59.xml><?xml version="1.0" encoding="utf-8"?>
<formControlPr xmlns="http://schemas.microsoft.com/office/spreadsheetml/2009/9/main" objectType="CheckBox" checked="Checked" lockText="1" noThreeD="1"/>
</file>

<file path=xl/ctrlProps/ctrlProp60.xml><?xml version="1.0" encoding="utf-8"?>
<formControlPr xmlns="http://schemas.microsoft.com/office/spreadsheetml/2009/9/main" objectType="CheckBox" lockText="1" noThreeD="1"/>
</file>

<file path=xl/ctrlProps/ctrlProp61.xml><?xml version="1.0" encoding="utf-8"?>
<formControlPr xmlns="http://schemas.microsoft.com/office/spreadsheetml/2009/9/main" objectType="Button" lockText="1"/>
</file>

<file path=xl/ctrlProps/ctrlProp62.xml><?xml version="1.0" encoding="utf-8"?>
<formControlPr xmlns="http://schemas.microsoft.com/office/spreadsheetml/2009/9/main" objectType="Button" lockText="1"/>
</file>

<file path=xl/ctrlProps/ctrlProp63.xml><?xml version="1.0" encoding="utf-8"?>
<formControlPr xmlns="http://schemas.microsoft.com/office/spreadsheetml/2009/9/main" objectType="Button" lockText="1"/>
</file>

<file path=xl/ctrlProps/ctrlProp64.xml><?xml version="1.0" encoding="utf-8"?>
<formControlPr xmlns="http://schemas.microsoft.com/office/spreadsheetml/2009/9/main" objectType="CheckBox" checked="Checked" lockText="1" noThreeD="1"/>
</file>

<file path=xl/ctrlProps/ctrlProp65.xml><?xml version="1.0" encoding="utf-8"?>
<formControlPr xmlns="http://schemas.microsoft.com/office/spreadsheetml/2009/9/main" objectType="CheckBox" lockText="1" noThreeD="1"/>
</file>

<file path=xl/ctrlProps/ctrlProp66.xml><?xml version="1.0" encoding="utf-8"?>
<formControlPr xmlns="http://schemas.microsoft.com/office/spreadsheetml/2009/9/main" objectType="CheckBox" lockText="1" noThreeD="1"/>
</file>

<file path=xl/ctrlProps/ctrlProp67.xml><?xml version="1.0" encoding="utf-8"?>
<formControlPr xmlns="http://schemas.microsoft.com/office/spreadsheetml/2009/9/main" objectType="Button" lockText="1"/>
</file>

<file path=xl/ctrlProps/ctrlProp68.xml><?xml version="1.0" encoding="utf-8"?>
<formControlPr xmlns="http://schemas.microsoft.com/office/spreadsheetml/2009/9/main" objectType="Button" lockText="1"/>
</file>

<file path=xl/ctrlProps/ctrlProp69.xml><?xml version="1.0" encoding="utf-8"?>
<formControlPr xmlns="http://schemas.microsoft.com/office/spreadsheetml/2009/9/main" objectType="Button" lockText="1"/>
</file>

<file path=xl/ctrlProps/ctrlProp70.xml><?xml version="1.0" encoding="utf-8"?>
<formControlPr xmlns="http://schemas.microsoft.com/office/spreadsheetml/2009/9/main" objectType="CheckBox" lockText="1" noThreeD="1"/>
</file>

<file path=xl/ctrlProps/ctrlProp71.xml><?xml version="1.0" encoding="utf-8"?>
<formControlPr xmlns="http://schemas.microsoft.com/office/spreadsheetml/2009/9/main" objectType="CheckBox" lockText="1" noThreeD="1"/>
</file>

<file path=xl/ctrlProps/ctrlProp72.xml><?xml version="1.0" encoding="utf-8"?>
<formControlPr xmlns="http://schemas.microsoft.com/office/spreadsheetml/2009/9/main" objectType="CheckBox" checked="Checked" lockText="1" noThreeD="1"/>
</file>

<file path=xl/ctrlProps/ctrlProp73.xml><?xml version="1.0" encoding="utf-8"?>
<formControlPr xmlns="http://schemas.microsoft.com/office/spreadsheetml/2009/9/main" objectType="Button" lockText="1"/>
</file>

<file path=xl/ctrlProps/ctrlProp74.xml><?xml version="1.0" encoding="utf-8"?>
<formControlPr xmlns="http://schemas.microsoft.com/office/spreadsheetml/2009/9/main" objectType="Button" lockText="1"/>
</file>

<file path=xl/ctrlProps/ctrlProp75.xml><?xml version="1.0" encoding="utf-8"?>
<formControlPr xmlns="http://schemas.microsoft.com/office/spreadsheetml/2009/9/main" objectType="Button" lockText="1"/>
</file>

<file path=xl/ctrlProps/ctrlProp76.xml><?xml version="1.0" encoding="utf-8"?>
<formControlPr xmlns="http://schemas.microsoft.com/office/spreadsheetml/2009/9/main" objectType="CheckBox" lockText="1" noThreeD="1"/>
</file>

<file path=xl/ctrlProps/ctrlProp77.xml><?xml version="1.0" encoding="utf-8"?>
<formControlPr xmlns="http://schemas.microsoft.com/office/spreadsheetml/2009/9/main" objectType="CheckBox" lockText="1" noThreeD="1"/>
</file>

<file path=xl/ctrlProps/ctrlProp78.xml><?xml version="1.0" encoding="utf-8"?>
<formControlPr xmlns="http://schemas.microsoft.com/office/spreadsheetml/2009/9/main" objectType="CheckBox" checked="Checked" lockText="1" noThreeD="1"/>
</file>

<file path=xl/ctrlProps/ctrlProp79.xml><?xml version="1.0" encoding="utf-8"?>
<formControlPr xmlns="http://schemas.microsoft.com/office/spreadsheetml/2009/9/main" objectType="Button" lockText="1"/>
</file>

<file path=xl/ctrlProps/ctrlProp80.xml><?xml version="1.0" encoding="utf-8"?>
<formControlPr xmlns="http://schemas.microsoft.com/office/spreadsheetml/2009/9/main" objectType="Button" lockText="1"/>
</file>

<file path=xl/ctrlProps/ctrlProp81.xml><?xml version="1.0" encoding="utf-8"?>
<formControlPr xmlns="http://schemas.microsoft.com/office/spreadsheetml/2009/9/main" objectType="Button" lockText="1"/>
</file>

<file path=xl/ctrlProps/ctrlProp82.xml><?xml version="1.0" encoding="utf-8"?>
<formControlPr xmlns="http://schemas.microsoft.com/office/spreadsheetml/2009/9/main" objectType="CheckBox" lockText="1" noThreeD="1"/>
</file>

<file path=xl/ctrlProps/ctrlProp83.xml><?xml version="1.0" encoding="utf-8"?>
<formControlPr xmlns="http://schemas.microsoft.com/office/spreadsheetml/2009/9/main" objectType="CheckBox" checked="Checked" lockText="1" noThreeD="1"/>
</file>

<file path=xl/ctrlProps/ctrlProp84.xml><?xml version="1.0" encoding="utf-8"?>
<formControlPr xmlns="http://schemas.microsoft.com/office/spreadsheetml/2009/9/main" objectType="CheckBox" lockText="1" noThreeD="1"/>
</file>

<file path=xl/ctrlProps/ctrlProp85.xml><?xml version="1.0" encoding="utf-8"?>
<formControlPr xmlns="http://schemas.microsoft.com/office/spreadsheetml/2009/9/main" objectType="Button" lockText="1"/>
</file>

<file path=xl/ctrlProps/ctrlProp86.xml><?xml version="1.0" encoding="utf-8"?>
<formControlPr xmlns="http://schemas.microsoft.com/office/spreadsheetml/2009/9/main" objectType="Button" lockText="1"/>
</file>

<file path=xl/ctrlProps/ctrlProp87.xml><?xml version="1.0" encoding="utf-8"?>
<formControlPr xmlns="http://schemas.microsoft.com/office/spreadsheetml/2009/9/main" objectType="Button" lockText="1"/>
</file>

<file path=xl/ctrlProps/ctrlProp88.xml><?xml version="1.0" encoding="utf-8"?>
<formControlPr xmlns="http://schemas.microsoft.com/office/spreadsheetml/2009/9/main" objectType="CheckBox" lockText="1" noThreeD="1"/>
</file>

<file path=xl/ctrlProps/ctrlProp89.xml><?xml version="1.0" encoding="utf-8"?>
<formControlPr xmlns="http://schemas.microsoft.com/office/spreadsheetml/2009/9/main" objectType="CheckBox" lockText="1" noThreeD="1"/>
</file>

<file path=xl/ctrlProps/ctrlProp90.xml><?xml version="1.0" encoding="utf-8"?>
<formControlPr xmlns="http://schemas.microsoft.com/office/spreadsheetml/2009/9/main" objectType="CheckBox" checked="Checked" lockText="1" noThreeD="1"/>
</file>

<file path=xl/ctrlProps/ctrlProp91.xml><?xml version="1.0" encoding="utf-8"?>
<formControlPr xmlns="http://schemas.microsoft.com/office/spreadsheetml/2009/9/main" objectType="Button" lockText="1"/>
</file>

<file path=xl/ctrlProps/ctrlProp92.xml><?xml version="1.0" encoding="utf-8"?>
<formControlPr xmlns="http://schemas.microsoft.com/office/spreadsheetml/2009/9/main" objectType="Button" lockText="1"/>
</file>

<file path=xl/ctrlProps/ctrlProp93.xml><?xml version="1.0" encoding="utf-8"?>
<formControlPr xmlns="http://schemas.microsoft.com/office/spreadsheetml/2009/9/main" objectType="Button" lockText="1"/>
</file>

<file path=xl/ctrlProps/ctrlProp94.xml><?xml version="1.0" encoding="utf-8"?>
<formControlPr xmlns="http://schemas.microsoft.com/office/spreadsheetml/2009/9/main" objectType="CheckBox" lockText="1" noThreeD="1"/>
</file>

<file path=xl/ctrlProps/ctrlProp95.xml><?xml version="1.0" encoding="utf-8"?>
<formControlPr xmlns="http://schemas.microsoft.com/office/spreadsheetml/2009/9/main" objectType="CheckBox" lockText="1" noThreeD="1"/>
</file>

<file path=xl/ctrlProps/ctrlProp96.xml><?xml version="1.0" encoding="utf-8"?>
<formControlPr xmlns="http://schemas.microsoft.com/office/spreadsheetml/2009/9/main" objectType="CheckBox" checked="Checked" lockText="1" noThreeD="1"/>
</file>

<file path=xl/ctrlProps/ctrlProp97.xml><?xml version="1.0" encoding="utf-8"?>
<formControlPr xmlns="http://schemas.microsoft.com/office/spreadsheetml/2009/9/main" objectType="Button" lockText="1"/>
</file>

<file path=xl/ctrlProps/ctrlProp98.xml><?xml version="1.0" encoding="utf-8"?>
<formControlPr xmlns="http://schemas.microsoft.com/office/spreadsheetml/2009/9/main" objectType="Button" lockText="1"/>
</file>

<file path=xl/ctrlProps/ctrlProp99.xml><?xml version="1.0" encoding="utf-8"?>
<formControlPr xmlns="http://schemas.microsoft.com/office/spreadsheetml/2009/9/main" objectType="Button" lockText="1"/>
</file>

<file path=xl/ctrlProps/ctrlProp100.xml><?xml version="1.0" encoding="utf-8"?>
<formControlPr xmlns="http://schemas.microsoft.com/office/spreadsheetml/2009/9/main" objectType="CheckBox" checked="Checked" lockText="1" noThreeD="1"/>
</file>

<file path=xl/ctrlProps/ctrlProp101.xml><?xml version="1.0" encoding="utf-8"?>
<formControlPr xmlns="http://schemas.microsoft.com/office/spreadsheetml/2009/9/main" objectType="CheckBox" lockText="1" noThreeD="1"/>
</file>

<file path=xl/ctrlProps/ctrlProp102.xml><?xml version="1.0" encoding="utf-8"?>
<formControlPr xmlns="http://schemas.microsoft.com/office/spreadsheetml/2009/9/main" objectType="CheckBox" checked="Checked" lockText="1" noThreeD="1"/>
</file>

<file path=xl/ctrlProps/ctrlProp103.xml><?xml version="1.0" encoding="utf-8"?>
<formControlPr xmlns="http://schemas.microsoft.com/office/spreadsheetml/2009/9/main" objectType="Button" lockText="1"/>
</file>

<file path=xl/ctrlProps/ctrlProp104.xml><?xml version="1.0" encoding="utf-8"?>
<formControlPr xmlns="http://schemas.microsoft.com/office/spreadsheetml/2009/9/main" objectType="Button" lockText="1"/>
</file>

<file path=xl/ctrlProps/ctrlProp105.xml><?xml version="1.0" encoding="utf-8"?>
<formControlPr xmlns="http://schemas.microsoft.com/office/spreadsheetml/2009/9/main" objectType="Button" lockText="1"/>
</file>

<file path=xl/ctrlProps/ctrlProp106.xml><?xml version="1.0" encoding="utf-8"?>
<formControlPr xmlns="http://schemas.microsoft.com/office/spreadsheetml/2009/9/main" objectType="CheckBox" checked="Checked" lockText="1" noThreeD="1"/>
</file>

<file path=xl/ctrlProps/ctrlProp107.xml><?xml version="1.0" encoding="utf-8"?>
<formControlPr xmlns="http://schemas.microsoft.com/office/spreadsheetml/2009/9/main" objectType="CheckBox" lockText="1" noThreeD="1"/>
</file>

<file path=xl/ctrlProps/ctrlProp108.xml><?xml version="1.0" encoding="utf-8"?>
<formControlPr xmlns="http://schemas.microsoft.com/office/spreadsheetml/2009/9/main" objectType="CheckBox" lockText="1" noThreeD="1"/>
</file>

<file path=xl/ctrlProps/ctrlProp109.xml><?xml version="1.0" encoding="utf-8"?>
<formControlPr xmlns="http://schemas.microsoft.com/office/spreadsheetml/2009/9/main" objectType="Button" lockText="1"/>
</file>

<file path=xl/ctrlProps/ctrlProp110.xml><?xml version="1.0" encoding="utf-8"?>
<formControlPr xmlns="http://schemas.microsoft.com/office/spreadsheetml/2009/9/main" objectType="Button" lockText="1"/>
</file>

<file path=xl/ctrlProps/ctrlProp111.xml><?xml version="1.0" encoding="utf-8"?>
<formControlPr xmlns="http://schemas.microsoft.com/office/spreadsheetml/2009/9/main" objectType="Button" lockText="1"/>
</file>

<file path=xl/ctrlProps/ctrlProp112.xml><?xml version="1.0" encoding="utf-8"?>
<formControlPr xmlns="http://schemas.microsoft.com/office/spreadsheetml/2009/9/main" objectType="CheckBox" checked="Checked" lockText="1" noThreeD="1"/>
</file>

<file path=xl/ctrlProps/ctrlProp113.xml><?xml version="1.0" encoding="utf-8"?>
<formControlPr xmlns="http://schemas.microsoft.com/office/spreadsheetml/2009/9/main" objectType="CheckBox" lockText="1" noThreeD="1"/>
</file>

<file path=xl/ctrlProps/ctrlProp114.xml><?xml version="1.0" encoding="utf-8"?>
<formControlPr xmlns="http://schemas.microsoft.com/office/spreadsheetml/2009/9/main" objectType="CheckBox" lockText="1" noThreeD="1"/>
</file>

<file path=xl/ctrlProps/ctrlProp115.xml><?xml version="1.0" encoding="utf-8"?>
<formControlPr xmlns="http://schemas.microsoft.com/office/spreadsheetml/2009/9/main" objectType="Button" lockText="1"/>
</file>

<file path=xl/ctrlProps/ctrlProp116.xml><?xml version="1.0" encoding="utf-8"?>
<formControlPr xmlns="http://schemas.microsoft.com/office/spreadsheetml/2009/9/main" objectType="Button" lockText="1"/>
</file>

<file path=xl/ctrlProps/ctrlProp117.xml><?xml version="1.0" encoding="utf-8"?>
<formControlPr xmlns="http://schemas.microsoft.com/office/spreadsheetml/2009/9/main" objectType="Button" lockText="1"/>
</file>

<file path=xl/ctrlProps/ctrlProp118.xml><?xml version="1.0" encoding="utf-8"?>
<formControlPr xmlns="http://schemas.microsoft.com/office/spreadsheetml/2009/9/main" objectType="CheckBox" lockText="1" noThreeD="1"/>
</file>

<file path=xl/ctrlProps/ctrlProp119.xml><?xml version="1.0" encoding="utf-8"?>
<formControlPr xmlns="http://schemas.microsoft.com/office/spreadsheetml/2009/9/main" objectType="CheckBox" lockText="1" noThreeD="1"/>
</file>

<file path=xl/ctrlProps/ctrlProp120.xml><?xml version="1.0" encoding="utf-8"?>
<formControlPr xmlns="http://schemas.microsoft.com/office/spreadsheetml/2009/9/main" objectType="CheckBox" checked="Checked" lockText="1" noThreeD="1"/>
</file>

<file path=xl/ctrlProps/ctrlProp121.xml><?xml version="1.0" encoding="utf-8"?>
<formControlPr xmlns="http://schemas.microsoft.com/office/spreadsheetml/2009/9/main" objectType="Button" lockText="1"/>
</file>

<file path=xl/ctrlProps/ctrlProp122.xml><?xml version="1.0" encoding="utf-8"?>
<formControlPr xmlns="http://schemas.microsoft.com/office/spreadsheetml/2009/9/main" objectType="Button" lockText="1"/>
</file>

<file path=xl/ctrlProps/ctrlProp123.xml><?xml version="1.0" encoding="utf-8"?>
<formControlPr xmlns="http://schemas.microsoft.com/office/spreadsheetml/2009/9/main" objectType="Button" lockText="1"/>
</file>

<file path=xl/ctrlProps/ctrlProp124.xml><?xml version="1.0" encoding="utf-8"?>
<formControlPr xmlns="http://schemas.microsoft.com/office/spreadsheetml/2009/9/main" objectType="CheckBox" lockText="1" noThreeD="1"/>
</file>

<file path=xl/ctrlProps/ctrlProp125.xml><?xml version="1.0" encoding="utf-8"?>
<formControlPr xmlns="http://schemas.microsoft.com/office/spreadsheetml/2009/9/main" objectType="CheckBox" lockText="1" noThreeD="1"/>
</file>

<file path=xl/ctrlProps/ctrlProp126.xml><?xml version="1.0" encoding="utf-8"?>
<formControlPr xmlns="http://schemas.microsoft.com/office/spreadsheetml/2009/9/main" objectType="CheckBox" checked="Checked" lockText="1" noThreeD="1"/>
</file>

<file path=xl/ctrlProps/ctrlProp127.xml><?xml version="1.0" encoding="utf-8"?>
<formControlPr xmlns="http://schemas.microsoft.com/office/spreadsheetml/2009/9/main" objectType="Button" lockText="1"/>
</file>

<file path=xl/ctrlProps/ctrlProp128.xml><?xml version="1.0" encoding="utf-8"?>
<formControlPr xmlns="http://schemas.microsoft.com/office/spreadsheetml/2009/9/main" objectType="Button" lockText="1"/>
</file>

<file path=xl/ctrlProps/ctrlProp129.xml><?xml version="1.0" encoding="utf-8"?>
<formControlPr xmlns="http://schemas.microsoft.com/office/spreadsheetml/2009/9/main" objectType="Button" lockText="1"/>
</file>

<file path=xl/ctrlProps/ctrlProp130.xml><?xml version="1.0" encoding="utf-8"?>
<formControlPr xmlns="http://schemas.microsoft.com/office/spreadsheetml/2009/9/main" objectType="CheckBox" lockText="1" noThreeD="1"/>
</file>

<file path=xl/ctrlProps/ctrlProp131.xml><?xml version="1.0" encoding="utf-8"?>
<formControlPr xmlns="http://schemas.microsoft.com/office/spreadsheetml/2009/9/main" objectType="CheckBox" lockText="1" noThreeD="1"/>
</file>

<file path=xl/ctrlProps/ctrlProp132.xml><?xml version="1.0" encoding="utf-8"?>
<formControlPr xmlns="http://schemas.microsoft.com/office/spreadsheetml/2009/9/main" objectType="CheckBox" checked="Checked" lockText="1" noThreeD="1"/>
</file>

<file path=xl/ctrlProps/ctrlProp133.xml><?xml version="1.0" encoding="utf-8"?>
<formControlPr xmlns="http://schemas.microsoft.com/office/spreadsheetml/2009/9/main" objectType="Button" lockText="1"/>
</file>

<file path=xl/ctrlProps/ctrlProp134.xml><?xml version="1.0" encoding="utf-8"?>
<formControlPr xmlns="http://schemas.microsoft.com/office/spreadsheetml/2009/9/main" objectType="Button" lockText="1"/>
</file>

<file path=xl/ctrlProps/ctrlProp135.xml><?xml version="1.0" encoding="utf-8"?>
<formControlPr xmlns="http://schemas.microsoft.com/office/spreadsheetml/2009/9/main" objectType="Button" lockText="1"/>
</file>

<file path=xl/ctrlProps/ctrlProp136.xml><?xml version="1.0" encoding="utf-8"?>
<formControlPr xmlns="http://schemas.microsoft.com/office/spreadsheetml/2009/9/main" objectType="CheckBox" lockText="1" noThreeD="1"/>
</file>

<file path=xl/ctrlProps/ctrlProp137.xml><?xml version="1.0" encoding="utf-8"?>
<formControlPr xmlns="http://schemas.microsoft.com/office/spreadsheetml/2009/9/main" objectType="CheckBox" lockText="1" noThreeD="1"/>
</file>

<file path=xl/ctrlProps/ctrlProp138.xml><?xml version="1.0" encoding="utf-8"?>
<formControlPr xmlns="http://schemas.microsoft.com/office/spreadsheetml/2009/9/main" objectType="CheckBox" checked="Checked" lockText="1" noThreeD="1"/>
</file>

<file path=xl/ctrlProps/ctrlProp139.xml><?xml version="1.0" encoding="utf-8"?>
<formControlPr xmlns="http://schemas.microsoft.com/office/spreadsheetml/2009/9/main" objectType="Button" lockText="1"/>
</file>

<file path=xl/ctrlProps/ctrlProp140.xml><?xml version="1.0" encoding="utf-8"?>
<formControlPr xmlns="http://schemas.microsoft.com/office/spreadsheetml/2009/9/main" objectType="Button" lockText="1"/>
</file>

<file path=xl/ctrlProps/ctrlProp141.xml><?xml version="1.0" encoding="utf-8"?>
<formControlPr xmlns="http://schemas.microsoft.com/office/spreadsheetml/2009/9/main" objectType="Button" lockText="1"/>
</file>

<file path=xl/ctrlProps/ctrlProp142.xml><?xml version="1.0" encoding="utf-8"?>
<formControlPr xmlns="http://schemas.microsoft.com/office/spreadsheetml/2009/9/main" objectType="CheckBox" lockText="1" noThreeD="1"/>
</file>

<file path=xl/ctrlProps/ctrlProp143.xml><?xml version="1.0" encoding="utf-8"?>
<formControlPr xmlns="http://schemas.microsoft.com/office/spreadsheetml/2009/9/main" objectType="CheckBox" checked="Checked" lockText="1" noThreeD="1"/>
</file>

<file path=xl/ctrlProps/ctrlProp144.xml><?xml version="1.0" encoding="utf-8"?>
<formControlPr xmlns="http://schemas.microsoft.com/office/spreadsheetml/2009/9/main" objectType="CheckBox" checked="Checked" lockText="1" noThreeD="1"/>
</file>

<file path=xl/ctrlProps/ctrlProp145.xml><?xml version="1.0" encoding="utf-8"?>
<formControlPr xmlns="http://schemas.microsoft.com/office/spreadsheetml/2009/9/main" objectType="Button" lockText="1"/>
</file>

<file path=xl/ctrlProps/ctrlProp146.xml><?xml version="1.0" encoding="utf-8"?>
<formControlPr xmlns="http://schemas.microsoft.com/office/spreadsheetml/2009/9/main" objectType="Button" lockText="1"/>
</file>

<file path=xl/ctrlProps/ctrlProp147.xml><?xml version="1.0" encoding="utf-8"?>
<formControlPr xmlns="http://schemas.microsoft.com/office/spreadsheetml/2009/9/main" objectType="Button" lockText="1"/>
</file>

<file path=xl/ctrlProps/ctrlProp148.xml><?xml version="1.0" encoding="utf-8"?>
<formControlPr xmlns="http://schemas.microsoft.com/office/spreadsheetml/2009/9/main" objectType="CheckBox" lockText="1" noThreeD="1"/>
</file>

<file path=xl/ctrlProps/ctrlProp149.xml><?xml version="1.0" encoding="utf-8"?>
<formControlPr xmlns="http://schemas.microsoft.com/office/spreadsheetml/2009/9/main" objectType="CheckBox" lockText="1" noThreeD="1"/>
</file>

<file path=xl/ctrlProps/ctrlProp150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64943</xdr:colOff>
      <xdr:row>4</xdr:row>
      <xdr:rowOff>161925</xdr:rowOff>
    </xdr:to>
    <xdr:pic>
      <xdr:nvPicPr>
        <xdr:cNvPr id="2" name="Image 1" descr="k1158307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41218" cy="923925"/>
        </a:xfrm>
        <a:prstGeom prst="rect">
          <a:avLst/>
        </a:prstGeom>
      </xdr:spPr>
    </xdr:pic>
    <xdr:clientData/>
  </xdr:twoCellAnchor>
  <xdr:twoCellAnchor editAs="oneCell">
    <xdr:from>
      <xdr:col>6</xdr:col>
      <xdr:colOff>314325</xdr:colOff>
      <xdr:row>0</xdr:row>
      <xdr:rowOff>1</xdr:rowOff>
    </xdr:from>
    <xdr:to>
      <xdr:col>7</xdr:col>
      <xdr:colOff>357620</xdr:colOff>
      <xdr:row>4</xdr:row>
      <xdr:rowOff>142875</xdr:rowOff>
    </xdr:to>
    <xdr:pic>
      <xdr:nvPicPr>
        <xdr:cNvPr id="3" name="Image 2" descr="k7746311.jpg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829050" y="1"/>
          <a:ext cx="605270" cy="904874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447675</xdr:colOff>
          <xdr:row>29</xdr:row>
          <xdr:rowOff>104775</xdr:rowOff>
        </xdr:from>
        <xdr:to>
          <xdr:col>10</xdr:col>
          <xdr:colOff>457200</xdr:colOff>
          <xdr:row>32</xdr:row>
          <xdr:rowOff>28575</xdr:rowOff>
        </xdr:to>
        <xdr:sp macro="" textlink="">
          <xdr:nvSpPr>
            <xdr:cNvPr id="125953" name="Button 1" hidden="1">
              <a:extLst>
                <a:ext uri="{63B3BB69-23CF-44E3-9099-C40C66FF867C}">
                  <a14:compatExt spid="_x0000_s1259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NOUVELLE FACTURE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466725</xdr:colOff>
          <xdr:row>32</xdr:row>
          <xdr:rowOff>114300</xdr:rowOff>
        </xdr:from>
        <xdr:to>
          <xdr:col>10</xdr:col>
          <xdr:colOff>476250</xdr:colOff>
          <xdr:row>35</xdr:row>
          <xdr:rowOff>38100</xdr:rowOff>
        </xdr:to>
        <xdr:sp macro="" textlink="">
          <xdr:nvSpPr>
            <xdr:cNvPr id="125954" name="Button 2" hidden="1">
              <a:extLst>
                <a:ext uri="{63B3BB69-23CF-44E3-9099-C40C66FF867C}">
                  <a14:compatExt spid="_x0000_s1259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476250</xdr:colOff>
          <xdr:row>35</xdr:row>
          <xdr:rowOff>114300</xdr:rowOff>
        </xdr:from>
        <xdr:to>
          <xdr:col>10</xdr:col>
          <xdr:colOff>485775</xdr:colOff>
          <xdr:row>37</xdr:row>
          <xdr:rowOff>66675</xdr:rowOff>
        </xdr:to>
        <xdr:sp macro="" textlink="">
          <xdr:nvSpPr>
            <xdr:cNvPr id="125955" name="Button 3" hidden="1">
              <a:extLst>
                <a:ext uri="{63B3BB69-23CF-44E3-9099-C40C66FF867C}">
                  <a14:compatExt spid="_x0000_s1259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 REGLER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37</xdr:row>
          <xdr:rowOff>152400</xdr:rowOff>
        </xdr:from>
        <xdr:to>
          <xdr:col>4</xdr:col>
          <xdr:colOff>285750</xdr:colOff>
          <xdr:row>39</xdr:row>
          <xdr:rowOff>104775</xdr:rowOff>
        </xdr:to>
        <xdr:sp macro="" textlink="">
          <xdr:nvSpPr>
            <xdr:cNvPr id="125956" name="Check Box 4" hidden="1">
              <a:extLst>
                <a:ext uri="{63B3BB69-23CF-44E3-9099-C40C66FF867C}">
                  <a14:compatExt spid="_x0000_s1259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39</xdr:row>
          <xdr:rowOff>161925</xdr:rowOff>
        </xdr:from>
        <xdr:to>
          <xdr:col>4</xdr:col>
          <xdr:colOff>285750</xdr:colOff>
          <xdr:row>41</xdr:row>
          <xdr:rowOff>114300</xdr:rowOff>
        </xdr:to>
        <xdr:sp macro="" textlink="">
          <xdr:nvSpPr>
            <xdr:cNvPr id="125957" name="Check Box 5" hidden="1">
              <a:extLst>
                <a:ext uri="{63B3BB69-23CF-44E3-9099-C40C66FF867C}">
                  <a14:compatExt spid="_x0000_s1259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38</xdr:row>
          <xdr:rowOff>152400</xdr:rowOff>
        </xdr:from>
        <xdr:to>
          <xdr:col>4</xdr:col>
          <xdr:colOff>123825</xdr:colOff>
          <xdr:row>40</xdr:row>
          <xdr:rowOff>104775</xdr:rowOff>
        </xdr:to>
        <xdr:sp macro="" textlink="">
          <xdr:nvSpPr>
            <xdr:cNvPr id="125958" name="Check Box 6" hidden="1">
              <a:extLst>
                <a:ext uri="{63B3BB69-23CF-44E3-9099-C40C66FF867C}">
                  <a14:compatExt spid="_x0000_s1259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64943</xdr:colOff>
      <xdr:row>4</xdr:row>
      <xdr:rowOff>161925</xdr:rowOff>
    </xdr:to>
    <xdr:pic>
      <xdr:nvPicPr>
        <xdr:cNvPr id="2" name="Image 1" descr="k1158307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41218" cy="923925"/>
        </a:xfrm>
        <a:prstGeom prst="rect">
          <a:avLst/>
        </a:prstGeom>
      </xdr:spPr>
    </xdr:pic>
    <xdr:clientData/>
  </xdr:twoCellAnchor>
  <xdr:twoCellAnchor editAs="oneCell">
    <xdr:from>
      <xdr:col>6</xdr:col>
      <xdr:colOff>314325</xdr:colOff>
      <xdr:row>0</xdr:row>
      <xdr:rowOff>1</xdr:rowOff>
    </xdr:from>
    <xdr:to>
      <xdr:col>7</xdr:col>
      <xdr:colOff>357620</xdr:colOff>
      <xdr:row>4</xdr:row>
      <xdr:rowOff>142875</xdr:rowOff>
    </xdr:to>
    <xdr:pic>
      <xdr:nvPicPr>
        <xdr:cNvPr id="3" name="Image 2" descr="k7746311.jpg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829050" y="1"/>
          <a:ext cx="605270" cy="904874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447675</xdr:colOff>
          <xdr:row>29</xdr:row>
          <xdr:rowOff>104775</xdr:rowOff>
        </xdr:from>
        <xdr:to>
          <xdr:col>10</xdr:col>
          <xdr:colOff>457200</xdr:colOff>
          <xdr:row>32</xdr:row>
          <xdr:rowOff>28575</xdr:rowOff>
        </xdr:to>
        <xdr:sp macro="" textlink="">
          <xdr:nvSpPr>
            <xdr:cNvPr id="126977" name="Button 1" hidden="1">
              <a:extLst>
                <a:ext uri="{63B3BB69-23CF-44E3-9099-C40C66FF867C}">
                  <a14:compatExt spid="_x0000_s1269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NOUVELLE FACTURE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466725</xdr:colOff>
          <xdr:row>32</xdr:row>
          <xdr:rowOff>114300</xdr:rowOff>
        </xdr:from>
        <xdr:to>
          <xdr:col>10</xdr:col>
          <xdr:colOff>476250</xdr:colOff>
          <xdr:row>35</xdr:row>
          <xdr:rowOff>38100</xdr:rowOff>
        </xdr:to>
        <xdr:sp macro="" textlink="">
          <xdr:nvSpPr>
            <xdr:cNvPr id="126978" name="Button 2" hidden="1">
              <a:extLst>
                <a:ext uri="{63B3BB69-23CF-44E3-9099-C40C66FF867C}">
                  <a14:compatExt spid="_x0000_s1269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476250</xdr:colOff>
          <xdr:row>35</xdr:row>
          <xdr:rowOff>114300</xdr:rowOff>
        </xdr:from>
        <xdr:to>
          <xdr:col>10</xdr:col>
          <xdr:colOff>485775</xdr:colOff>
          <xdr:row>37</xdr:row>
          <xdr:rowOff>66675</xdr:rowOff>
        </xdr:to>
        <xdr:sp macro="" textlink="">
          <xdr:nvSpPr>
            <xdr:cNvPr id="126979" name="Button 3" hidden="1">
              <a:extLst>
                <a:ext uri="{63B3BB69-23CF-44E3-9099-C40C66FF867C}">
                  <a14:compatExt spid="_x0000_s1269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 REGLER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37</xdr:row>
          <xdr:rowOff>152400</xdr:rowOff>
        </xdr:from>
        <xdr:to>
          <xdr:col>4</xdr:col>
          <xdr:colOff>285750</xdr:colOff>
          <xdr:row>39</xdr:row>
          <xdr:rowOff>104775</xdr:rowOff>
        </xdr:to>
        <xdr:sp macro="" textlink="">
          <xdr:nvSpPr>
            <xdr:cNvPr id="126980" name="Check Box 4" hidden="1">
              <a:extLst>
                <a:ext uri="{63B3BB69-23CF-44E3-9099-C40C66FF867C}">
                  <a14:compatExt spid="_x0000_s1269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39</xdr:row>
          <xdr:rowOff>161925</xdr:rowOff>
        </xdr:from>
        <xdr:to>
          <xdr:col>4</xdr:col>
          <xdr:colOff>285750</xdr:colOff>
          <xdr:row>41</xdr:row>
          <xdr:rowOff>114300</xdr:rowOff>
        </xdr:to>
        <xdr:sp macro="" textlink="">
          <xdr:nvSpPr>
            <xdr:cNvPr id="126981" name="Check Box 5" hidden="1">
              <a:extLst>
                <a:ext uri="{63B3BB69-23CF-44E3-9099-C40C66FF867C}">
                  <a14:compatExt spid="_x0000_s1269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38</xdr:row>
          <xdr:rowOff>152400</xdr:rowOff>
        </xdr:from>
        <xdr:to>
          <xdr:col>4</xdr:col>
          <xdr:colOff>123825</xdr:colOff>
          <xdr:row>40</xdr:row>
          <xdr:rowOff>104775</xdr:rowOff>
        </xdr:to>
        <xdr:sp macro="" textlink="">
          <xdr:nvSpPr>
            <xdr:cNvPr id="126982" name="Check Box 6" hidden="1">
              <a:extLst>
                <a:ext uri="{63B3BB69-23CF-44E3-9099-C40C66FF867C}">
                  <a14:compatExt spid="_x0000_s1269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64943</xdr:colOff>
      <xdr:row>4</xdr:row>
      <xdr:rowOff>161925</xdr:rowOff>
    </xdr:to>
    <xdr:pic>
      <xdr:nvPicPr>
        <xdr:cNvPr id="2" name="Image 1" descr="k1158307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41218" cy="923925"/>
        </a:xfrm>
        <a:prstGeom prst="rect">
          <a:avLst/>
        </a:prstGeom>
      </xdr:spPr>
    </xdr:pic>
    <xdr:clientData/>
  </xdr:twoCellAnchor>
  <xdr:twoCellAnchor editAs="oneCell">
    <xdr:from>
      <xdr:col>6</xdr:col>
      <xdr:colOff>314325</xdr:colOff>
      <xdr:row>0</xdr:row>
      <xdr:rowOff>1</xdr:rowOff>
    </xdr:from>
    <xdr:to>
      <xdr:col>7</xdr:col>
      <xdr:colOff>357620</xdr:colOff>
      <xdr:row>4</xdr:row>
      <xdr:rowOff>142875</xdr:rowOff>
    </xdr:to>
    <xdr:pic>
      <xdr:nvPicPr>
        <xdr:cNvPr id="3" name="Image 2" descr="k7746311.jpg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829050" y="1"/>
          <a:ext cx="605270" cy="904874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447675</xdr:colOff>
          <xdr:row>29</xdr:row>
          <xdr:rowOff>104775</xdr:rowOff>
        </xdr:from>
        <xdr:to>
          <xdr:col>10</xdr:col>
          <xdr:colOff>457200</xdr:colOff>
          <xdr:row>32</xdr:row>
          <xdr:rowOff>28575</xdr:rowOff>
        </xdr:to>
        <xdr:sp macro="" textlink="">
          <xdr:nvSpPr>
            <xdr:cNvPr id="128001" name="Button 1" hidden="1">
              <a:extLst>
                <a:ext uri="{63B3BB69-23CF-44E3-9099-C40C66FF867C}">
                  <a14:compatExt spid="_x0000_s1280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NOUVELLE FACTURE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466725</xdr:colOff>
          <xdr:row>32</xdr:row>
          <xdr:rowOff>114300</xdr:rowOff>
        </xdr:from>
        <xdr:to>
          <xdr:col>10</xdr:col>
          <xdr:colOff>476250</xdr:colOff>
          <xdr:row>35</xdr:row>
          <xdr:rowOff>38100</xdr:rowOff>
        </xdr:to>
        <xdr:sp macro="" textlink="">
          <xdr:nvSpPr>
            <xdr:cNvPr id="128002" name="Button 2" hidden="1">
              <a:extLst>
                <a:ext uri="{63B3BB69-23CF-44E3-9099-C40C66FF867C}">
                  <a14:compatExt spid="_x0000_s1280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476250</xdr:colOff>
          <xdr:row>35</xdr:row>
          <xdr:rowOff>114300</xdr:rowOff>
        </xdr:from>
        <xdr:to>
          <xdr:col>10</xdr:col>
          <xdr:colOff>485775</xdr:colOff>
          <xdr:row>37</xdr:row>
          <xdr:rowOff>66675</xdr:rowOff>
        </xdr:to>
        <xdr:sp macro="" textlink="">
          <xdr:nvSpPr>
            <xdr:cNvPr id="128003" name="Button 3" hidden="1">
              <a:extLst>
                <a:ext uri="{63B3BB69-23CF-44E3-9099-C40C66FF867C}">
                  <a14:compatExt spid="_x0000_s1280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 REGLER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37</xdr:row>
          <xdr:rowOff>152400</xdr:rowOff>
        </xdr:from>
        <xdr:to>
          <xdr:col>4</xdr:col>
          <xdr:colOff>285750</xdr:colOff>
          <xdr:row>39</xdr:row>
          <xdr:rowOff>104775</xdr:rowOff>
        </xdr:to>
        <xdr:sp macro="" textlink="">
          <xdr:nvSpPr>
            <xdr:cNvPr id="128004" name="Check Box 4" hidden="1">
              <a:extLst>
                <a:ext uri="{63B3BB69-23CF-44E3-9099-C40C66FF867C}">
                  <a14:compatExt spid="_x0000_s1280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39</xdr:row>
          <xdr:rowOff>161925</xdr:rowOff>
        </xdr:from>
        <xdr:to>
          <xdr:col>4</xdr:col>
          <xdr:colOff>285750</xdr:colOff>
          <xdr:row>41</xdr:row>
          <xdr:rowOff>114300</xdr:rowOff>
        </xdr:to>
        <xdr:sp macro="" textlink="">
          <xdr:nvSpPr>
            <xdr:cNvPr id="128005" name="Check Box 5" hidden="1">
              <a:extLst>
                <a:ext uri="{63B3BB69-23CF-44E3-9099-C40C66FF867C}">
                  <a14:compatExt spid="_x0000_s1280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38</xdr:row>
          <xdr:rowOff>152400</xdr:rowOff>
        </xdr:from>
        <xdr:to>
          <xdr:col>4</xdr:col>
          <xdr:colOff>123825</xdr:colOff>
          <xdr:row>40</xdr:row>
          <xdr:rowOff>104775</xdr:rowOff>
        </xdr:to>
        <xdr:sp macro="" textlink="">
          <xdr:nvSpPr>
            <xdr:cNvPr id="128006" name="Check Box 6" hidden="1">
              <a:extLst>
                <a:ext uri="{63B3BB69-23CF-44E3-9099-C40C66FF867C}">
                  <a14:compatExt spid="_x0000_s1280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64943</xdr:colOff>
      <xdr:row>4</xdr:row>
      <xdr:rowOff>161925</xdr:rowOff>
    </xdr:to>
    <xdr:pic>
      <xdr:nvPicPr>
        <xdr:cNvPr id="2" name="Image 1" descr="k1158307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41218" cy="923925"/>
        </a:xfrm>
        <a:prstGeom prst="rect">
          <a:avLst/>
        </a:prstGeom>
      </xdr:spPr>
    </xdr:pic>
    <xdr:clientData/>
  </xdr:twoCellAnchor>
  <xdr:twoCellAnchor editAs="oneCell">
    <xdr:from>
      <xdr:col>6</xdr:col>
      <xdr:colOff>314325</xdr:colOff>
      <xdr:row>0</xdr:row>
      <xdr:rowOff>1</xdr:rowOff>
    </xdr:from>
    <xdr:to>
      <xdr:col>7</xdr:col>
      <xdr:colOff>357620</xdr:colOff>
      <xdr:row>4</xdr:row>
      <xdr:rowOff>142875</xdr:rowOff>
    </xdr:to>
    <xdr:pic>
      <xdr:nvPicPr>
        <xdr:cNvPr id="3" name="Image 2" descr="k7746311.jpg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829050" y="1"/>
          <a:ext cx="605270" cy="904874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447675</xdr:colOff>
          <xdr:row>29</xdr:row>
          <xdr:rowOff>104775</xdr:rowOff>
        </xdr:from>
        <xdr:to>
          <xdr:col>10</xdr:col>
          <xdr:colOff>457200</xdr:colOff>
          <xdr:row>32</xdr:row>
          <xdr:rowOff>28575</xdr:rowOff>
        </xdr:to>
        <xdr:sp macro="" textlink="">
          <xdr:nvSpPr>
            <xdr:cNvPr id="129025" name="Button 1" hidden="1">
              <a:extLst>
                <a:ext uri="{63B3BB69-23CF-44E3-9099-C40C66FF867C}">
                  <a14:compatExt spid="_x0000_s129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NOUVELLE FACTURE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466725</xdr:colOff>
          <xdr:row>32</xdr:row>
          <xdr:rowOff>114300</xdr:rowOff>
        </xdr:from>
        <xdr:to>
          <xdr:col>10</xdr:col>
          <xdr:colOff>476250</xdr:colOff>
          <xdr:row>35</xdr:row>
          <xdr:rowOff>38100</xdr:rowOff>
        </xdr:to>
        <xdr:sp macro="" textlink="">
          <xdr:nvSpPr>
            <xdr:cNvPr id="129026" name="Button 2" hidden="1">
              <a:extLst>
                <a:ext uri="{63B3BB69-23CF-44E3-9099-C40C66FF867C}">
                  <a14:compatExt spid="_x0000_s129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476250</xdr:colOff>
          <xdr:row>35</xdr:row>
          <xdr:rowOff>114300</xdr:rowOff>
        </xdr:from>
        <xdr:to>
          <xdr:col>10</xdr:col>
          <xdr:colOff>485775</xdr:colOff>
          <xdr:row>37</xdr:row>
          <xdr:rowOff>66675</xdr:rowOff>
        </xdr:to>
        <xdr:sp macro="" textlink="">
          <xdr:nvSpPr>
            <xdr:cNvPr id="129027" name="Button 3" hidden="1">
              <a:extLst>
                <a:ext uri="{63B3BB69-23CF-44E3-9099-C40C66FF867C}">
                  <a14:compatExt spid="_x0000_s129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 REGLER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37</xdr:row>
          <xdr:rowOff>152400</xdr:rowOff>
        </xdr:from>
        <xdr:to>
          <xdr:col>4</xdr:col>
          <xdr:colOff>285750</xdr:colOff>
          <xdr:row>39</xdr:row>
          <xdr:rowOff>104775</xdr:rowOff>
        </xdr:to>
        <xdr:sp macro="" textlink="">
          <xdr:nvSpPr>
            <xdr:cNvPr id="129028" name="Check Box 4" hidden="1">
              <a:extLst>
                <a:ext uri="{63B3BB69-23CF-44E3-9099-C40C66FF867C}">
                  <a14:compatExt spid="_x0000_s129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39</xdr:row>
          <xdr:rowOff>161925</xdr:rowOff>
        </xdr:from>
        <xdr:to>
          <xdr:col>4</xdr:col>
          <xdr:colOff>285750</xdr:colOff>
          <xdr:row>41</xdr:row>
          <xdr:rowOff>114300</xdr:rowOff>
        </xdr:to>
        <xdr:sp macro="" textlink="">
          <xdr:nvSpPr>
            <xdr:cNvPr id="129029" name="Check Box 5" hidden="1">
              <a:extLst>
                <a:ext uri="{63B3BB69-23CF-44E3-9099-C40C66FF867C}">
                  <a14:compatExt spid="_x0000_s129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38</xdr:row>
          <xdr:rowOff>152400</xdr:rowOff>
        </xdr:from>
        <xdr:to>
          <xdr:col>4</xdr:col>
          <xdr:colOff>123825</xdr:colOff>
          <xdr:row>40</xdr:row>
          <xdr:rowOff>104775</xdr:rowOff>
        </xdr:to>
        <xdr:sp macro="" textlink="">
          <xdr:nvSpPr>
            <xdr:cNvPr id="129030" name="Check Box 6" hidden="1">
              <a:extLst>
                <a:ext uri="{63B3BB69-23CF-44E3-9099-C40C66FF867C}">
                  <a14:compatExt spid="_x0000_s129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64943</xdr:colOff>
      <xdr:row>4</xdr:row>
      <xdr:rowOff>161925</xdr:rowOff>
    </xdr:to>
    <xdr:pic>
      <xdr:nvPicPr>
        <xdr:cNvPr id="2" name="Image 1" descr="k1158307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41218" cy="923925"/>
        </a:xfrm>
        <a:prstGeom prst="rect">
          <a:avLst/>
        </a:prstGeom>
      </xdr:spPr>
    </xdr:pic>
    <xdr:clientData/>
  </xdr:twoCellAnchor>
  <xdr:twoCellAnchor editAs="oneCell">
    <xdr:from>
      <xdr:col>6</xdr:col>
      <xdr:colOff>314325</xdr:colOff>
      <xdr:row>0</xdr:row>
      <xdr:rowOff>1</xdr:rowOff>
    </xdr:from>
    <xdr:to>
      <xdr:col>7</xdr:col>
      <xdr:colOff>357620</xdr:colOff>
      <xdr:row>4</xdr:row>
      <xdr:rowOff>142875</xdr:rowOff>
    </xdr:to>
    <xdr:pic>
      <xdr:nvPicPr>
        <xdr:cNvPr id="3" name="Image 2" descr="k7746311.jpg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829050" y="1"/>
          <a:ext cx="605270" cy="904874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447675</xdr:colOff>
          <xdr:row>29</xdr:row>
          <xdr:rowOff>104775</xdr:rowOff>
        </xdr:from>
        <xdr:to>
          <xdr:col>10</xdr:col>
          <xdr:colOff>457200</xdr:colOff>
          <xdr:row>32</xdr:row>
          <xdr:rowOff>28575</xdr:rowOff>
        </xdr:to>
        <xdr:sp macro="" textlink="">
          <xdr:nvSpPr>
            <xdr:cNvPr id="130049" name="Button 1" hidden="1">
              <a:extLst>
                <a:ext uri="{63B3BB69-23CF-44E3-9099-C40C66FF867C}">
                  <a14:compatExt spid="_x0000_s130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NOUVELLE FACTURE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466725</xdr:colOff>
          <xdr:row>32</xdr:row>
          <xdr:rowOff>114300</xdr:rowOff>
        </xdr:from>
        <xdr:to>
          <xdr:col>10</xdr:col>
          <xdr:colOff>476250</xdr:colOff>
          <xdr:row>35</xdr:row>
          <xdr:rowOff>38100</xdr:rowOff>
        </xdr:to>
        <xdr:sp macro="" textlink="">
          <xdr:nvSpPr>
            <xdr:cNvPr id="130050" name="Button 2" hidden="1">
              <a:extLst>
                <a:ext uri="{63B3BB69-23CF-44E3-9099-C40C66FF867C}">
                  <a14:compatExt spid="_x0000_s130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476250</xdr:colOff>
          <xdr:row>35</xdr:row>
          <xdr:rowOff>114300</xdr:rowOff>
        </xdr:from>
        <xdr:to>
          <xdr:col>10</xdr:col>
          <xdr:colOff>485775</xdr:colOff>
          <xdr:row>37</xdr:row>
          <xdr:rowOff>66675</xdr:rowOff>
        </xdr:to>
        <xdr:sp macro="" textlink="">
          <xdr:nvSpPr>
            <xdr:cNvPr id="130051" name="Button 3" hidden="1">
              <a:extLst>
                <a:ext uri="{63B3BB69-23CF-44E3-9099-C40C66FF867C}">
                  <a14:compatExt spid="_x0000_s130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 REGLER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37</xdr:row>
          <xdr:rowOff>152400</xdr:rowOff>
        </xdr:from>
        <xdr:to>
          <xdr:col>4</xdr:col>
          <xdr:colOff>285750</xdr:colOff>
          <xdr:row>39</xdr:row>
          <xdr:rowOff>104775</xdr:rowOff>
        </xdr:to>
        <xdr:sp macro="" textlink="">
          <xdr:nvSpPr>
            <xdr:cNvPr id="130052" name="Check Box 4" hidden="1">
              <a:extLst>
                <a:ext uri="{63B3BB69-23CF-44E3-9099-C40C66FF867C}">
                  <a14:compatExt spid="_x0000_s130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39</xdr:row>
          <xdr:rowOff>161925</xdr:rowOff>
        </xdr:from>
        <xdr:to>
          <xdr:col>4</xdr:col>
          <xdr:colOff>285750</xdr:colOff>
          <xdr:row>41</xdr:row>
          <xdr:rowOff>114300</xdr:rowOff>
        </xdr:to>
        <xdr:sp macro="" textlink="">
          <xdr:nvSpPr>
            <xdr:cNvPr id="130053" name="Check Box 5" hidden="1">
              <a:extLst>
                <a:ext uri="{63B3BB69-23CF-44E3-9099-C40C66FF867C}">
                  <a14:compatExt spid="_x0000_s1300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38</xdr:row>
          <xdr:rowOff>152400</xdr:rowOff>
        </xdr:from>
        <xdr:to>
          <xdr:col>4</xdr:col>
          <xdr:colOff>123825</xdr:colOff>
          <xdr:row>40</xdr:row>
          <xdr:rowOff>104775</xdr:rowOff>
        </xdr:to>
        <xdr:sp macro="" textlink="">
          <xdr:nvSpPr>
            <xdr:cNvPr id="130054" name="Check Box 6" hidden="1">
              <a:extLst>
                <a:ext uri="{63B3BB69-23CF-44E3-9099-C40C66FF867C}">
                  <a14:compatExt spid="_x0000_s1300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64943</xdr:colOff>
      <xdr:row>4</xdr:row>
      <xdr:rowOff>161925</xdr:rowOff>
    </xdr:to>
    <xdr:pic>
      <xdr:nvPicPr>
        <xdr:cNvPr id="2" name="Image 1" descr="k1158307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41218" cy="923925"/>
        </a:xfrm>
        <a:prstGeom prst="rect">
          <a:avLst/>
        </a:prstGeom>
      </xdr:spPr>
    </xdr:pic>
    <xdr:clientData/>
  </xdr:twoCellAnchor>
  <xdr:twoCellAnchor editAs="oneCell">
    <xdr:from>
      <xdr:col>6</xdr:col>
      <xdr:colOff>314325</xdr:colOff>
      <xdr:row>0</xdr:row>
      <xdr:rowOff>1</xdr:rowOff>
    </xdr:from>
    <xdr:to>
      <xdr:col>7</xdr:col>
      <xdr:colOff>357620</xdr:colOff>
      <xdr:row>4</xdr:row>
      <xdr:rowOff>142875</xdr:rowOff>
    </xdr:to>
    <xdr:pic>
      <xdr:nvPicPr>
        <xdr:cNvPr id="3" name="Image 2" descr="k7746311.jpg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829050" y="1"/>
          <a:ext cx="605270" cy="904874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447675</xdr:colOff>
          <xdr:row>29</xdr:row>
          <xdr:rowOff>104775</xdr:rowOff>
        </xdr:from>
        <xdr:to>
          <xdr:col>10</xdr:col>
          <xdr:colOff>457200</xdr:colOff>
          <xdr:row>32</xdr:row>
          <xdr:rowOff>28575</xdr:rowOff>
        </xdr:to>
        <xdr:sp macro="" textlink="">
          <xdr:nvSpPr>
            <xdr:cNvPr id="131073" name="Button 1" hidden="1">
              <a:extLst>
                <a:ext uri="{63B3BB69-23CF-44E3-9099-C40C66FF867C}">
                  <a14:compatExt spid="_x0000_s131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NOUVELLE FACTURE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466725</xdr:colOff>
          <xdr:row>32</xdr:row>
          <xdr:rowOff>114300</xdr:rowOff>
        </xdr:from>
        <xdr:to>
          <xdr:col>10</xdr:col>
          <xdr:colOff>476250</xdr:colOff>
          <xdr:row>35</xdr:row>
          <xdr:rowOff>38100</xdr:rowOff>
        </xdr:to>
        <xdr:sp macro="" textlink="">
          <xdr:nvSpPr>
            <xdr:cNvPr id="131074" name="Button 2" hidden="1">
              <a:extLst>
                <a:ext uri="{63B3BB69-23CF-44E3-9099-C40C66FF867C}">
                  <a14:compatExt spid="_x0000_s131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476250</xdr:colOff>
          <xdr:row>35</xdr:row>
          <xdr:rowOff>114300</xdr:rowOff>
        </xdr:from>
        <xdr:to>
          <xdr:col>10</xdr:col>
          <xdr:colOff>485775</xdr:colOff>
          <xdr:row>37</xdr:row>
          <xdr:rowOff>66675</xdr:rowOff>
        </xdr:to>
        <xdr:sp macro="" textlink="">
          <xdr:nvSpPr>
            <xdr:cNvPr id="131075" name="Button 3" hidden="1">
              <a:extLst>
                <a:ext uri="{63B3BB69-23CF-44E3-9099-C40C66FF867C}">
                  <a14:compatExt spid="_x0000_s131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 REGLER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37</xdr:row>
          <xdr:rowOff>152400</xdr:rowOff>
        </xdr:from>
        <xdr:to>
          <xdr:col>4</xdr:col>
          <xdr:colOff>285750</xdr:colOff>
          <xdr:row>39</xdr:row>
          <xdr:rowOff>104775</xdr:rowOff>
        </xdr:to>
        <xdr:sp macro="" textlink="">
          <xdr:nvSpPr>
            <xdr:cNvPr id="131076" name="Check Box 4" hidden="1">
              <a:extLst>
                <a:ext uri="{63B3BB69-23CF-44E3-9099-C40C66FF867C}">
                  <a14:compatExt spid="_x0000_s1310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39</xdr:row>
          <xdr:rowOff>161925</xdr:rowOff>
        </xdr:from>
        <xdr:to>
          <xdr:col>4</xdr:col>
          <xdr:colOff>285750</xdr:colOff>
          <xdr:row>41</xdr:row>
          <xdr:rowOff>114300</xdr:rowOff>
        </xdr:to>
        <xdr:sp macro="" textlink="">
          <xdr:nvSpPr>
            <xdr:cNvPr id="131077" name="Check Box 5" hidden="1">
              <a:extLst>
                <a:ext uri="{63B3BB69-23CF-44E3-9099-C40C66FF867C}">
                  <a14:compatExt spid="_x0000_s1310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38</xdr:row>
          <xdr:rowOff>152400</xdr:rowOff>
        </xdr:from>
        <xdr:to>
          <xdr:col>4</xdr:col>
          <xdr:colOff>123825</xdr:colOff>
          <xdr:row>40</xdr:row>
          <xdr:rowOff>104775</xdr:rowOff>
        </xdr:to>
        <xdr:sp macro="" textlink="">
          <xdr:nvSpPr>
            <xdr:cNvPr id="131078" name="Check Box 6" hidden="1">
              <a:extLst>
                <a:ext uri="{63B3BB69-23CF-44E3-9099-C40C66FF867C}">
                  <a14:compatExt spid="_x0000_s1310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64943</xdr:colOff>
      <xdr:row>4</xdr:row>
      <xdr:rowOff>161925</xdr:rowOff>
    </xdr:to>
    <xdr:pic>
      <xdr:nvPicPr>
        <xdr:cNvPr id="2" name="Image 1" descr="k1158307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41218" cy="923925"/>
        </a:xfrm>
        <a:prstGeom prst="rect">
          <a:avLst/>
        </a:prstGeom>
      </xdr:spPr>
    </xdr:pic>
    <xdr:clientData/>
  </xdr:twoCellAnchor>
  <xdr:twoCellAnchor editAs="oneCell">
    <xdr:from>
      <xdr:col>6</xdr:col>
      <xdr:colOff>314325</xdr:colOff>
      <xdr:row>0</xdr:row>
      <xdr:rowOff>1</xdr:rowOff>
    </xdr:from>
    <xdr:to>
      <xdr:col>7</xdr:col>
      <xdr:colOff>357620</xdr:colOff>
      <xdr:row>4</xdr:row>
      <xdr:rowOff>142875</xdr:rowOff>
    </xdr:to>
    <xdr:pic>
      <xdr:nvPicPr>
        <xdr:cNvPr id="3" name="Image 2" descr="k7746311.jpg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829050" y="1"/>
          <a:ext cx="605270" cy="904874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447675</xdr:colOff>
          <xdr:row>29</xdr:row>
          <xdr:rowOff>104775</xdr:rowOff>
        </xdr:from>
        <xdr:to>
          <xdr:col>10</xdr:col>
          <xdr:colOff>457200</xdr:colOff>
          <xdr:row>32</xdr:row>
          <xdr:rowOff>28575</xdr:rowOff>
        </xdr:to>
        <xdr:sp macro="" textlink="">
          <xdr:nvSpPr>
            <xdr:cNvPr id="132097" name="Button 1" hidden="1">
              <a:extLst>
                <a:ext uri="{63B3BB69-23CF-44E3-9099-C40C66FF867C}">
                  <a14:compatExt spid="_x0000_s132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NOUVELLE FACTURE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466725</xdr:colOff>
          <xdr:row>32</xdr:row>
          <xdr:rowOff>114300</xdr:rowOff>
        </xdr:from>
        <xdr:to>
          <xdr:col>10</xdr:col>
          <xdr:colOff>476250</xdr:colOff>
          <xdr:row>35</xdr:row>
          <xdr:rowOff>38100</xdr:rowOff>
        </xdr:to>
        <xdr:sp macro="" textlink="">
          <xdr:nvSpPr>
            <xdr:cNvPr id="132098" name="Button 2" hidden="1">
              <a:extLst>
                <a:ext uri="{63B3BB69-23CF-44E3-9099-C40C66FF867C}">
                  <a14:compatExt spid="_x0000_s132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476250</xdr:colOff>
          <xdr:row>35</xdr:row>
          <xdr:rowOff>114300</xdr:rowOff>
        </xdr:from>
        <xdr:to>
          <xdr:col>10</xdr:col>
          <xdr:colOff>485775</xdr:colOff>
          <xdr:row>37</xdr:row>
          <xdr:rowOff>66675</xdr:rowOff>
        </xdr:to>
        <xdr:sp macro="" textlink="">
          <xdr:nvSpPr>
            <xdr:cNvPr id="132099" name="Button 3" hidden="1">
              <a:extLst>
                <a:ext uri="{63B3BB69-23CF-44E3-9099-C40C66FF867C}">
                  <a14:compatExt spid="_x0000_s132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 REGLER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37</xdr:row>
          <xdr:rowOff>152400</xdr:rowOff>
        </xdr:from>
        <xdr:to>
          <xdr:col>4</xdr:col>
          <xdr:colOff>285750</xdr:colOff>
          <xdr:row>39</xdr:row>
          <xdr:rowOff>104775</xdr:rowOff>
        </xdr:to>
        <xdr:sp macro="" textlink="">
          <xdr:nvSpPr>
            <xdr:cNvPr id="132100" name="Check Box 4" hidden="1">
              <a:extLst>
                <a:ext uri="{63B3BB69-23CF-44E3-9099-C40C66FF867C}">
                  <a14:compatExt spid="_x0000_s1321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39</xdr:row>
          <xdr:rowOff>161925</xdr:rowOff>
        </xdr:from>
        <xdr:to>
          <xdr:col>4</xdr:col>
          <xdr:colOff>285750</xdr:colOff>
          <xdr:row>41</xdr:row>
          <xdr:rowOff>114300</xdr:rowOff>
        </xdr:to>
        <xdr:sp macro="" textlink="">
          <xdr:nvSpPr>
            <xdr:cNvPr id="132101" name="Check Box 5" hidden="1">
              <a:extLst>
                <a:ext uri="{63B3BB69-23CF-44E3-9099-C40C66FF867C}">
                  <a14:compatExt spid="_x0000_s1321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38</xdr:row>
          <xdr:rowOff>152400</xdr:rowOff>
        </xdr:from>
        <xdr:to>
          <xdr:col>4</xdr:col>
          <xdr:colOff>123825</xdr:colOff>
          <xdr:row>40</xdr:row>
          <xdr:rowOff>104775</xdr:rowOff>
        </xdr:to>
        <xdr:sp macro="" textlink="">
          <xdr:nvSpPr>
            <xdr:cNvPr id="132102" name="Check Box 6" hidden="1">
              <a:extLst>
                <a:ext uri="{63B3BB69-23CF-44E3-9099-C40C66FF867C}">
                  <a14:compatExt spid="_x0000_s1321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64943</xdr:colOff>
      <xdr:row>4</xdr:row>
      <xdr:rowOff>161925</xdr:rowOff>
    </xdr:to>
    <xdr:pic>
      <xdr:nvPicPr>
        <xdr:cNvPr id="2" name="Image 1" descr="k1158307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41218" cy="923925"/>
        </a:xfrm>
        <a:prstGeom prst="rect">
          <a:avLst/>
        </a:prstGeom>
      </xdr:spPr>
    </xdr:pic>
    <xdr:clientData/>
  </xdr:twoCellAnchor>
  <xdr:twoCellAnchor editAs="oneCell">
    <xdr:from>
      <xdr:col>6</xdr:col>
      <xdr:colOff>314325</xdr:colOff>
      <xdr:row>0</xdr:row>
      <xdr:rowOff>1</xdr:rowOff>
    </xdr:from>
    <xdr:to>
      <xdr:col>7</xdr:col>
      <xdr:colOff>357620</xdr:colOff>
      <xdr:row>4</xdr:row>
      <xdr:rowOff>142875</xdr:rowOff>
    </xdr:to>
    <xdr:pic>
      <xdr:nvPicPr>
        <xdr:cNvPr id="3" name="Image 2" descr="k7746311.jpg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829050" y="1"/>
          <a:ext cx="605270" cy="904874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447675</xdr:colOff>
          <xdr:row>29</xdr:row>
          <xdr:rowOff>104775</xdr:rowOff>
        </xdr:from>
        <xdr:to>
          <xdr:col>10</xdr:col>
          <xdr:colOff>457200</xdr:colOff>
          <xdr:row>32</xdr:row>
          <xdr:rowOff>28575</xdr:rowOff>
        </xdr:to>
        <xdr:sp macro="" textlink="">
          <xdr:nvSpPr>
            <xdr:cNvPr id="133121" name="Button 1" hidden="1">
              <a:extLst>
                <a:ext uri="{63B3BB69-23CF-44E3-9099-C40C66FF867C}">
                  <a14:compatExt spid="_x0000_s133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NOUVELLE FACTURE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466725</xdr:colOff>
          <xdr:row>32</xdr:row>
          <xdr:rowOff>114300</xdr:rowOff>
        </xdr:from>
        <xdr:to>
          <xdr:col>10</xdr:col>
          <xdr:colOff>476250</xdr:colOff>
          <xdr:row>35</xdr:row>
          <xdr:rowOff>38100</xdr:rowOff>
        </xdr:to>
        <xdr:sp macro="" textlink="">
          <xdr:nvSpPr>
            <xdr:cNvPr id="133122" name="Button 2" hidden="1">
              <a:extLst>
                <a:ext uri="{63B3BB69-23CF-44E3-9099-C40C66FF867C}">
                  <a14:compatExt spid="_x0000_s1331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476250</xdr:colOff>
          <xdr:row>35</xdr:row>
          <xdr:rowOff>114300</xdr:rowOff>
        </xdr:from>
        <xdr:to>
          <xdr:col>10</xdr:col>
          <xdr:colOff>485775</xdr:colOff>
          <xdr:row>37</xdr:row>
          <xdr:rowOff>66675</xdr:rowOff>
        </xdr:to>
        <xdr:sp macro="" textlink="">
          <xdr:nvSpPr>
            <xdr:cNvPr id="133123" name="Button 3" hidden="1">
              <a:extLst>
                <a:ext uri="{63B3BB69-23CF-44E3-9099-C40C66FF867C}">
                  <a14:compatExt spid="_x0000_s1331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 REGLER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37</xdr:row>
          <xdr:rowOff>152400</xdr:rowOff>
        </xdr:from>
        <xdr:to>
          <xdr:col>4</xdr:col>
          <xdr:colOff>285750</xdr:colOff>
          <xdr:row>39</xdr:row>
          <xdr:rowOff>104775</xdr:rowOff>
        </xdr:to>
        <xdr:sp macro="" textlink="">
          <xdr:nvSpPr>
            <xdr:cNvPr id="133124" name="Check Box 4" hidden="1">
              <a:extLst>
                <a:ext uri="{63B3BB69-23CF-44E3-9099-C40C66FF867C}">
                  <a14:compatExt spid="_x0000_s1331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39</xdr:row>
          <xdr:rowOff>161925</xdr:rowOff>
        </xdr:from>
        <xdr:to>
          <xdr:col>4</xdr:col>
          <xdr:colOff>285750</xdr:colOff>
          <xdr:row>41</xdr:row>
          <xdr:rowOff>114300</xdr:rowOff>
        </xdr:to>
        <xdr:sp macro="" textlink="">
          <xdr:nvSpPr>
            <xdr:cNvPr id="133125" name="Check Box 5" hidden="1">
              <a:extLst>
                <a:ext uri="{63B3BB69-23CF-44E3-9099-C40C66FF867C}">
                  <a14:compatExt spid="_x0000_s1331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38</xdr:row>
          <xdr:rowOff>152400</xdr:rowOff>
        </xdr:from>
        <xdr:to>
          <xdr:col>4</xdr:col>
          <xdr:colOff>123825</xdr:colOff>
          <xdr:row>40</xdr:row>
          <xdr:rowOff>104775</xdr:rowOff>
        </xdr:to>
        <xdr:sp macro="" textlink="">
          <xdr:nvSpPr>
            <xdr:cNvPr id="133126" name="Check Box 6" hidden="1">
              <a:extLst>
                <a:ext uri="{63B3BB69-23CF-44E3-9099-C40C66FF867C}">
                  <a14:compatExt spid="_x0000_s1331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64943</xdr:colOff>
      <xdr:row>4</xdr:row>
      <xdr:rowOff>161925</xdr:rowOff>
    </xdr:to>
    <xdr:pic>
      <xdr:nvPicPr>
        <xdr:cNvPr id="2" name="Image 1" descr="k1158307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41218" cy="923925"/>
        </a:xfrm>
        <a:prstGeom prst="rect">
          <a:avLst/>
        </a:prstGeom>
      </xdr:spPr>
    </xdr:pic>
    <xdr:clientData/>
  </xdr:twoCellAnchor>
  <xdr:twoCellAnchor editAs="oneCell">
    <xdr:from>
      <xdr:col>6</xdr:col>
      <xdr:colOff>314325</xdr:colOff>
      <xdr:row>0</xdr:row>
      <xdr:rowOff>1</xdr:rowOff>
    </xdr:from>
    <xdr:to>
      <xdr:col>7</xdr:col>
      <xdr:colOff>357620</xdr:colOff>
      <xdr:row>4</xdr:row>
      <xdr:rowOff>142875</xdr:rowOff>
    </xdr:to>
    <xdr:pic>
      <xdr:nvPicPr>
        <xdr:cNvPr id="3" name="Image 2" descr="k7746311.jpg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829050" y="1"/>
          <a:ext cx="605270" cy="904874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447675</xdr:colOff>
          <xdr:row>29</xdr:row>
          <xdr:rowOff>104775</xdr:rowOff>
        </xdr:from>
        <xdr:to>
          <xdr:col>10</xdr:col>
          <xdr:colOff>457200</xdr:colOff>
          <xdr:row>32</xdr:row>
          <xdr:rowOff>28575</xdr:rowOff>
        </xdr:to>
        <xdr:sp macro="" textlink="">
          <xdr:nvSpPr>
            <xdr:cNvPr id="134145" name="Button 1" hidden="1">
              <a:extLst>
                <a:ext uri="{63B3BB69-23CF-44E3-9099-C40C66FF867C}">
                  <a14:compatExt spid="_x0000_s134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NOUVELLE FACTURE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466725</xdr:colOff>
          <xdr:row>32</xdr:row>
          <xdr:rowOff>114300</xdr:rowOff>
        </xdr:from>
        <xdr:to>
          <xdr:col>10</xdr:col>
          <xdr:colOff>476250</xdr:colOff>
          <xdr:row>35</xdr:row>
          <xdr:rowOff>38100</xdr:rowOff>
        </xdr:to>
        <xdr:sp macro="" textlink="">
          <xdr:nvSpPr>
            <xdr:cNvPr id="134146" name="Button 2" hidden="1">
              <a:extLst>
                <a:ext uri="{63B3BB69-23CF-44E3-9099-C40C66FF867C}">
                  <a14:compatExt spid="_x0000_s1341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476250</xdr:colOff>
          <xdr:row>35</xdr:row>
          <xdr:rowOff>114300</xdr:rowOff>
        </xdr:from>
        <xdr:to>
          <xdr:col>10</xdr:col>
          <xdr:colOff>485775</xdr:colOff>
          <xdr:row>37</xdr:row>
          <xdr:rowOff>66675</xdr:rowOff>
        </xdr:to>
        <xdr:sp macro="" textlink="">
          <xdr:nvSpPr>
            <xdr:cNvPr id="134147" name="Button 3" hidden="1">
              <a:extLst>
                <a:ext uri="{63B3BB69-23CF-44E3-9099-C40C66FF867C}">
                  <a14:compatExt spid="_x0000_s1341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 REGLER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37</xdr:row>
          <xdr:rowOff>152400</xdr:rowOff>
        </xdr:from>
        <xdr:to>
          <xdr:col>4</xdr:col>
          <xdr:colOff>285750</xdr:colOff>
          <xdr:row>39</xdr:row>
          <xdr:rowOff>104775</xdr:rowOff>
        </xdr:to>
        <xdr:sp macro="" textlink="">
          <xdr:nvSpPr>
            <xdr:cNvPr id="134148" name="Check Box 4" hidden="1">
              <a:extLst>
                <a:ext uri="{63B3BB69-23CF-44E3-9099-C40C66FF867C}">
                  <a14:compatExt spid="_x0000_s1341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39</xdr:row>
          <xdr:rowOff>161925</xdr:rowOff>
        </xdr:from>
        <xdr:to>
          <xdr:col>4</xdr:col>
          <xdr:colOff>285750</xdr:colOff>
          <xdr:row>41</xdr:row>
          <xdr:rowOff>114300</xdr:rowOff>
        </xdr:to>
        <xdr:sp macro="" textlink="">
          <xdr:nvSpPr>
            <xdr:cNvPr id="134149" name="Check Box 5" hidden="1">
              <a:extLst>
                <a:ext uri="{63B3BB69-23CF-44E3-9099-C40C66FF867C}">
                  <a14:compatExt spid="_x0000_s1341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38</xdr:row>
          <xdr:rowOff>152400</xdr:rowOff>
        </xdr:from>
        <xdr:to>
          <xdr:col>4</xdr:col>
          <xdr:colOff>123825</xdr:colOff>
          <xdr:row>40</xdr:row>
          <xdr:rowOff>104775</xdr:rowOff>
        </xdr:to>
        <xdr:sp macro="" textlink="">
          <xdr:nvSpPr>
            <xdr:cNvPr id="134150" name="Check Box 6" hidden="1">
              <a:extLst>
                <a:ext uri="{63B3BB69-23CF-44E3-9099-C40C66FF867C}">
                  <a14:compatExt spid="_x0000_s1341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64943</xdr:colOff>
      <xdr:row>4</xdr:row>
      <xdr:rowOff>161925</xdr:rowOff>
    </xdr:to>
    <xdr:pic>
      <xdr:nvPicPr>
        <xdr:cNvPr id="2" name="Image 1" descr="k1158307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41218" cy="923925"/>
        </a:xfrm>
        <a:prstGeom prst="rect">
          <a:avLst/>
        </a:prstGeom>
      </xdr:spPr>
    </xdr:pic>
    <xdr:clientData/>
  </xdr:twoCellAnchor>
  <xdr:twoCellAnchor editAs="oneCell">
    <xdr:from>
      <xdr:col>6</xdr:col>
      <xdr:colOff>314325</xdr:colOff>
      <xdr:row>0</xdr:row>
      <xdr:rowOff>1</xdr:rowOff>
    </xdr:from>
    <xdr:to>
      <xdr:col>7</xdr:col>
      <xdr:colOff>357620</xdr:colOff>
      <xdr:row>4</xdr:row>
      <xdr:rowOff>142875</xdr:rowOff>
    </xdr:to>
    <xdr:pic>
      <xdr:nvPicPr>
        <xdr:cNvPr id="3" name="Image 2" descr="k7746311.jpg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829050" y="1"/>
          <a:ext cx="605270" cy="904874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447675</xdr:colOff>
          <xdr:row>29</xdr:row>
          <xdr:rowOff>104775</xdr:rowOff>
        </xdr:from>
        <xdr:to>
          <xdr:col>10</xdr:col>
          <xdr:colOff>457200</xdr:colOff>
          <xdr:row>32</xdr:row>
          <xdr:rowOff>28575</xdr:rowOff>
        </xdr:to>
        <xdr:sp macro="" textlink="">
          <xdr:nvSpPr>
            <xdr:cNvPr id="135169" name="Button 1" hidden="1">
              <a:extLst>
                <a:ext uri="{63B3BB69-23CF-44E3-9099-C40C66FF867C}">
                  <a14:compatExt spid="_x0000_s1351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NOUVELLE FACTURE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466725</xdr:colOff>
          <xdr:row>32</xdr:row>
          <xdr:rowOff>114300</xdr:rowOff>
        </xdr:from>
        <xdr:to>
          <xdr:col>10</xdr:col>
          <xdr:colOff>476250</xdr:colOff>
          <xdr:row>35</xdr:row>
          <xdr:rowOff>38100</xdr:rowOff>
        </xdr:to>
        <xdr:sp macro="" textlink="">
          <xdr:nvSpPr>
            <xdr:cNvPr id="135170" name="Button 2" hidden="1">
              <a:extLst>
                <a:ext uri="{63B3BB69-23CF-44E3-9099-C40C66FF867C}">
                  <a14:compatExt spid="_x0000_s1351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476250</xdr:colOff>
          <xdr:row>35</xdr:row>
          <xdr:rowOff>114300</xdr:rowOff>
        </xdr:from>
        <xdr:to>
          <xdr:col>10</xdr:col>
          <xdr:colOff>485775</xdr:colOff>
          <xdr:row>37</xdr:row>
          <xdr:rowOff>66675</xdr:rowOff>
        </xdr:to>
        <xdr:sp macro="" textlink="">
          <xdr:nvSpPr>
            <xdr:cNvPr id="135171" name="Button 3" hidden="1">
              <a:extLst>
                <a:ext uri="{63B3BB69-23CF-44E3-9099-C40C66FF867C}">
                  <a14:compatExt spid="_x0000_s1351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 REGLER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37</xdr:row>
          <xdr:rowOff>152400</xdr:rowOff>
        </xdr:from>
        <xdr:to>
          <xdr:col>4</xdr:col>
          <xdr:colOff>285750</xdr:colOff>
          <xdr:row>39</xdr:row>
          <xdr:rowOff>104775</xdr:rowOff>
        </xdr:to>
        <xdr:sp macro="" textlink="">
          <xdr:nvSpPr>
            <xdr:cNvPr id="135172" name="Check Box 4" hidden="1">
              <a:extLst>
                <a:ext uri="{63B3BB69-23CF-44E3-9099-C40C66FF867C}">
                  <a14:compatExt spid="_x0000_s1351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39</xdr:row>
          <xdr:rowOff>161925</xdr:rowOff>
        </xdr:from>
        <xdr:to>
          <xdr:col>4</xdr:col>
          <xdr:colOff>285750</xdr:colOff>
          <xdr:row>41</xdr:row>
          <xdr:rowOff>114300</xdr:rowOff>
        </xdr:to>
        <xdr:sp macro="" textlink="">
          <xdr:nvSpPr>
            <xdr:cNvPr id="135173" name="Check Box 5" hidden="1">
              <a:extLst>
                <a:ext uri="{63B3BB69-23CF-44E3-9099-C40C66FF867C}">
                  <a14:compatExt spid="_x0000_s1351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38</xdr:row>
          <xdr:rowOff>152400</xdr:rowOff>
        </xdr:from>
        <xdr:to>
          <xdr:col>4</xdr:col>
          <xdr:colOff>123825</xdr:colOff>
          <xdr:row>40</xdr:row>
          <xdr:rowOff>104775</xdr:rowOff>
        </xdr:to>
        <xdr:sp macro="" textlink="">
          <xdr:nvSpPr>
            <xdr:cNvPr id="135174" name="Check Box 6" hidden="1">
              <a:extLst>
                <a:ext uri="{63B3BB69-23CF-44E3-9099-C40C66FF867C}">
                  <a14:compatExt spid="_x0000_s1351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64943</xdr:colOff>
      <xdr:row>4</xdr:row>
      <xdr:rowOff>161925</xdr:rowOff>
    </xdr:to>
    <xdr:pic>
      <xdr:nvPicPr>
        <xdr:cNvPr id="2" name="Image 1" descr="k1158307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41218" cy="923925"/>
        </a:xfrm>
        <a:prstGeom prst="rect">
          <a:avLst/>
        </a:prstGeom>
      </xdr:spPr>
    </xdr:pic>
    <xdr:clientData/>
  </xdr:twoCellAnchor>
  <xdr:twoCellAnchor editAs="oneCell">
    <xdr:from>
      <xdr:col>6</xdr:col>
      <xdr:colOff>314325</xdr:colOff>
      <xdr:row>0</xdr:row>
      <xdr:rowOff>1</xdr:rowOff>
    </xdr:from>
    <xdr:to>
      <xdr:col>7</xdr:col>
      <xdr:colOff>357620</xdr:colOff>
      <xdr:row>4</xdr:row>
      <xdr:rowOff>142875</xdr:rowOff>
    </xdr:to>
    <xdr:pic>
      <xdr:nvPicPr>
        <xdr:cNvPr id="3" name="Image 2" descr="k7746311.jpg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829050" y="1"/>
          <a:ext cx="605270" cy="904874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447675</xdr:colOff>
          <xdr:row>29</xdr:row>
          <xdr:rowOff>104775</xdr:rowOff>
        </xdr:from>
        <xdr:to>
          <xdr:col>10</xdr:col>
          <xdr:colOff>457200</xdr:colOff>
          <xdr:row>32</xdr:row>
          <xdr:rowOff>28575</xdr:rowOff>
        </xdr:to>
        <xdr:sp macro="" textlink="">
          <xdr:nvSpPr>
            <xdr:cNvPr id="136193" name="Button 1" hidden="1">
              <a:extLst>
                <a:ext uri="{63B3BB69-23CF-44E3-9099-C40C66FF867C}">
                  <a14:compatExt spid="_x0000_s1361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NOUVELLE FACTURE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466725</xdr:colOff>
          <xdr:row>32</xdr:row>
          <xdr:rowOff>114300</xdr:rowOff>
        </xdr:from>
        <xdr:to>
          <xdr:col>10</xdr:col>
          <xdr:colOff>476250</xdr:colOff>
          <xdr:row>35</xdr:row>
          <xdr:rowOff>38100</xdr:rowOff>
        </xdr:to>
        <xdr:sp macro="" textlink="">
          <xdr:nvSpPr>
            <xdr:cNvPr id="136194" name="Button 2" hidden="1">
              <a:extLst>
                <a:ext uri="{63B3BB69-23CF-44E3-9099-C40C66FF867C}">
                  <a14:compatExt spid="_x0000_s1361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476250</xdr:colOff>
          <xdr:row>35</xdr:row>
          <xdr:rowOff>114300</xdr:rowOff>
        </xdr:from>
        <xdr:to>
          <xdr:col>10</xdr:col>
          <xdr:colOff>485775</xdr:colOff>
          <xdr:row>37</xdr:row>
          <xdr:rowOff>66675</xdr:rowOff>
        </xdr:to>
        <xdr:sp macro="" textlink="">
          <xdr:nvSpPr>
            <xdr:cNvPr id="136195" name="Button 3" hidden="1">
              <a:extLst>
                <a:ext uri="{63B3BB69-23CF-44E3-9099-C40C66FF867C}">
                  <a14:compatExt spid="_x0000_s1361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 REGLER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37</xdr:row>
          <xdr:rowOff>152400</xdr:rowOff>
        </xdr:from>
        <xdr:to>
          <xdr:col>4</xdr:col>
          <xdr:colOff>285750</xdr:colOff>
          <xdr:row>39</xdr:row>
          <xdr:rowOff>104775</xdr:rowOff>
        </xdr:to>
        <xdr:sp macro="" textlink="">
          <xdr:nvSpPr>
            <xdr:cNvPr id="136196" name="Check Box 4" hidden="1">
              <a:extLst>
                <a:ext uri="{63B3BB69-23CF-44E3-9099-C40C66FF867C}">
                  <a14:compatExt spid="_x0000_s1361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39</xdr:row>
          <xdr:rowOff>161925</xdr:rowOff>
        </xdr:from>
        <xdr:to>
          <xdr:col>4</xdr:col>
          <xdr:colOff>285750</xdr:colOff>
          <xdr:row>41</xdr:row>
          <xdr:rowOff>114300</xdr:rowOff>
        </xdr:to>
        <xdr:sp macro="" textlink="">
          <xdr:nvSpPr>
            <xdr:cNvPr id="136197" name="Check Box 5" hidden="1">
              <a:extLst>
                <a:ext uri="{63B3BB69-23CF-44E3-9099-C40C66FF867C}">
                  <a14:compatExt spid="_x0000_s1361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38</xdr:row>
          <xdr:rowOff>152400</xdr:rowOff>
        </xdr:from>
        <xdr:to>
          <xdr:col>4</xdr:col>
          <xdr:colOff>123825</xdr:colOff>
          <xdr:row>40</xdr:row>
          <xdr:rowOff>104775</xdr:rowOff>
        </xdr:to>
        <xdr:sp macro="" textlink="">
          <xdr:nvSpPr>
            <xdr:cNvPr id="136198" name="Check Box 6" hidden="1">
              <a:extLst>
                <a:ext uri="{63B3BB69-23CF-44E3-9099-C40C66FF867C}">
                  <a14:compatExt spid="_x0000_s1361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64943</xdr:colOff>
      <xdr:row>4</xdr:row>
      <xdr:rowOff>161925</xdr:rowOff>
    </xdr:to>
    <xdr:pic>
      <xdr:nvPicPr>
        <xdr:cNvPr id="2" name="Image 1" descr="k1158307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41218" cy="923925"/>
        </a:xfrm>
        <a:prstGeom prst="rect">
          <a:avLst/>
        </a:prstGeom>
      </xdr:spPr>
    </xdr:pic>
    <xdr:clientData/>
  </xdr:twoCellAnchor>
  <xdr:twoCellAnchor editAs="oneCell">
    <xdr:from>
      <xdr:col>6</xdr:col>
      <xdr:colOff>314325</xdr:colOff>
      <xdr:row>0</xdr:row>
      <xdr:rowOff>1</xdr:rowOff>
    </xdr:from>
    <xdr:to>
      <xdr:col>7</xdr:col>
      <xdr:colOff>357620</xdr:colOff>
      <xdr:row>4</xdr:row>
      <xdr:rowOff>142875</xdr:rowOff>
    </xdr:to>
    <xdr:pic>
      <xdr:nvPicPr>
        <xdr:cNvPr id="3" name="Image 2" descr="k7746311.jpg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829050" y="1"/>
          <a:ext cx="605270" cy="904874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447675</xdr:colOff>
          <xdr:row>29</xdr:row>
          <xdr:rowOff>104775</xdr:rowOff>
        </xdr:from>
        <xdr:to>
          <xdr:col>10</xdr:col>
          <xdr:colOff>457200</xdr:colOff>
          <xdr:row>32</xdr:row>
          <xdr:rowOff>28575</xdr:rowOff>
        </xdr:to>
        <xdr:sp macro="" textlink="">
          <xdr:nvSpPr>
            <xdr:cNvPr id="137217" name="Button 1" hidden="1">
              <a:extLst>
                <a:ext uri="{63B3BB69-23CF-44E3-9099-C40C66FF867C}">
                  <a14:compatExt spid="_x0000_s1372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NOUVELLE FACTURE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466725</xdr:colOff>
          <xdr:row>32</xdr:row>
          <xdr:rowOff>114300</xdr:rowOff>
        </xdr:from>
        <xdr:to>
          <xdr:col>10</xdr:col>
          <xdr:colOff>476250</xdr:colOff>
          <xdr:row>35</xdr:row>
          <xdr:rowOff>38100</xdr:rowOff>
        </xdr:to>
        <xdr:sp macro="" textlink="">
          <xdr:nvSpPr>
            <xdr:cNvPr id="137218" name="Button 2" hidden="1">
              <a:extLst>
                <a:ext uri="{63B3BB69-23CF-44E3-9099-C40C66FF867C}">
                  <a14:compatExt spid="_x0000_s1372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476250</xdr:colOff>
          <xdr:row>35</xdr:row>
          <xdr:rowOff>114300</xdr:rowOff>
        </xdr:from>
        <xdr:to>
          <xdr:col>10</xdr:col>
          <xdr:colOff>485775</xdr:colOff>
          <xdr:row>37</xdr:row>
          <xdr:rowOff>66675</xdr:rowOff>
        </xdr:to>
        <xdr:sp macro="" textlink="">
          <xdr:nvSpPr>
            <xdr:cNvPr id="137219" name="Button 3" hidden="1">
              <a:extLst>
                <a:ext uri="{63B3BB69-23CF-44E3-9099-C40C66FF867C}">
                  <a14:compatExt spid="_x0000_s1372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 REGLER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37</xdr:row>
          <xdr:rowOff>152400</xdr:rowOff>
        </xdr:from>
        <xdr:to>
          <xdr:col>4</xdr:col>
          <xdr:colOff>285750</xdr:colOff>
          <xdr:row>39</xdr:row>
          <xdr:rowOff>104775</xdr:rowOff>
        </xdr:to>
        <xdr:sp macro="" textlink="">
          <xdr:nvSpPr>
            <xdr:cNvPr id="137220" name="Check Box 4" hidden="1">
              <a:extLst>
                <a:ext uri="{63B3BB69-23CF-44E3-9099-C40C66FF867C}">
                  <a14:compatExt spid="_x0000_s1372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39</xdr:row>
          <xdr:rowOff>161925</xdr:rowOff>
        </xdr:from>
        <xdr:to>
          <xdr:col>4</xdr:col>
          <xdr:colOff>285750</xdr:colOff>
          <xdr:row>41</xdr:row>
          <xdr:rowOff>114300</xdr:rowOff>
        </xdr:to>
        <xdr:sp macro="" textlink="">
          <xdr:nvSpPr>
            <xdr:cNvPr id="137221" name="Check Box 5" hidden="1">
              <a:extLst>
                <a:ext uri="{63B3BB69-23CF-44E3-9099-C40C66FF867C}">
                  <a14:compatExt spid="_x0000_s1372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38</xdr:row>
          <xdr:rowOff>152400</xdr:rowOff>
        </xdr:from>
        <xdr:to>
          <xdr:col>4</xdr:col>
          <xdr:colOff>123825</xdr:colOff>
          <xdr:row>40</xdr:row>
          <xdr:rowOff>104775</xdr:rowOff>
        </xdr:to>
        <xdr:sp macro="" textlink="">
          <xdr:nvSpPr>
            <xdr:cNvPr id="137222" name="Check Box 6" hidden="1">
              <a:extLst>
                <a:ext uri="{63B3BB69-23CF-44E3-9099-C40C66FF867C}">
                  <a14:compatExt spid="_x0000_s1372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64943</xdr:colOff>
      <xdr:row>4</xdr:row>
      <xdr:rowOff>161925</xdr:rowOff>
    </xdr:to>
    <xdr:pic>
      <xdr:nvPicPr>
        <xdr:cNvPr id="2" name="Image 1" descr="k1158307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41218" cy="923925"/>
        </a:xfrm>
        <a:prstGeom prst="rect">
          <a:avLst/>
        </a:prstGeom>
      </xdr:spPr>
    </xdr:pic>
    <xdr:clientData/>
  </xdr:twoCellAnchor>
  <xdr:twoCellAnchor editAs="oneCell">
    <xdr:from>
      <xdr:col>6</xdr:col>
      <xdr:colOff>314325</xdr:colOff>
      <xdr:row>0</xdr:row>
      <xdr:rowOff>1</xdr:rowOff>
    </xdr:from>
    <xdr:to>
      <xdr:col>7</xdr:col>
      <xdr:colOff>357620</xdr:colOff>
      <xdr:row>4</xdr:row>
      <xdr:rowOff>142875</xdr:rowOff>
    </xdr:to>
    <xdr:pic>
      <xdr:nvPicPr>
        <xdr:cNvPr id="3" name="Image 2" descr="k7746311.jpg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829050" y="1"/>
          <a:ext cx="605270" cy="904874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447675</xdr:colOff>
          <xdr:row>29</xdr:row>
          <xdr:rowOff>104775</xdr:rowOff>
        </xdr:from>
        <xdr:to>
          <xdr:col>10</xdr:col>
          <xdr:colOff>457200</xdr:colOff>
          <xdr:row>32</xdr:row>
          <xdr:rowOff>28575</xdr:rowOff>
        </xdr:to>
        <xdr:sp macro="" textlink="">
          <xdr:nvSpPr>
            <xdr:cNvPr id="138241" name="Button 1" hidden="1">
              <a:extLst>
                <a:ext uri="{63B3BB69-23CF-44E3-9099-C40C66FF867C}">
                  <a14:compatExt spid="_x0000_s1382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NOUVELLE FACTURE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466725</xdr:colOff>
          <xdr:row>32</xdr:row>
          <xdr:rowOff>114300</xdr:rowOff>
        </xdr:from>
        <xdr:to>
          <xdr:col>10</xdr:col>
          <xdr:colOff>476250</xdr:colOff>
          <xdr:row>35</xdr:row>
          <xdr:rowOff>38100</xdr:rowOff>
        </xdr:to>
        <xdr:sp macro="" textlink="">
          <xdr:nvSpPr>
            <xdr:cNvPr id="138242" name="Button 2" hidden="1">
              <a:extLst>
                <a:ext uri="{63B3BB69-23CF-44E3-9099-C40C66FF867C}">
                  <a14:compatExt spid="_x0000_s1382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476250</xdr:colOff>
          <xdr:row>35</xdr:row>
          <xdr:rowOff>114300</xdr:rowOff>
        </xdr:from>
        <xdr:to>
          <xdr:col>10</xdr:col>
          <xdr:colOff>485775</xdr:colOff>
          <xdr:row>37</xdr:row>
          <xdr:rowOff>66675</xdr:rowOff>
        </xdr:to>
        <xdr:sp macro="" textlink="">
          <xdr:nvSpPr>
            <xdr:cNvPr id="138243" name="Button 3" hidden="1">
              <a:extLst>
                <a:ext uri="{63B3BB69-23CF-44E3-9099-C40C66FF867C}">
                  <a14:compatExt spid="_x0000_s1382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 REGLER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37</xdr:row>
          <xdr:rowOff>152400</xdr:rowOff>
        </xdr:from>
        <xdr:to>
          <xdr:col>4</xdr:col>
          <xdr:colOff>285750</xdr:colOff>
          <xdr:row>39</xdr:row>
          <xdr:rowOff>104775</xdr:rowOff>
        </xdr:to>
        <xdr:sp macro="" textlink="">
          <xdr:nvSpPr>
            <xdr:cNvPr id="138244" name="Check Box 4" hidden="1">
              <a:extLst>
                <a:ext uri="{63B3BB69-23CF-44E3-9099-C40C66FF867C}">
                  <a14:compatExt spid="_x0000_s1382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39</xdr:row>
          <xdr:rowOff>161925</xdr:rowOff>
        </xdr:from>
        <xdr:to>
          <xdr:col>4</xdr:col>
          <xdr:colOff>285750</xdr:colOff>
          <xdr:row>41</xdr:row>
          <xdr:rowOff>114300</xdr:rowOff>
        </xdr:to>
        <xdr:sp macro="" textlink="">
          <xdr:nvSpPr>
            <xdr:cNvPr id="138245" name="Check Box 5" hidden="1">
              <a:extLst>
                <a:ext uri="{63B3BB69-23CF-44E3-9099-C40C66FF867C}">
                  <a14:compatExt spid="_x0000_s1382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38</xdr:row>
          <xdr:rowOff>152400</xdr:rowOff>
        </xdr:from>
        <xdr:to>
          <xdr:col>4</xdr:col>
          <xdr:colOff>123825</xdr:colOff>
          <xdr:row>40</xdr:row>
          <xdr:rowOff>104775</xdr:rowOff>
        </xdr:to>
        <xdr:sp macro="" textlink="">
          <xdr:nvSpPr>
            <xdr:cNvPr id="138246" name="Check Box 6" hidden="1">
              <a:extLst>
                <a:ext uri="{63B3BB69-23CF-44E3-9099-C40C66FF867C}">
                  <a14:compatExt spid="_x0000_s1382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64943</xdr:colOff>
      <xdr:row>4</xdr:row>
      <xdr:rowOff>161925</xdr:rowOff>
    </xdr:to>
    <xdr:pic>
      <xdr:nvPicPr>
        <xdr:cNvPr id="2" name="Image 1" descr="k1158307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41218" cy="923925"/>
        </a:xfrm>
        <a:prstGeom prst="rect">
          <a:avLst/>
        </a:prstGeom>
      </xdr:spPr>
    </xdr:pic>
    <xdr:clientData/>
  </xdr:twoCellAnchor>
  <xdr:twoCellAnchor editAs="oneCell">
    <xdr:from>
      <xdr:col>6</xdr:col>
      <xdr:colOff>314325</xdr:colOff>
      <xdr:row>0</xdr:row>
      <xdr:rowOff>1</xdr:rowOff>
    </xdr:from>
    <xdr:to>
      <xdr:col>7</xdr:col>
      <xdr:colOff>357620</xdr:colOff>
      <xdr:row>4</xdr:row>
      <xdr:rowOff>142875</xdr:rowOff>
    </xdr:to>
    <xdr:pic>
      <xdr:nvPicPr>
        <xdr:cNvPr id="3" name="Image 2" descr="k7746311.jpg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829050" y="1"/>
          <a:ext cx="605270" cy="904874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447675</xdr:colOff>
          <xdr:row>29</xdr:row>
          <xdr:rowOff>104775</xdr:rowOff>
        </xdr:from>
        <xdr:to>
          <xdr:col>10</xdr:col>
          <xdr:colOff>457200</xdr:colOff>
          <xdr:row>32</xdr:row>
          <xdr:rowOff>28575</xdr:rowOff>
        </xdr:to>
        <xdr:sp macro="" textlink="">
          <xdr:nvSpPr>
            <xdr:cNvPr id="139265" name="Button 1" hidden="1">
              <a:extLst>
                <a:ext uri="{63B3BB69-23CF-44E3-9099-C40C66FF867C}">
                  <a14:compatExt spid="_x0000_s1392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NOUVELLE FACTURE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466725</xdr:colOff>
          <xdr:row>32</xdr:row>
          <xdr:rowOff>114300</xdr:rowOff>
        </xdr:from>
        <xdr:to>
          <xdr:col>10</xdr:col>
          <xdr:colOff>476250</xdr:colOff>
          <xdr:row>35</xdr:row>
          <xdr:rowOff>38100</xdr:rowOff>
        </xdr:to>
        <xdr:sp macro="" textlink="">
          <xdr:nvSpPr>
            <xdr:cNvPr id="139266" name="Button 2" hidden="1">
              <a:extLst>
                <a:ext uri="{63B3BB69-23CF-44E3-9099-C40C66FF867C}">
                  <a14:compatExt spid="_x0000_s1392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476250</xdr:colOff>
          <xdr:row>35</xdr:row>
          <xdr:rowOff>114300</xdr:rowOff>
        </xdr:from>
        <xdr:to>
          <xdr:col>10</xdr:col>
          <xdr:colOff>485775</xdr:colOff>
          <xdr:row>37</xdr:row>
          <xdr:rowOff>66675</xdr:rowOff>
        </xdr:to>
        <xdr:sp macro="" textlink="">
          <xdr:nvSpPr>
            <xdr:cNvPr id="139267" name="Button 3" hidden="1">
              <a:extLst>
                <a:ext uri="{63B3BB69-23CF-44E3-9099-C40C66FF867C}">
                  <a14:compatExt spid="_x0000_s1392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 REGLER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37</xdr:row>
          <xdr:rowOff>152400</xdr:rowOff>
        </xdr:from>
        <xdr:to>
          <xdr:col>4</xdr:col>
          <xdr:colOff>285750</xdr:colOff>
          <xdr:row>39</xdr:row>
          <xdr:rowOff>104775</xdr:rowOff>
        </xdr:to>
        <xdr:sp macro="" textlink="">
          <xdr:nvSpPr>
            <xdr:cNvPr id="139268" name="Check Box 4" hidden="1">
              <a:extLst>
                <a:ext uri="{63B3BB69-23CF-44E3-9099-C40C66FF867C}">
                  <a14:compatExt spid="_x0000_s1392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39</xdr:row>
          <xdr:rowOff>161925</xdr:rowOff>
        </xdr:from>
        <xdr:to>
          <xdr:col>4</xdr:col>
          <xdr:colOff>285750</xdr:colOff>
          <xdr:row>41</xdr:row>
          <xdr:rowOff>114300</xdr:rowOff>
        </xdr:to>
        <xdr:sp macro="" textlink="">
          <xdr:nvSpPr>
            <xdr:cNvPr id="139269" name="Check Box 5" hidden="1">
              <a:extLst>
                <a:ext uri="{63B3BB69-23CF-44E3-9099-C40C66FF867C}">
                  <a14:compatExt spid="_x0000_s1392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38</xdr:row>
          <xdr:rowOff>152400</xdr:rowOff>
        </xdr:from>
        <xdr:to>
          <xdr:col>4</xdr:col>
          <xdr:colOff>123825</xdr:colOff>
          <xdr:row>40</xdr:row>
          <xdr:rowOff>104775</xdr:rowOff>
        </xdr:to>
        <xdr:sp macro="" textlink="">
          <xdr:nvSpPr>
            <xdr:cNvPr id="139270" name="Check Box 6" hidden="1">
              <a:extLst>
                <a:ext uri="{63B3BB69-23CF-44E3-9099-C40C66FF867C}">
                  <a14:compatExt spid="_x0000_s1392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64943</xdr:colOff>
      <xdr:row>4</xdr:row>
      <xdr:rowOff>161925</xdr:rowOff>
    </xdr:to>
    <xdr:pic>
      <xdr:nvPicPr>
        <xdr:cNvPr id="2" name="Image 1" descr="k1158307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41218" cy="923925"/>
        </a:xfrm>
        <a:prstGeom prst="rect">
          <a:avLst/>
        </a:prstGeom>
      </xdr:spPr>
    </xdr:pic>
    <xdr:clientData/>
  </xdr:twoCellAnchor>
  <xdr:twoCellAnchor editAs="oneCell">
    <xdr:from>
      <xdr:col>6</xdr:col>
      <xdr:colOff>314325</xdr:colOff>
      <xdr:row>0</xdr:row>
      <xdr:rowOff>1</xdr:rowOff>
    </xdr:from>
    <xdr:to>
      <xdr:col>7</xdr:col>
      <xdr:colOff>357620</xdr:colOff>
      <xdr:row>4</xdr:row>
      <xdr:rowOff>142875</xdr:rowOff>
    </xdr:to>
    <xdr:pic>
      <xdr:nvPicPr>
        <xdr:cNvPr id="3" name="Image 2" descr="k7746311.jpg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829050" y="1"/>
          <a:ext cx="605270" cy="904874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447675</xdr:colOff>
          <xdr:row>29</xdr:row>
          <xdr:rowOff>104775</xdr:rowOff>
        </xdr:from>
        <xdr:to>
          <xdr:col>10</xdr:col>
          <xdr:colOff>457200</xdr:colOff>
          <xdr:row>32</xdr:row>
          <xdr:rowOff>28575</xdr:rowOff>
        </xdr:to>
        <xdr:sp macro="" textlink="">
          <xdr:nvSpPr>
            <xdr:cNvPr id="140289" name="Button 1" hidden="1">
              <a:extLst>
                <a:ext uri="{63B3BB69-23CF-44E3-9099-C40C66FF867C}">
                  <a14:compatExt spid="_x0000_s1402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NOUVELLE FACTURE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466725</xdr:colOff>
          <xdr:row>32</xdr:row>
          <xdr:rowOff>114300</xdr:rowOff>
        </xdr:from>
        <xdr:to>
          <xdr:col>10</xdr:col>
          <xdr:colOff>476250</xdr:colOff>
          <xdr:row>35</xdr:row>
          <xdr:rowOff>38100</xdr:rowOff>
        </xdr:to>
        <xdr:sp macro="" textlink="">
          <xdr:nvSpPr>
            <xdr:cNvPr id="140290" name="Button 2" hidden="1">
              <a:extLst>
                <a:ext uri="{63B3BB69-23CF-44E3-9099-C40C66FF867C}">
                  <a14:compatExt spid="_x0000_s1402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476250</xdr:colOff>
          <xdr:row>35</xdr:row>
          <xdr:rowOff>114300</xdr:rowOff>
        </xdr:from>
        <xdr:to>
          <xdr:col>10</xdr:col>
          <xdr:colOff>485775</xdr:colOff>
          <xdr:row>37</xdr:row>
          <xdr:rowOff>66675</xdr:rowOff>
        </xdr:to>
        <xdr:sp macro="" textlink="">
          <xdr:nvSpPr>
            <xdr:cNvPr id="140291" name="Button 3" hidden="1">
              <a:extLst>
                <a:ext uri="{63B3BB69-23CF-44E3-9099-C40C66FF867C}">
                  <a14:compatExt spid="_x0000_s1402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 REGLER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37</xdr:row>
          <xdr:rowOff>152400</xdr:rowOff>
        </xdr:from>
        <xdr:to>
          <xdr:col>4</xdr:col>
          <xdr:colOff>285750</xdr:colOff>
          <xdr:row>39</xdr:row>
          <xdr:rowOff>104775</xdr:rowOff>
        </xdr:to>
        <xdr:sp macro="" textlink="">
          <xdr:nvSpPr>
            <xdr:cNvPr id="140292" name="Check Box 4" hidden="1">
              <a:extLst>
                <a:ext uri="{63B3BB69-23CF-44E3-9099-C40C66FF867C}">
                  <a14:compatExt spid="_x0000_s1402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39</xdr:row>
          <xdr:rowOff>161925</xdr:rowOff>
        </xdr:from>
        <xdr:to>
          <xdr:col>4</xdr:col>
          <xdr:colOff>285750</xdr:colOff>
          <xdr:row>41</xdr:row>
          <xdr:rowOff>114300</xdr:rowOff>
        </xdr:to>
        <xdr:sp macro="" textlink="">
          <xdr:nvSpPr>
            <xdr:cNvPr id="140293" name="Check Box 5" hidden="1">
              <a:extLst>
                <a:ext uri="{63B3BB69-23CF-44E3-9099-C40C66FF867C}">
                  <a14:compatExt spid="_x0000_s1402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38</xdr:row>
          <xdr:rowOff>152400</xdr:rowOff>
        </xdr:from>
        <xdr:to>
          <xdr:col>4</xdr:col>
          <xdr:colOff>123825</xdr:colOff>
          <xdr:row>40</xdr:row>
          <xdr:rowOff>104775</xdr:rowOff>
        </xdr:to>
        <xdr:sp macro="" textlink="">
          <xdr:nvSpPr>
            <xdr:cNvPr id="140294" name="Check Box 6" hidden="1">
              <a:extLst>
                <a:ext uri="{63B3BB69-23CF-44E3-9099-C40C66FF867C}">
                  <a14:compatExt spid="_x0000_s1402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64943</xdr:colOff>
      <xdr:row>4</xdr:row>
      <xdr:rowOff>161925</xdr:rowOff>
    </xdr:to>
    <xdr:pic>
      <xdr:nvPicPr>
        <xdr:cNvPr id="2" name="Image 1" descr="k1158307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41218" cy="923925"/>
        </a:xfrm>
        <a:prstGeom prst="rect">
          <a:avLst/>
        </a:prstGeom>
      </xdr:spPr>
    </xdr:pic>
    <xdr:clientData/>
  </xdr:twoCellAnchor>
  <xdr:twoCellAnchor editAs="oneCell">
    <xdr:from>
      <xdr:col>6</xdr:col>
      <xdr:colOff>314325</xdr:colOff>
      <xdr:row>0</xdr:row>
      <xdr:rowOff>1</xdr:rowOff>
    </xdr:from>
    <xdr:to>
      <xdr:col>7</xdr:col>
      <xdr:colOff>357620</xdr:colOff>
      <xdr:row>4</xdr:row>
      <xdr:rowOff>142875</xdr:rowOff>
    </xdr:to>
    <xdr:pic>
      <xdr:nvPicPr>
        <xdr:cNvPr id="3" name="Image 2" descr="k7746311.jpg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829050" y="1"/>
          <a:ext cx="605270" cy="904874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447675</xdr:colOff>
          <xdr:row>29</xdr:row>
          <xdr:rowOff>104775</xdr:rowOff>
        </xdr:from>
        <xdr:to>
          <xdr:col>10</xdr:col>
          <xdr:colOff>457200</xdr:colOff>
          <xdr:row>32</xdr:row>
          <xdr:rowOff>28575</xdr:rowOff>
        </xdr:to>
        <xdr:sp macro="" textlink="">
          <xdr:nvSpPr>
            <xdr:cNvPr id="141313" name="Button 1" hidden="1">
              <a:extLst>
                <a:ext uri="{63B3BB69-23CF-44E3-9099-C40C66FF867C}">
                  <a14:compatExt spid="_x0000_s1413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NOUVELLE FACTURE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466725</xdr:colOff>
          <xdr:row>32</xdr:row>
          <xdr:rowOff>114300</xdr:rowOff>
        </xdr:from>
        <xdr:to>
          <xdr:col>10</xdr:col>
          <xdr:colOff>476250</xdr:colOff>
          <xdr:row>35</xdr:row>
          <xdr:rowOff>38100</xdr:rowOff>
        </xdr:to>
        <xdr:sp macro="" textlink="">
          <xdr:nvSpPr>
            <xdr:cNvPr id="141314" name="Button 2" hidden="1">
              <a:extLst>
                <a:ext uri="{63B3BB69-23CF-44E3-9099-C40C66FF867C}">
                  <a14:compatExt spid="_x0000_s1413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476250</xdr:colOff>
          <xdr:row>35</xdr:row>
          <xdr:rowOff>114300</xdr:rowOff>
        </xdr:from>
        <xdr:to>
          <xdr:col>10</xdr:col>
          <xdr:colOff>485775</xdr:colOff>
          <xdr:row>37</xdr:row>
          <xdr:rowOff>66675</xdr:rowOff>
        </xdr:to>
        <xdr:sp macro="" textlink="">
          <xdr:nvSpPr>
            <xdr:cNvPr id="141315" name="Button 3" hidden="1">
              <a:extLst>
                <a:ext uri="{63B3BB69-23CF-44E3-9099-C40C66FF867C}">
                  <a14:compatExt spid="_x0000_s1413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 REGLER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37</xdr:row>
          <xdr:rowOff>152400</xdr:rowOff>
        </xdr:from>
        <xdr:to>
          <xdr:col>4</xdr:col>
          <xdr:colOff>285750</xdr:colOff>
          <xdr:row>39</xdr:row>
          <xdr:rowOff>104775</xdr:rowOff>
        </xdr:to>
        <xdr:sp macro="" textlink="">
          <xdr:nvSpPr>
            <xdr:cNvPr id="141316" name="Check Box 4" hidden="1">
              <a:extLst>
                <a:ext uri="{63B3BB69-23CF-44E3-9099-C40C66FF867C}">
                  <a14:compatExt spid="_x0000_s1413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39</xdr:row>
          <xdr:rowOff>161925</xdr:rowOff>
        </xdr:from>
        <xdr:to>
          <xdr:col>4</xdr:col>
          <xdr:colOff>285750</xdr:colOff>
          <xdr:row>41</xdr:row>
          <xdr:rowOff>114300</xdr:rowOff>
        </xdr:to>
        <xdr:sp macro="" textlink="">
          <xdr:nvSpPr>
            <xdr:cNvPr id="141317" name="Check Box 5" hidden="1">
              <a:extLst>
                <a:ext uri="{63B3BB69-23CF-44E3-9099-C40C66FF867C}">
                  <a14:compatExt spid="_x0000_s1413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38</xdr:row>
          <xdr:rowOff>152400</xdr:rowOff>
        </xdr:from>
        <xdr:to>
          <xdr:col>4</xdr:col>
          <xdr:colOff>123825</xdr:colOff>
          <xdr:row>40</xdr:row>
          <xdr:rowOff>104775</xdr:rowOff>
        </xdr:to>
        <xdr:sp macro="" textlink="">
          <xdr:nvSpPr>
            <xdr:cNvPr id="141318" name="Check Box 6" hidden="1">
              <a:extLst>
                <a:ext uri="{63B3BB69-23CF-44E3-9099-C40C66FF867C}">
                  <a14:compatExt spid="_x0000_s1413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64943</xdr:colOff>
      <xdr:row>4</xdr:row>
      <xdr:rowOff>161925</xdr:rowOff>
    </xdr:to>
    <xdr:pic>
      <xdr:nvPicPr>
        <xdr:cNvPr id="2" name="Image 1" descr="k1158307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41218" cy="923925"/>
        </a:xfrm>
        <a:prstGeom prst="rect">
          <a:avLst/>
        </a:prstGeom>
      </xdr:spPr>
    </xdr:pic>
    <xdr:clientData/>
  </xdr:twoCellAnchor>
  <xdr:twoCellAnchor editAs="oneCell">
    <xdr:from>
      <xdr:col>6</xdr:col>
      <xdr:colOff>314325</xdr:colOff>
      <xdr:row>0</xdr:row>
      <xdr:rowOff>1</xdr:rowOff>
    </xdr:from>
    <xdr:to>
      <xdr:col>7</xdr:col>
      <xdr:colOff>357620</xdr:colOff>
      <xdr:row>4</xdr:row>
      <xdr:rowOff>142875</xdr:rowOff>
    </xdr:to>
    <xdr:pic>
      <xdr:nvPicPr>
        <xdr:cNvPr id="3" name="Image 2" descr="k7746311.jpg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829050" y="1"/>
          <a:ext cx="605270" cy="904874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447675</xdr:colOff>
          <xdr:row>29</xdr:row>
          <xdr:rowOff>104775</xdr:rowOff>
        </xdr:from>
        <xdr:to>
          <xdr:col>10</xdr:col>
          <xdr:colOff>457200</xdr:colOff>
          <xdr:row>32</xdr:row>
          <xdr:rowOff>28575</xdr:rowOff>
        </xdr:to>
        <xdr:sp macro="" textlink="">
          <xdr:nvSpPr>
            <xdr:cNvPr id="142337" name="Button 1" hidden="1">
              <a:extLst>
                <a:ext uri="{63B3BB69-23CF-44E3-9099-C40C66FF867C}">
                  <a14:compatExt spid="_x0000_s1423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NOUVELLE FACTURE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466725</xdr:colOff>
          <xdr:row>32</xdr:row>
          <xdr:rowOff>114300</xdr:rowOff>
        </xdr:from>
        <xdr:to>
          <xdr:col>10</xdr:col>
          <xdr:colOff>476250</xdr:colOff>
          <xdr:row>35</xdr:row>
          <xdr:rowOff>38100</xdr:rowOff>
        </xdr:to>
        <xdr:sp macro="" textlink="">
          <xdr:nvSpPr>
            <xdr:cNvPr id="142338" name="Button 2" hidden="1">
              <a:extLst>
                <a:ext uri="{63B3BB69-23CF-44E3-9099-C40C66FF867C}">
                  <a14:compatExt spid="_x0000_s1423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476250</xdr:colOff>
          <xdr:row>35</xdr:row>
          <xdr:rowOff>114300</xdr:rowOff>
        </xdr:from>
        <xdr:to>
          <xdr:col>10</xdr:col>
          <xdr:colOff>485775</xdr:colOff>
          <xdr:row>37</xdr:row>
          <xdr:rowOff>66675</xdr:rowOff>
        </xdr:to>
        <xdr:sp macro="" textlink="">
          <xdr:nvSpPr>
            <xdr:cNvPr id="142339" name="Button 3" hidden="1">
              <a:extLst>
                <a:ext uri="{63B3BB69-23CF-44E3-9099-C40C66FF867C}">
                  <a14:compatExt spid="_x0000_s1423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 REGLER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37</xdr:row>
          <xdr:rowOff>152400</xdr:rowOff>
        </xdr:from>
        <xdr:to>
          <xdr:col>4</xdr:col>
          <xdr:colOff>285750</xdr:colOff>
          <xdr:row>39</xdr:row>
          <xdr:rowOff>104775</xdr:rowOff>
        </xdr:to>
        <xdr:sp macro="" textlink="">
          <xdr:nvSpPr>
            <xdr:cNvPr id="142340" name="Check Box 4" hidden="1">
              <a:extLst>
                <a:ext uri="{63B3BB69-23CF-44E3-9099-C40C66FF867C}">
                  <a14:compatExt spid="_x0000_s1423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39</xdr:row>
          <xdr:rowOff>161925</xdr:rowOff>
        </xdr:from>
        <xdr:to>
          <xdr:col>4</xdr:col>
          <xdr:colOff>285750</xdr:colOff>
          <xdr:row>41</xdr:row>
          <xdr:rowOff>114300</xdr:rowOff>
        </xdr:to>
        <xdr:sp macro="" textlink="">
          <xdr:nvSpPr>
            <xdr:cNvPr id="142341" name="Check Box 5" hidden="1">
              <a:extLst>
                <a:ext uri="{63B3BB69-23CF-44E3-9099-C40C66FF867C}">
                  <a14:compatExt spid="_x0000_s1423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38</xdr:row>
          <xdr:rowOff>152400</xdr:rowOff>
        </xdr:from>
        <xdr:to>
          <xdr:col>4</xdr:col>
          <xdr:colOff>123825</xdr:colOff>
          <xdr:row>40</xdr:row>
          <xdr:rowOff>104775</xdr:rowOff>
        </xdr:to>
        <xdr:sp macro="" textlink="">
          <xdr:nvSpPr>
            <xdr:cNvPr id="142342" name="Check Box 6" hidden="1">
              <a:extLst>
                <a:ext uri="{63B3BB69-23CF-44E3-9099-C40C66FF867C}">
                  <a14:compatExt spid="_x0000_s1423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64943</xdr:colOff>
      <xdr:row>4</xdr:row>
      <xdr:rowOff>161925</xdr:rowOff>
    </xdr:to>
    <xdr:pic>
      <xdr:nvPicPr>
        <xdr:cNvPr id="2" name="Image 1" descr="k1158307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41218" cy="923925"/>
        </a:xfrm>
        <a:prstGeom prst="rect">
          <a:avLst/>
        </a:prstGeom>
      </xdr:spPr>
    </xdr:pic>
    <xdr:clientData/>
  </xdr:twoCellAnchor>
  <xdr:twoCellAnchor editAs="oneCell">
    <xdr:from>
      <xdr:col>6</xdr:col>
      <xdr:colOff>314325</xdr:colOff>
      <xdr:row>0</xdr:row>
      <xdr:rowOff>1</xdr:rowOff>
    </xdr:from>
    <xdr:to>
      <xdr:col>7</xdr:col>
      <xdr:colOff>357620</xdr:colOff>
      <xdr:row>4</xdr:row>
      <xdr:rowOff>142875</xdr:rowOff>
    </xdr:to>
    <xdr:pic>
      <xdr:nvPicPr>
        <xdr:cNvPr id="3" name="Image 2" descr="k7746311.jpg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829050" y="1"/>
          <a:ext cx="605270" cy="904874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447675</xdr:colOff>
          <xdr:row>29</xdr:row>
          <xdr:rowOff>104775</xdr:rowOff>
        </xdr:from>
        <xdr:to>
          <xdr:col>10</xdr:col>
          <xdr:colOff>457200</xdr:colOff>
          <xdr:row>32</xdr:row>
          <xdr:rowOff>28575</xdr:rowOff>
        </xdr:to>
        <xdr:sp macro="" textlink="">
          <xdr:nvSpPr>
            <xdr:cNvPr id="146433" name="Button 1" hidden="1">
              <a:extLst>
                <a:ext uri="{63B3BB69-23CF-44E3-9099-C40C66FF867C}">
                  <a14:compatExt spid="_x0000_s1464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NOUVELLE FACTURE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466725</xdr:colOff>
          <xdr:row>32</xdr:row>
          <xdr:rowOff>114300</xdr:rowOff>
        </xdr:from>
        <xdr:to>
          <xdr:col>10</xdr:col>
          <xdr:colOff>476250</xdr:colOff>
          <xdr:row>35</xdr:row>
          <xdr:rowOff>38100</xdr:rowOff>
        </xdr:to>
        <xdr:sp macro="" textlink="">
          <xdr:nvSpPr>
            <xdr:cNvPr id="146434" name="Button 2" hidden="1">
              <a:extLst>
                <a:ext uri="{63B3BB69-23CF-44E3-9099-C40C66FF867C}">
                  <a14:compatExt spid="_x0000_s1464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476250</xdr:colOff>
          <xdr:row>35</xdr:row>
          <xdr:rowOff>114300</xdr:rowOff>
        </xdr:from>
        <xdr:to>
          <xdr:col>10</xdr:col>
          <xdr:colOff>485775</xdr:colOff>
          <xdr:row>37</xdr:row>
          <xdr:rowOff>66675</xdr:rowOff>
        </xdr:to>
        <xdr:sp macro="" textlink="">
          <xdr:nvSpPr>
            <xdr:cNvPr id="146435" name="Button 3" hidden="1">
              <a:extLst>
                <a:ext uri="{63B3BB69-23CF-44E3-9099-C40C66FF867C}">
                  <a14:compatExt spid="_x0000_s1464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 REGLER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37</xdr:row>
          <xdr:rowOff>152400</xdr:rowOff>
        </xdr:from>
        <xdr:to>
          <xdr:col>4</xdr:col>
          <xdr:colOff>285750</xdr:colOff>
          <xdr:row>39</xdr:row>
          <xdr:rowOff>104775</xdr:rowOff>
        </xdr:to>
        <xdr:sp macro="" textlink="">
          <xdr:nvSpPr>
            <xdr:cNvPr id="146436" name="Check Box 4" hidden="1">
              <a:extLst>
                <a:ext uri="{63B3BB69-23CF-44E3-9099-C40C66FF867C}">
                  <a14:compatExt spid="_x0000_s1464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39</xdr:row>
          <xdr:rowOff>161925</xdr:rowOff>
        </xdr:from>
        <xdr:to>
          <xdr:col>4</xdr:col>
          <xdr:colOff>285750</xdr:colOff>
          <xdr:row>41</xdr:row>
          <xdr:rowOff>114300</xdr:rowOff>
        </xdr:to>
        <xdr:sp macro="" textlink="">
          <xdr:nvSpPr>
            <xdr:cNvPr id="146437" name="Check Box 5" hidden="1">
              <a:extLst>
                <a:ext uri="{63B3BB69-23CF-44E3-9099-C40C66FF867C}">
                  <a14:compatExt spid="_x0000_s1464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38</xdr:row>
          <xdr:rowOff>152400</xdr:rowOff>
        </xdr:from>
        <xdr:to>
          <xdr:col>4</xdr:col>
          <xdr:colOff>123825</xdr:colOff>
          <xdr:row>40</xdr:row>
          <xdr:rowOff>104775</xdr:rowOff>
        </xdr:to>
        <xdr:sp macro="" textlink="">
          <xdr:nvSpPr>
            <xdr:cNvPr id="146438" name="Check Box 6" hidden="1">
              <a:extLst>
                <a:ext uri="{63B3BB69-23CF-44E3-9099-C40C66FF867C}">
                  <a14:compatExt spid="_x0000_s1464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64943</xdr:colOff>
      <xdr:row>4</xdr:row>
      <xdr:rowOff>161925</xdr:rowOff>
    </xdr:to>
    <xdr:pic>
      <xdr:nvPicPr>
        <xdr:cNvPr id="2" name="Image 1" descr="k1158307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41218" cy="923925"/>
        </a:xfrm>
        <a:prstGeom prst="rect">
          <a:avLst/>
        </a:prstGeom>
      </xdr:spPr>
    </xdr:pic>
    <xdr:clientData/>
  </xdr:twoCellAnchor>
  <xdr:twoCellAnchor editAs="oneCell">
    <xdr:from>
      <xdr:col>6</xdr:col>
      <xdr:colOff>314325</xdr:colOff>
      <xdr:row>0</xdr:row>
      <xdr:rowOff>1</xdr:rowOff>
    </xdr:from>
    <xdr:to>
      <xdr:col>7</xdr:col>
      <xdr:colOff>357620</xdr:colOff>
      <xdr:row>4</xdr:row>
      <xdr:rowOff>142875</xdr:rowOff>
    </xdr:to>
    <xdr:pic>
      <xdr:nvPicPr>
        <xdr:cNvPr id="3" name="Image 2" descr="k7746311.jpg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829050" y="1"/>
          <a:ext cx="605270" cy="904874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447675</xdr:colOff>
          <xdr:row>29</xdr:row>
          <xdr:rowOff>104775</xdr:rowOff>
        </xdr:from>
        <xdr:to>
          <xdr:col>10</xdr:col>
          <xdr:colOff>457200</xdr:colOff>
          <xdr:row>32</xdr:row>
          <xdr:rowOff>28575</xdr:rowOff>
        </xdr:to>
        <xdr:sp macro="" textlink="">
          <xdr:nvSpPr>
            <xdr:cNvPr id="147457" name="Button 1" hidden="1">
              <a:extLst>
                <a:ext uri="{63B3BB69-23CF-44E3-9099-C40C66FF867C}">
                  <a14:compatExt spid="_x0000_s1474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NOUVELLE FACTURE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466725</xdr:colOff>
          <xdr:row>32</xdr:row>
          <xdr:rowOff>114300</xdr:rowOff>
        </xdr:from>
        <xdr:to>
          <xdr:col>10</xdr:col>
          <xdr:colOff>476250</xdr:colOff>
          <xdr:row>35</xdr:row>
          <xdr:rowOff>38100</xdr:rowOff>
        </xdr:to>
        <xdr:sp macro="" textlink="">
          <xdr:nvSpPr>
            <xdr:cNvPr id="147458" name="Button 2" hidden="1">
              <a:extLst>
                <a:ext uri="{63B3BB69-23CF-44E3-9099-C40C66FF867C}">
                  <a14:compatExt spid="_x0000_s1474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476250</xdr:colOff>
          <xdr:row>35</xdr:row>
          <xdr:rowOff>114300</xdr:rowOff>
        </xdr:from>
        <xdr:to>
          <xdr:col>10</xdr:col>
          <xdr:colOff>485775</xdr:colOff>
          <xdr:row>37</xdr:row>
          <xdr:rowOff>66675</xdr:rowOff>
        </xdr:to>
        <xdr:sp macro="" textlink="">
          <xdr:nvSpPr>
            <xdr:cNvPr id="147459" name="Button 3" hidden="1">
              <a:extLst>
                <a:ext uri="{63B3BB69-23CF-44E3-9099-C40C66FF867C}">
                  <a14:compatExt spid="_x0000_s1474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 REGLER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37</xdr:row>
          <xdr:rowOff>152400</xdr:rowOff>
        </xdr:from>
        <xdr:to>
          <xdr:col>4</xdr:col>
          <xdr:colOff>285750</xdr:colOff>
          <xdr:row>39</xdr:row>
          <xdr:rowOff>104775</xdr:rowOff>
        </xdr:to>
        <xdr:sp macro="" textlink="">
          <xdr:nvSpPr>
            <xdr:cNvPr id="147460" name="Check Box 4" hidden="1">
              <a:extLst>
                <a:ext uri="{63B3BB69-23CF-44E3-9099-C40C66FF867C}">
                  <a14:compatExt spid="_x0000_s1474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39</xdr:row>
          <xdr:rowOff>161925</xdr:rowOff>
        </xdr:from>
        <xdr:to>
          <xdr:col>4</xdr:col>
          <xdr:colOff>285750</xdr:colOff>
          <xdr:row>41</xdr:row>
          <xdr:rowOff>114300</xdr:rowOff>
        </xdr:to>
        <xdr:sp macro="" textlink="">
          <xdr:nvSpPr>
            <xdr:cNvPr id="147461" name="Check Box 5" hidden="1">
              <a:extLst>
                <a:ext uri="{63B3BB69-23CF-44E3-9099-C40C66FF867C}">
                  <a14:compatExt spid="_x0000_s1474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38</xdr:row>
          <xdr:rowOff>152400</xdr:rowOff>
        </xdr:from>
        <xdr:to>
          <xdr:col>4</xdr:col>
          <xdr:colOff>123825</xdr:colOff>
          <xdr:row>40</xdr:row>
          <xdr:rowOff>104775</xdr:rowOff>
        </xdr:to>
        <xdr:sp macro="" textlink="">
          <xdr:nvSpPr>
            <xdr:cNvPr id="147462" name="Check Box 6" hidden="1">
              <a:extLst>
                <a:ext uri="{63B3BB69-23CF-44E3-9099-C40C66FF867C}">
                  <a14:compatExt spid="_x0000_s1474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64943</xdr:colOff>
      <xdr:row>4</xdr:row>
      <xdr:rowOff>161925</xdr:rowOff>
    </xdr:to>
    <xdr:pic>
      <xdr:nvPicPr>
        <xdr:cNvPr id="2" name="Image 1" descr="k1158307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41218" cy="923925"/>
        </a:xfrm>
        <a:prstGeom prst="rect">
          <a:avLst/>
        </a:prstGeom>
      </xdr:spPr>
    </xdr:pic>
    <xdr:clientData/>
  </xdr:twoCellAnchor>
  <xdr:twoCellAnchor editAs="oneCell">
    <xdr:from>
      <xdr:col>6</xdr:col>
      <xdr:colOff>314325</xdr:colOff>
      <xdr:row>0</xdr:row>
      <xdr:rowOff>1</xdr:rowOff>
    </xdr:from>
    <xdr:to>
      <xdr:col>7</xdr:col>
      <xdr:colOff>357620</xdr:colOff>
      <xdr:row>4</xdr:row>
      <xdr:rowOff>142875</xdr:rowOff>
    </xdr:to>
    <xdr:pic>
      <xdr:nvPicPr>
        <xdr:cNvPr id="3" name="Image 2" descr="k7746311.jpg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829050" y="1"/>
          <a:ext cx="605270" cy="904874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447675</xdr:colOff>
          <xdr:row>29</xdr:row>
          <xdr:rowOff>104775</xdr:rowOff>
        </xdr:from>
        <xdr:to>
          <xdr:col>10</xdr:col>
          <xdr:colOff>457200</xdr:colOff>
          <xdr:row>32</xdr:row>
          <xdr:rowOff>28575</xdr:rowOff>
        </xdr:to>
        <xdr:sp macro="" textlink="">
          <xdr:nvSpPr>
            <xdr:cNvPr id="148481" name="Button 1" hidden="1">
              <a:extLst>
                <a:ext uri="{63B3BB69-23CF-44E3-9099-C40C66FF867C}">
                  <a14:compatExt spid="_x0000_s1484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NOUVELLE FACTURE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466725</xdr:colOff>
          <xdr:row>32</xdr:row>
          <xdr:rowOff>114300</xdr:rowOff>
        </xdr:from>
        <xdr:to>
          <xdr:col>10</xdr:col>
          <xdr:colOff>476250</xdr:colOff>
          <xdr:row>35</xdr:row>
          <xdr:rowOff>38100</xdr:rowOff>
        </xdr:to>
        <xdr:sp macro="" textlink="">
          <xdr:nvSpPr>
            <xdr:cNvPr id="148482" name="Button 2" hidden="1">
              <a:extLst>
                <a:ext uri="{63B3BB69-23CF-44E3-9099-C40C66FF867C}">
                  <a14:compatExt spid="_x0000_s1484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476250</xdr:colOff>
          <xdr:row>35</xdr:row>
          <xdr:rowOff>114300</xdr:rowOff>
        </xdr:from>
        <xdr:to>
          <xdr:col>10</xdr:col>
          <xdr:colOff>485775</xdr:colOff>
          <xdr:row>37</xdr:row>
          <xdr:rowOff>66675</xdr:rowOff>
        </xdr:to>
        <xdr:sp macro="" textlink="">
          <xdr:nvSpPr>
            <xdr:cNvPr id="148483" name="Button 3" hidden="1">
              <a:extLst>
                <a:ext uri="{63B3BB69-23CF-44E3-9099-C40C66FF867C}">
                  <a14:compatExt spid="_x0000_s1484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 REGLER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37</xdr:row>
          <xdr:rowOff>152400</xdr:rowOff>
        </xdr:from>
        <xdr:to>
          <xdr:col>4</xdr:col>
          <xdr:colOff>285750</xdr:colOff>
          <xdr:row>39</xdr:row>
          <xdr:rowOff>104775</xdr:rowOff>
        </xdr:to>
        <xdr:sp macro="" textlink="">
          <xdr:nvSpPr>
            <xdr:cNvPr id="148484" name="Check Box 4" hidden="1">
              <a:extLst>
                <a:ext uri="{63B3BB69-23CF-44E3-9099-C40C66FF867C}">
                  <a14:compatExt spid="_x0000_s1484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39</xdr:row>
          <xdr:rowOff>161925</xdr:rowOff>
        </xdr:from>
        <xdr:to>
          <xdr:col>4</xdr:col>
          <xdr:colOff>285750</xdr:colOff>
          <xdr:row>41</xdr:row>
          <xdr:rowOff>114300</xdr:rowOff>
        </xdr:to>
        <xdr:sp macro="" textlink="">
          <xdr:nvSpPr>
            <xdr:cNvPr id="148485" name="Check Box 5" hidden="1">
              <a:extLst>
                <a:ext uri="{63B3BB69-23CF-44E3-9099-C40C66FF867C}">
                  <a14:compatExt spid="_x0000_s1484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38</xdr:row>
          <xdr:rowOff>152400</xdr:rowOff>
        </xdr:from>
        <xdr:to>
          <xdr:col>4</xdr:col>
          <xdr:colOff>123825</xdr:colOff>
          <xdr:row>40</xdr:row>
          <xdr:rowOff>104775</xdr:rowOff>
        </xdr:to>
        <xdr:sp macro="" textlink="">
          <xdr:nvSpPr>
            <xdr:cNvPr id="148486" name="Check Box 6" hidden="1">
              <a:extLst>
                <a:ext uri="{63B3BB69-23CF-44E3-9099-C40C66FF867C}">
                  <a14:compatExt spid="_x0000_s1484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64943</xdr:colOff>
      <xdr:row>4</xdr:row>
      <xdr:rowOff>161925</xdr:rowOff>
    </xdr:to>
    <xdr:pic>
      <xdr:nvPicPr>
        <xdr:cNvPr id="2" name="Image 1" descr="k1158307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41218" cy="923925"/>
        </a:xfrm>
        <a:prstGeom prst="rect">
          <a:avLst/>
        </a:prstGeom>
      </xdr:spPr>
    </xdr:pic>
    <xdr:clientData/>
  </xdr:twoCellAnchor>
  <xdr:twoCellAnchor editAs="oneCell">
    <xdr:from>
      <xdr:col>6</xdr:col>
      <xdr:colOff>314325</xdr:colOff>
      <xdr:row>0</xdr:row>
      <xdr:rowOff>1</xdr:rowOff>
    </xdr:from>
    <xdr:to>
      <xdr:col>7</xdr:col>
      <xdr:colOff>357620</xdr:colOff>
      <xdr:row>4</xdr:row>
      <xdr:rowOff>142875</xdr:rowOff>
    </xdr:to>
    <xdr:pic>
      <xdr:nvPicPr>
        <xdr:cNvPr id="3" name="Image 2" descr="k7746311.jpg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829050" y="1"/>
          <a:ext cx="605270" cy="904874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447675</xdr:colOff>
          <xdr:row>29</xdr:row>
          <xdr:rowOff>104775</xdr:rowOff>
        </xdr:from>
        <xdr:to>
          <xdr:col>10</xdr:col>
          <xdr:colOff>457200</xdr:colOff>
          <xdr:row>32</xdr:row>
          <xdr:rowOff>28575</xdr:rowOff>
        </xdr:to>
        <xdr:sp macro="" textlink="">
          <xdr:nvSpPr>
            <xdr:cNvPr id="149505" name="Button 1" hidden="1">
              <a:extLst>
                <a:ext uri="{63B3BB69-23CF-44E3-9099-C40C66FF867C}">
                  <a14:compatExt spid="_x0000_s1495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NOUVELLE FACTURE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466725</xdr:colOff>
          <xdr:row>32</xdr:row>
          <xdr:rowOff>114300</xdr:rowOff>
        </xdr:from>
        <xdr:to>
          <xdr:col>10</xdr:col>
          <xdr:colOff>476250</xdr:colOff>
          <xdr:row>35</xdr:row>
          <xdr:rowOff>38100</xdr:rowOff>
        </xdr:to>
        <xdr:sp macro="" textlink="">
          <xdr:nvSpPr>
            <xdr:cNvPr id="149506" name="Button 2" hidden="1">
              <a:extLst>
                <a:ext uri="{63B3BB69-23CF-44E3-9099-C40C66FF867C}">
                  <a14:compatExt spid="_x0000_s1495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476250</xdr:colOff>
          <xdr:row>35</xdr:row>
          <xdr:rowOff>114300</xdr:rowOff>
        </xdr:from>
        <xdr:to>
          <xdr:col>10</xdr:col>
          <xdr:colOff>485775</xdr:colOff>
          <xdr:row>37</xdr:row>
          <xdr:rowOff>66675</xdr:rowOff>
        </xdr:to>
        <xdr:sp macro="" textlink="">
          <xdr:nvSpPr>
            <xdr:cNvPr id="149507" name="Button 3" hidden="1">
              <a:extLst>
                <a:ext uri="{63B3BB69-23CF-44E3-9099-C40C66FF867C}">
                  <a14:compatExt spid="_x0000_s1495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 REGLER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37</xdr:row>
          <xdr:rowOff>152400</xdr:rowOff>
        </xdr:from>
        <xdr:to>
          <xdr:col>4</xdr:col>
          <xdr:colOff>285750</xdr:colOff>
          <xdr:row>39</xdr:row>
          <xdr:rowOff>104775</xdr:rowOff>
        </xdr:to>
        <xdr:sp macro="" textlink="">
          <xdr:nvSpPr>
            <xdr:cNvPr id="149508" name="Check Box 4" hidden="1">
              <a:extLst>
                <a:ext uri="{63B3BB69-23CF-44E3-9099-C40C66FF867C}">
                  <a14:compatExt spid="_x0000_s1495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39</xdr:row>
          <xdr:rowOff>161925</xdr:rowOff>
        </xdr:from>
        <xdr:to>
          <xdr:col>4</xdr:col>
          <xdr:colOff>285750</xdr:colOff>
          <xdr:row>41</xdr:row>
          <xdr:rowOff>114300</xdr:rowOff>
        </xdr:to>
        <xdr:sp macro="" textlink="">
          <xdr:nvSpPr>
            <xdr:cNvPr id="149509" name="Check Box 5" hidden="1">
              <a:extLst>
                <a:ext uri="{63B3BB69-23CF-44E3-9099-C40C66FF867C}">
                  <a14:compatExt spid="_x0000_s1495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38</xdr:row>
          <xdr:rowOff>152400</xdr:rowOff>
        </xdr:from>
        <xdr:to>
          <xdr:col>4</xdr:col>
          <xdr:colOff>123825</xdr:colOff>
          <xdr:row>40</xdr:row>
          <xdr:rowOff>104775</xdr:rowOff>
        </xdr:to>
        <xdr:sp macro="" textlink="">
          <xdr:nvSpPr>
            <xdr:cNvPr id="149510" name="Check Box 6" hidden="1">
              <a:extLst>
                <a:ext uri="{63B3BB69-23CF-44E3-9099-C40C66FF867C}">
                  <a14:compatExt spid="_x0000_s1495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64943</xdr:colOff>
      <xdr:row>4</xdr:row>
      <xdr:rowOff>161925</xdr:rowOff>
    </xdr:to>
    <xdr:pic>
      <xdr:nvPicPr>
        <xdr:cNvPr id="2" name="Image 1" descr="k1158307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41218" cy="923925"/>
        </a:xfrm>
        <a:prstGeom prst="rect">
          <a:avLst/>
        </a:prstGeom>
      </xdr:spPr>
    </xdr:pic>
    <xdr:clientData/>
  </xdr:twoCellAnchor>
  <xdr:twoCellAnchor editAs="oneCell">
    <xdr:from>
      <xdr:col>6</xdr:col>
      <xdr:colOff>314325</xdr:colOff>
      <xdr:row>0</xdr:row>
      <xdr:rowOff>1</xdr:rowOff>
    </xdr:from>
    <xdr:to>
      <xdr:col>7</xdr:col>
      <xdr:colOff>357620</xdr:colOff>
      <xdr:row>4</xdr:row>
      <xdr:rowOff>142875</xdr:rowOff>
    </xdr:to>
    <xdr:pic>
      <xdr:nvPicPr>
        <xdr:cNvPr id="3" name="Image 2" descr="k7746311.jpg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829050" y="1"/>
          <a:ext cx="605270" cy="904874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447675</xdr:colOff>
          <xdr:row>29</xdr:row>
          <xdr:rowOff>104775</xdr:rowOff>
        </xdr:from>
        <xdr:to>
          <xdr:col>10</xdr:col>
          <xdr:colOff>457200</xdr:colOff>
          <xdr:row>32</xdr:row>
          <xdr:rowOff>28575</xdr:rowOff>
        </xdr:to>
        <xdr:sp macro="" textlink="">
          <xdr:nvSpPr>
            <xdr:cNvPr id="150529" name="Button 1" hidden="1">
              <a:extLst>
                <a:ext uri="{63B3BB69-23CF-44E3-9099-C40C66FF867C}">
                  <a14:compatExt spid="_x0000_s1505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NOUVELLE FACTURE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466725</xdr:colOff>
          <xdr:row>32</xdr:row>
          <xdr:rowOff>114300</xdr:rowOff>
        </xdr:from>
        <xdr:to>
          <xdr:col>10</xdr:col>
          <xdr:colOff>476250</xdr:colOff>
          <xdr:row>35</xdr:row>
          <xdr:rowOff>38100</xdr:rowOff>
        </xdr:to>
        <xdr:sp macro="" textlink="">
          <xdr:nvSpPr>
            <xdr:cNvPr id="150530" name="Button 2" hidden="1">
              <a:extLst>
                <a:ext uri="{63B3BB69-23CF-44E3-9099-C40C66FF867C}">
                  <a14:compatExt spid="_x0000_s1505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476250</xdr:colOff>
          <xdr:row>35</xdr:row>
          <xdr:rowOff>114300</xdr:rowOff>
        </xdr:from>
        <xdr:to>
          <xdr:col>10</xdr:col>
          <xdr:colOff>485775</xdr:colOff>
          <xdr:row>37</xdr:row>
          <xdr:rowOff>66675</xdr:rowOff>
        </xdr:to>
        <xdr:sp macro="" textlink="">
          <xdr:nvSpPr>
            <xdr:cNvPr id="150531" name="Button 3" hidden="1">
              <a:extLst>
                <a:ext uri="{63B3BB69-23CF-44E3-9099-C40C66FF867C}">
                  <a14:compatExt spid="_x0000_s1505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 REGLER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37</xdr:row>
          <xdr:rowOff>152400</xdr:rowOff>
        </xdr:from>
        <xdr:to>
          <xdr:col>4</xdr:col>
          <xdr:colOff>285750</xdr:colOff>
          <xdr:row>39</xdr:row>
          <xdr:rowOff>104775</xdr:rowOff>
        </xdr:to>
        <xdr:sp macro="" textlink="">
          <xdr:nvSpPr>
            <xdr:cNvPr id="150532" name="Check Box 4" hidden="1">
              <a:extLst>
                <a:ext uri="{63B3BB69-23CF-44E3-9099-C40C66FF867C}">
                  <a14:compatExt spid="_x0000_s1505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39</xdr:row>
          <xdr:rowOff>161925</xdr:rowOff>
        </xdr:from>
        <xdr:to>
          <xdr:col>4</xdr:col>
          <xdr:colOff>285750</xdr:colOff>
          <xdr:row>41</xdr:row>
          <xdr:rowOff>114300</xdr:rowOff>
        </xdr:to>
        <xdr:sp macro="" textlink="">
          <xdr:nvSpPr>
            <xdr:cNvPr id="150533" name="Check Box 5" hidden="1">
              <a:extLst>
                <a:ext uri="{63B3BB69-23CF-44E3-9099-C40C66FF867C}">
                  <a14:compatExt spid="_x0000_s1505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38</xdr:row>
          <xdr:rowOff>152400</xdr:rowOff>
        </xdr:from>
        <xdr:to>
          <xdr:col>4</xdr:col>
          <xdr:colOff>123825</xdr:colOff>
          <xdr:row>40</xdr:row>
          <xdr:rowOff>104775</xdr:rowOff>
        </xdr:to>
        <xdr:sp macro="" textlink="">
          <xdr:nvSpPr>
            <xdr:cNvPr id="150534" name="Check Box 6" hidden="1">
              <a:extLst>
                <a:ext uri="{63B3BB69-23CF-44E3-9099-C40C66FF867C}">
                  <a14:compatExt spid="_x0000_s1505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64943</xdr:colOff>
      <xdr:row>4</xdr:row>
      <xdr:rowOff>161925</xdr:rowOff>
    </xdr:to>
    <xdr:pic>
      <xdr:nvPicPr>
        <xdr:cNvPr id="2" name="Image 1" descr="k1158307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41218" cy="923925"/>
        </a:xfrm>
        <a:prstGeom prst="rect">
          <a:avLst/>
        </a:prstGeom>
      </xdr:spPr>
    </xdr:pic>
    <xdr:clientData/>
  </xdr:twoCellAnchor>
  <xdr:twoCellAnchor editAs="oneCell">
    <xdr:from>
      <xdr:col>6</xdr:col>
      <xdr:colOff>314325</xdr:colOff>
      <xdr:row>0</xdr:row>
      <xdr:rowOff>1</xdr:rowOff>
    </xdr:from>
    <xdr:to>
      <xdr:col>7</xdr:col>
      <xdr:colOff>357620</xdr:colOff>
      <xdr:row>4</xdr:row>
      <xdr:rowOff>142875</xdr:rowOff>
    </xdr:to>
    <xdr:pic>
      <xdr:nvPicPr>
        <xdr:cNvPr id="3" name="Image 2" descr="k7746311.jpg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829050" y="1"/>
          <a:ext cx="605270" cy="904874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447675</xdr:colOff>
          <xdr:row>29</xdr:row>
          <xdr:rowOff>104775</xdr:rowOff>
        </xdr:from>
        <xdr:to>
          <xdr:col>10</xdr:col>
          <xdr:colOff>457200</xdr:colOff>
          <xdr:row>32</xdr:row>
          <xdr:rowOff>28575</xdr:rowOff>
        </xdr:to>
        <xdr:sp macro="" textlink="">
          <xdr:nvSpPr>
            <xdr:cNvPr id="151553" name="Button 1" hidden="1">
              <a:extLst>
                <a:ext uri="{63B3BB69-23CF-44E3-9099-C40C66FF867C}">
                  <a14:compatExt spid="_x0000_s1515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NOUVELLE FACTURE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466725</xdr:colOff>
          <xdr:row>32</xdr:row>
          <xdr:rowOff>114300</xdr:rowOff>
        </xdr:from>
        <xdr:to>
          <xdr:col>10</xdr:col>
          <xdr:colOff>476250</xdr:colOff>
          <xdr:row>35</xdr:row>
          <xdr:rowOff>38100</xdr:rowOff>
        </xdr:to>
        <xdr:sp macro="" textlink="">
          <xdr:nvSpPr>
            <xdr:cNvPr id="151554" name="Button 2" hidden="1">
              <a:extLst>
                <a:ext uri="{63B3BB69-23CF-44E3-9099-C40C66FF867C}">
                  <a14:compatExt spid="_x0000_s1515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476250</xdr:colOff>
          <xdr:row>35</xdr:row>
          <xdr:rowOff>114300</xdr:rowOff>
        </xdr:from>
        <xdr:to>
          <xdr:col>10</xdr:col>
          <xdr:colOff>485775</xdr:colOff>
          <xdr:row>37</xdr:row>
          <xdr:rowOff>66675</xdr:rowOff>
        </xdr:to>
        <xdr:sp macro="" textlink="">
          <xdr:nvSpPr>
            <xdr:cNvPr id="151555" name="Button 3" hidden="1">
              <a:extLst>
                <a:ext uri="{63B3BB69-23CF-44E3-9099-C40C66FF867C}">
                  <a14:compatExt spid="_x0000_s1515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 REGLER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37</xdr:row>
          <xdr:rowOff>152400</xdr:rowOff>
        </xdr:from>
        <xdr:to>
          <xdr:col>4</xdr:col>
          <xdr:colOff>285750</xdr:colOff>
          <xdr:row>39</xdr:row>
          <xdr:rowOff>104775</xdr:rowOff>
        </xdr:to>
        <xdr:sp macro="" textlink="">
          <xdr:nvSpPr>
            <xdr:cNvPr id="151556" name="Check Box 4" hidden="1">
              <a:extLst>
                <a:ext uri="{63B3BB69-23CF-44E3-9099-C40C66FF867C}">
                  <a14:compatExt spid="_x0000_s1515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39</xdr:row>
          <xdr:rowOff>161925</xdr:rowOff>
        </xdr:from>
        <xdr:to>
          <xdr:col>4</xdr:col>
          <xdr:colOff>285750</xdr:colOff>
          <xdr:row>41</xdr:row>
          <xdr:rowOff>114300</xdr:rowOff>
        </xdr:to>
        <xdr:sp macro="" textlink="">
          <xdr:nvSpPr>
            <xdr:cNvPr id="151557" name="Check Box 5" hidden="1">
              <a:extLst>
                <a:ext uri="{63B3BB69-23CF-44E3-9099-C40C66FF867C}">
                  <a14:compatExt spid="_x0000_s1515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38</xdr:row>
          <xdr:rowOff>152400</xdr:rowOff>
        </xdr:from>
        <xdr:to>
          <xdr:col>4</xdr:col>
          <xdr:colOff>123825</xdr:colOff>
          <xdr:row>40</xdr:row>
          <xdr:rowOff>104775</xdr:rowOff>
        </xdr:to>
        <xdr:sp macro="" textlink="">
          <xdr:nvSpPr>
            <xdr:cNvPr id="151558" name="Check Box 6" hidden="1">
              <a:extLst>
                <a:ext uri="{63B3BB69-23CF-44E3-9099-C40C66FF867C}">
                  <a14:compatExt spid="_x0000_s1515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64943</xdr:colOff>
      <xdr:row>4</xdr:row>
      <xdr:rowOff>161925</xdr:rowOff>
    </xdr:to>
    <xdr:pic>
      <xdr:nvPicPr>
        <xdr:cNvPr id="2" name="Image 1" descr="k1158307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41218" cy="923925"/>
        </a:xfrm>
        <a:prstGeom prst="rect">
          <a:avLst/>
        </a:prstGeom>
      </xdr:spPr>
    </xdr:pic>
    <xdr:clientData/>
  </xdr:twoCellAnchor>
  <xdr:twoCellAnchor editAs="oneCell">
    <xdr:from>
      <xdr:col>6</xdr:col>
      <xdr:colOff>314325</xdr:colOff>
      <xdr:row>0</xdr:row>
      <xdr:rowOff>1</xdr:rowOff>
    </xdr:from>
    <xdr:to>
      <xdr:col>7</xdr:col>
      <xdr:colOff>357620</xdr:colOff>
      <xdr:row>4</xdr:row>
      <xdr:rowOff>142875</xdr:rowOff>
    </xdr:to>
    <xdr:pic>
      <xdr:nvPicPr>
        <xdr:cNvPr id="3" name="Image 2" descr="k7746311.jpg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829050" y="1"/>
          <a:ext cx="605270" cy="904874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447675</xdr:colOff>
          <xdr:row>29</xdr:row>
          <xdr:rowOff>104775</xdr:rowOff>
        </xdr:from>
        <xdr:to>
          <xdr:col>10</xdr:col>
          <xdr:colOff>457200</xdr:colOff>
          <xdr:row>32</xdr:row>
          <xdr:rowOff>28575</xdr:rowOff>
        </xdr:to>
        <xdr:sp macro="" textlink="">
          <xdr:nvSpPr>
            <xdr:cNvPr id="152577" name="Button 1" hidden="1">
              <a:extLst>
                <a:ext uri="{63B3BB69-23CF-44E3-9099-C40C66FF867C}">
                  <a14:compatExt spid="_x0000_s1525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NOUVELLE FACTURE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466725</xdr:colOff>
          <xdr:row>32</xdr:row>
          <xdr:rowOff>114300</xdr:rowOff>
        </xdr:from>
        <xdr:to>
          <xdr:col>10</xdr:col>
          <xdr:colOff>476250</xdr:colOff>
          <xdr:row>35</xdr:row>
          <xdr:rowOff>38100</xdr:rowOff>
        </xdr:to>
        <xdr:sp macro="" textlink="">
          <xdr:nvSpPr>
            <xdr:cNvPr id="152578" name="Button 2" hidden="1">
              <a:extLst>
                <a:ext uri="{63B3BB69-23CF-44E3-9099-C40C66FF867C}">
                  <a14:compatExt spid="_x0000_s1525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476250</xdr:colOff>
          <xdr:row>35</xdr:row>
          <xdr:rowOff>114300</xdr:rowOff>
        </xdr:from>
        <xdr:to>
          <xdr:col>10</xdr:col>
          <xdr:colOff>485775</xdr:colOff>
          <xdr:row>37</xdr:row>
          <xdr:rowOff>66675</xdr:rowOff>
        </xdr:to>
        <xdr:sp macro="" textlink="">
          <xdr:nvSpPr>
            <xdr:cNvPr id="152579" name="Button 3" hidden="1">
              <a:extLst>
                <a:ext uri="{63B3BB69-23CF-44E3-9099-C40C66FF867C}">
                  <a14:compatExt spid="_x0000_s1525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 REGLER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37</xdr:row>
          <xdr:rowOff>152400</xdr:rowOff>
        </xdr:from>
        <xdr:to>
          <xdr:col>4</xdr:col>
          <xdr:colOff>285750</xdr:colOff>
          <xdr:row>39</xdr:row>
          <xdr:rowOff>104775</xdr:rowOff>
        </xdr:to>
        <xdr:sp macro="" textlink="">
          <xdr:nvSpPr>
            <xdr:cNvPr id="152580" name="Check Box 4" hidden="1">
              <a:extLst>
                <a:ext uri="{63B3BB69-23CF-44E3-9099-C40C66FF867C}">
                  <a14:compatExt spid="_x0000_s1525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39</xdr:row>
          <xdr:rowOff>161925</xdr:rowOff>
        </xdr:from>
        <xdr:to>
          <xdr:col>4</xdr:col>
          <xdr:colOff>285750</xdr:colOff>
          <xdr:row>41</xdr:row>
          <xdr:rowOff>114300</xdr:rowOff>
        </xdr:to>
        <xdr:sp macro="" textlink="">
          <xdr:nvSpPr>
            <xdr:cNvPr id="152581" name="Check Box 5" hidden="1">
              <a:extLst>
                <a:ext uri="{63B3BB69-23CF-44E3-9099-C40C66FF867C}">
                  <a14:compatExt spid="_x0000_s1525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38</xdr:row>
          <xdr:rowOff>152400</xdr:rowOff>
        </xdr:from>
        <xdr:to>
          <xdr:col>4</xdr:col>
          <xdr:colOff>123825</xdr:colOff>
          <xdr:row>40</xdr:row>
          <xdr:rowOff>104775</xdr:rowOff>
        </xdr:to>
        <xdr:sp macro="" textlink="">
          <xdr:nvSpPr>
            <xdr:cNvPr id="152582" name="Check Box 6" hidden="1">
              <a:extLst>
                <a:ext uri="{63B3BB69-23CF-44E3-9099-C40C66FF867C}">
                  <a14:compatExt spid="_x0000_s1525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64943</xdr:colOff>
      <xdr:row>4</xdr:row>
      <xdr:rowOff>161925</xdr:rowOff>
    </xdr:to>
    <xdr:pic>
      <xdr:nvPicPr>
        <xdr:cNvPr id="2" name="Image 1" descr="k1158307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41218" cy="923925"/>
        </a:xfrm>
        <a:prstGeom prst="rect">
          <a:avLst/>
        </a:prstGeom>
      </xdr:spPr>
    </xdr:pic>
    <xdr:clientData/>
  </xdr:twoCellAnchor>
  <xdr:twoCellAnchor editAs="oneCell">
    <xdr:from>
      <xdr:col>6</xdr:col>
      <xdr:colOff>314325</xdr:colOff>
      <xdr:row>0</xdr:row>
      <xdr:rowOff>1</xdr:rowOff>
    </xdr:from>
    <xdr:to>
      <xdr:col>7</xdr:col>
      <xdr:colOff>357620</xdr:colOff>
      <xdr:row>4</xdr:row>
      <xdr:rowOff>142875</xdr:rowOff>
    </xdr:to>
    <xdr:pic>
      <xdr:nvPicPr>
        <xdr:cNvPr id="3" name="Image 2" descr="k7746311.jpg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829050" y="1"/>
          <a:ext cx="605270" cy="904874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447675</xdr:colOff>
          <xdr:row>29</xdr:row>
          <xdr:rowOff>104775</xdr:rowOff>
        </xdr:from>
        <xdr:to>
          <xdr:col>10</xdr:col>
          <xdr:colOff>457200</xdr:colOff>
          <xdr:row>32</xdr:row>
          <xdr:rowOff>28575</xdr:rowOff>
        </xdr:to>
        <xdr:sp macro="" textlink="">
          <xdr:nvSpPr>
            <xdr:cNvPr id="120833" name="Button 1" hidden="1">
              <a:extLst>
                <a:ext uri="{63B3BB69-23CF-44E3-9099-C40C66FF867C}">
                  <a14:compatExt spid="_x0000_s1208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NOUVELLE FACTURE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466725</xdr:colOff>
          <xdr:row>32</xdr:row>
          <xdr:rowOff>114300</xdr:rowOff>
        </xdr:from>
        <xdr:to>
          <xdr:col>10</xdr:col>
          <xdr:colOff>476250</xdr:colOff>
          <xdr:row>35</xdr:row>
          <xdr:rowOff>38100</xdr:rowOff>
        </xdr:to>
        <xdr:sp macro="" textlink="">
          <xdr:nvSpPr>
            <xdr:cNvPr id="120834" name="Button 2" hidden="1">
              <a:extLst>
                <a:ext uri="{63B3BB69-23CF-44E3-9099-C40C66FF867C}">
                  <a14:compatExt spid="_x0000_s1208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476250</xdr:colOff>
          <xdr:row>35</xdr:row>
          <xdr:rowOff>114300</xdr:rowOff>
        </xdr:from>
        <xdr:to>
          <xdr:col>10</xdr:col>
          <xdr:colOff>485775</xdr:colOff>
          <xdr:row>37</xdr:row>
          <xdr:rowOff>66675</xdr:rowOff>
        </xdr:to>
        <xdr:sp macro="" textlink="">
          <xdr:nvSpPr>
            <xdr:cNvPr id="120835" name="Button 3" hidden="1">
              <a:extLst>
                <a:ext uri="{63B3BB69-23CF-44E3-9099-C40C66FF867C}">
                  <a14:compatExt spid="_x0000_s1208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 REGLER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37</xdr:row>
          <xdr:rowOff>152400</xdr:rowOff>
        </xdr:from>
        <xdr:to>
          <xdr:col>4</xdr:col>
          <xdr:colOff>285750</xdr:colOff>
          <xdr:row>39</xdr:row>
          <xdr:rowOff>104775</xdr:rowOff>
        </xdr:to>
        <xdr:sp macro="" textlink="">
          <xdr:nvSpPr>
            <xdr:cNvPr id="120836" name="Check Box 4" hidden="1">
              <a:extLst>
                <a:ext uri="{63B3BB69-23CF-44E3-9099-C40C66FF867C}">
                  <a14:compatExt spid="_x0000_s1208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39</xdr:row>
          <xdr:rowOff>161925</xdr:rowOff>
        </xdr:from>
        <xdr:to>
          <xdr:col>4</xdr:col>
          <xdr:colOff>285750</xdr:colOff>
          <xdr:row>41</xdr:row>
          <xdr:rowOff>114300</xdr:rowOff>
        </xdr:to>
        <xdr:sp macro="" textlink="">
          <xdr:nvSpPr>
            <xdr:cNvPr id="120837" name="Check Box 5" hidden="1">
              <a:extLst>
                <a:ext uri="{63B3BB69-23CF-44E3-9099-C40C66FF867C}">
                  <a14:compatExt spid="_x0000_s1208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257175</xdr:colOff>
          <xdr:row>38</xdr:row>
          <xdr:rowOff>152400</xdr:rowOff>
        </xdr:from>
        <xdr:to>
          <xdr:col>4</xdr:col>
          <xdr:colOff>123825</xdr:colOff>
          <xdr:row>40</xdr:row>
          <xdr:rowOff>104775</xdr:rowOff>
        </xdr:to>
        <xdr:sp macro="" textlink="">
          <xdr:nvSpPr>
            <xdr:cNvPr id="120838" name="Check Box 6" hidden="1">
              <a:extLst>
                <a:ext uri="{63B3BB69-23CF-44E3-9099-C40C66FF867C}">
                  <a14:compatExt spid="_x0000_s1208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RESTAURANT%20AU%20PETIT%20GOURMET%20ANNEE%202013\ANNEE%202013\07%20JUILLET\FACTURE%20JUILLET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Startup" Target="PERSONAL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5-07-FACT-201307001-table-5"/>
      <sheetName val="15-07-FACT-201307002-table-A"/>
      <sheetName val="16-07-FACT-201307003-table-5"/>
      <sheetName val="16-07-FACT-201307004-table-EMP"/>
      <sheetName val="16-07-FACT-201307005-table-6"/>
      <sheetName val="18-07-FACT-201307006-table-A"/>
      <sheetName val="18-07-FACT-201307007-table-5"/>
      <sheetName val="19-07-FACT-201307008-table-5"/>
      <sheetName val="20-07-FACT-201307009-table-8"/>
      <sheetName val="20-07-FACT-201307010-table-4"/>
      <sheetName val="20-07-FACT-201307011-table-3"/>
      <sheetName val="21-07-FACT-201307012-table-emp"/>
      <sheetName val="21-07-FACT-201307013-table-emp"/>
      <sheetName val="21-07-FACT-201307014-table-6"/>
      <sheetName val="21-07-FACT-201307015-table-emp"/>
      <sheetName val="21-07-FACT-201307016-table-6a"/>
      <sheetName val="21-07-FACT-201307017-table-emp"/>
      <sheetName val="22-07-FACT-201307018-table-emp"/>
      <sheetName val="22-07-FACT-201307019-table-5"/>
      <sheetName val="22-07-FACT-201307020-table-6"/>
      <sheetName val="22-07-FACT-201307021-table-B"/>
      <sheetName val="23-07-FACT-201307022-table-6"/>
      <sheetName val="23-07-FACT-201307023-table-A"/>
      <sheetName val="23-07-FACT-201307024-table-1"/>
      <sheetName val="23-07-FACT-201307025-table-5"/>
      <sheetName val="modele facture"/>
      <sheetName val="code carte 201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>
        <row r="1">
          <cell r="A1">
            <v>10</v>
          </cell>
          <cell r="B1" t="str">
            <v>coca</v>
          </cell>
          <cell r="C1">
            <v>2</v>
          </cell>
          <cell r="D1">
            <v>2.1000000000000001E-2</v>
          </cell>
          <cell r="E1">
            <v>1.958</v>
          </cell>
          <cell r="F1">
            <v>4.2000000000000003E-2</v>
          </cell>
        </row>
        <row r="2">
          <cell r="A2">
            <v>11</v>
          </cell>
          <cell r="B2" t="str">
            <v>sambo</v>
          </cell>
          <cell r="C2">
            <v>2</v>
          </cell>
          <cell r="D2">
            <v>2.1000000000000001E-2</v>
          </cell>
          <cell r="E2">
            <v>1.958</v>
          </cell>
          <cell r="F2">
            <v>4.2000000000000003E-2</v>
          </cell>
        </row>
        <row r="3">
          <cell r="A3">
            <v>12</v>
          </cell>
          <cell r="B3" t="str">
            <v>limonade</v>
          </cell>
          <cell r="C3">
            <v>2</v>
          </cell>
          <cell r="D3">
            <v>2.1000000000000001E-2</v>
          </cell>
          <cell r="E3">
            <v>1.958</v>
          </cell>
          <cell r="F3">
            <v>4.2000000000000003E-2</v>
          </cell>
        </row>
        <row r="4">
          <cell r="A4">
            <v>13</v>
          </cell>
          <cell r="B4" t="str">
            <v>perrier</v>
          </cell>
          <cell r="C4">
            <v>2.2999999999999998</v>
          </cell>
          <cell r="D4">
            <v>2.1000000000000001E-2</v>
          </cell>
          <cell r="E4">
            <v>2.2517</v>
          </cell>
          <cell r="F4">
            <v>4.8300000000000003E-2</v>
          </cell>
        </row>
        <row r="5">
          <cell r="A5">
            <v>14</v>
          </cell>
          <cell r="B5" t="str">
            <v>jus</v>
          </cell>
          <cell r="C5">
            <v>1.5</v>
          </cell>
          <cell r="D5">
            <v>2.1000000000000001E-2</v>
          </cell>
          <cell r="E5">
            <v>1.4684999999999999</v>
          </cell>
          <cell r="F5">
            <v>3.15E-2</v>
          </cell>
        </row>
        <row r="6">
          <cell r="A6">
            <v>15</v>
          </cell>
          <cell r="B6" t="str">
            <v>sirop</v>
          </cell>
          <cell r="C6">
            <v>1</v>
          </cell>
          <cell r="D6">
            <v>2.1000000000000001E-2</v>
          </cell>
          <cell r="E6">
            <v>0.97899999999999998</v>
          </cell>
          <cell r="F6">
            <v>2.1000000000000001E-2</v>
          </cell>
        </row>
        <row r="7">
          <cell r="A7">
            <v>16</v>
          </cell>
          <cell r="D7">
            <v>2.1000000000000001E-2</v>
          </cell>
          <cell r="E7">
            <v>0</v>
          </cell>
          <cell r="F7">
            <v>0</v>
          </cell>
        </row>
        <row r="8">
          <cell r="A8">
            <v>17</v>
          </cell>
          <cell r="D8">
            <v>2.1000000000000001E-2</v>
          </cell>
          <cell r="E8">
            <v>0</v>
          </cell>
          <cell r="F8">
            <v>0</v>
          </cell>
        </row>
        <row r="9">
          <cell r="A9">
            <v>18</v>
          </cell>
          <cell r="D9">
            <v>2.1000000000000001E-2</v>
          </cell>
          <cell r="E9">
            <v>0</v>
          </cell>
          <cell r="F9">
            <v>0</v>
          </cell>
        </row>
        <row r="10">
          <cell r="A10">
            <v>19</v>
          </cell>
          <cell r="D10">
            <v>2.1000000000000001E-2</v>
          </cell>
          <cell r="E10">
            <v>0</v>
          </cell>
          <cell r="F10">
            <v>0</v>
          </cell>
        </row>
        <row r="11">
          <cell r="A11">
            <v>20</v>
          </cell>
          <cell r="B11" t="str">
            <v>bagatelle 1,5l</v>
          </cell>
          <cell r="C11">
            <v>2.5</v>
          </cell>
          <cell r="D11">
            <v>2.1000000000000001E-2</v>
          </cell>
          <cell r="E11">
            <v>2.4474999999999998</v>
          </cell>
          <cell r="F11">
            <v>5.2500000000000005E-2</v>
          </cell>
        </row>
        <row r="12">
          <cell r="A12">
            <v>21</v>
          </cell>
          <cell r="B12" t="str">
            <v>cilaos 75 cl</v>
          </cell>
          <cell r="C12">
            <v>2.5</v>
          </cell>
          <cell r="D12">
            <v>2.1000000000000001E-2</v>
          </cell>
          <cell r="E12">
            <v>2.4474999999999998</v>
          </cell>
          <cell r="F12">
            <v>5.2500000000000005E-2</v>
          </cell>
        </row>
        <row r="13">
          <cell r="A13">
            <v>22</v>
          </cell>
          <cell r="B13" t="str">
            <v>cilaos 50 cl</v>
          </cell>
          <cell r="C13">
            <v>2</v>
          </cell>
          <cell r="D13">
            <v>2.1000000000000001E-2</v>
          </cell>
          <cell r="E13">
            <v>1.958</v>
          </cell>
          <cell r="F13">
            <v>4.2000000000000003E-2</v>
          </cell>
        </row>
        <row r="14">
          <cell r="A14">
            <v>23</v>
          </cell>
          <cell r="B14" t="str">
            <v>edena 50 cl</v>
          </cell>
          <cell r="C14">
            <v>2</v>
          </cell>
          <cell r="D14">
            <v>2.1000000000000001E-2</v>
          </cell>
          <cell r="E14">
            <v>1.958</v>
          </cell>
          <cell r="F14">
            <v>4.2000000000000003E-2</v>
          </cell>
        </row>
        <row r="15">
          <cell r="A15">
            <v>24</v>
          </cell>
          <cell r="D15">
            <v>2.1000000000000001E-2</v>
          </cell>
          <cell r="E15">
            <v>0</v>
          </cell>
          <cell r="F15">
            <v>0</v>
          </cell>
        </row>
        <row r="16">
          <cell r="A16">
            <v>25</v>
          </cell>
          <cell r="D16">
            <v>2.1000000000000001E-2</v>
          </cell>
          <cell r="E16">
            <v>0</v>
          </cell>
          <cell r="F16">
            <v>0</v>
          </cell>
        </row>
        <row r="17">
          <cell r="A17">
            <v>26</v>
          </cell>
          <cell r="D17">
            <v>2.1000000000000001E-2</v>
          </cell>
          <cell r="E17">
            <v>0</v>
          </cell>
          <cell r="F17">
            <v>0</v>
          </cell>
        </row>
        <row r="18">
          <cell r="A18">
            <v>27</v>
          </cell>
          <cell r="D18">
            <v>2.1000000000000001E-2</v>
          </cell>
          <cell r="E18">
            <v>0</v>
          </cell>
          <cell r="F18">
            <v>0</v>
          </cell>
        </row>
        <row r="19">
          <cell r="A19">
            <v>28</v>
          </cell>
          <cell r="D19">
            <v>2.1000000000000001E-2</v>
          </cell>
          <cell r="E19">
            <v>0</v>
          </cell>
          <cell r="F19">
            <v>0</v>
          </cell>
        </row>
        <row r="20">
          <cell r="A20">
            <v>29</v>
          </cell>
          <cell r="D20">
            <v>2.1000000000000001E-2</v>
          </cell>
          <cell r="E20">
            <v>0</v>
          </cell>
          <cell r="F20">
            <v>0</v>
          </cell>
        </row>
        <row r="21">
          <cell r="A21">
            <v>30</v>
          </cell>
          <cell r="B21" t="str">
            <v>expresso</v>
          </cell>
          <cell r="C21">
            <v>2</v>
          </cell>
          <cell r="D21">
            <v>2.1000000000000001E-2</v>
          </cell>
          <cell r="E21">
            <v>1.958</v>
          </cell>
          <cell r="F21">
            <v>4.2000000000000003E-2</v>
          </cell>
        </row>
        <row r="22">
          <cell r="A22">
            <v>31</v>
          </cell>
          <cell r="B22" t="str">
            <v>café au lait</v>
          </cell>
          <cell r="C22">
            <v>2.1</v>
          </cell>
          <cell r="D22">
            <v>2.1000000000000001E-2</v>
          </cell>
          <cell r="E22">
            <v>2.0559000000000003</v>
          </cell>
          <cell r="F22">
            <v>4.4100000000000007E-2</v>
          </cell>
        </row>
        <row r="23">
          <cell r="A23">
            <v>32</v>
          </cell>
          <cell r="B23" t="str">
            <v>chocolat chaud</v>
          </cell>
          <cell r="C23">
            <v>2</v>
          </cell>
          <cell r="D23">
            <v>2.1000000000000001E-2</v>
          </cell>
          <cell r="E23">
            <v>1.958</v>
          </cell>
          <cell r="F23">
            <v>4.2000000000000003E-2</v>
          </cell>
        </row>
        <row r="24">
          <cell r="A24">
            <v>33</v>
          </cell>
          <cell r="B24" t="str">
            <v>thé</v>
          </cell>
          <cell r="C24">
            <v>1.9</v>
          </cell>
          <cell r="D24">
            <v>2.1000000000000001E-2</v>
          </cell>
          <cell r="E24">
            <v>1.8600999999999999</v>
          </cell>
          <cell r="F24">
            <v>3.9899999999999998E-2</v>
          </cell>
        </row>
        <row r="25">
          <cell r="A25">
            <v>34</v>
          </cell>
          <cell r="D25">
            <v>2.1000000000000001E-2</v>
          </cell>
          <cell r="E25">
            <v>0</v>
          </cell>
          <cell r="F25">
            <v>0</v>
          </cell>
        </row>
        <row r="26">
          <cell r="A26">
            <v>35</v>
          </cell>
          <cell r="D26">
            <v>2.1000000000000001E-2</v>
          </cell>
          <cell r="E26">
            <v>0</v>
          </cell>
          <cell r="F26">
            <v>0</v>
          </cell>
        </row>
        <row r="27">
          <cell r="A27">
            <v>36</v>
          </cell>
          <cell r="D27">
            <v>2.1000000000000001E-2</v>
          </cell>
          <cell r="E27">
            <v>0</v>
          </cell>
          <cell r="F27">
            <v>0</v>
          </cell>
        </row>
        <row r="28">
          <cell r="A28">
            <v>37</v>
          </cell>
          <cell r="D28">
            <v>2.1000000000000001E-2</v>
          </cell>
          <cell r="E28">
            <v>0</v>
          </cell>
          <cell r="F28">
            <v>0</v>
          </cell>
        </row>
        <row r="29">
          <cell r="A29">
            <v>38</v>
          </cell>
          <cell r="D29">
            <v>2.1000000000000001E-2</v>
          </cell>
          <cell r="E29">
            <v>0</v>
          </cell>
          <cell r="F29">
            <v>0</v>
          </cell>
        </row>
        <row r="30">
          <cell r="A30">
            <v>39</v>
          </cell>
          <cell r="D30">
            <v>2.1000000000000001E-2</v>
          </cell>
          <cell r="E30">
            <v>0</v>
          </cell>
          <cell r="F30">
            <v>0</v>
          </cell>
        </row>
        <row r="31">
          <cell r="A31">
            <v>40</v>
          </cell>
          <cell r="B31" t="str">
            <v>dodo</v>
          </cell>
          <cell r="C31">
            <v>2</v>
          </cell>
          <cell r="D31">
            <v>8.5000000000000006E-2</v>
          </cell>
          <cell r="E31">
            <v>1.83</v>
          </cell>
          <cell r="F31">
            <v>0.17</v>
          </cell>
        </row>
        <row r="32">
          <cell r="A32">
            <v>41</v>
          </cell>
          <cell r="B32" t="str">
            <v>fisher</v>
          </cell>
          <cell r="C32">
            <v>2.1</v>
          </cell>
          <cell r="D32">
            <v>8.5000000000000006E-2</v>
          </cell>
          <cell r="E32">
            <v>1.9215</v>
          </cell>
          <cell r="F32">
            <v>0.17850000000000002</v>
          </cell>
        </row>
        <row r="33">
          <cell r="A33">
            <v>42</v>
          </cell>
          <cell r="D33">
            <v>8.5000000000000006E-2</v>
          </cell>
          <cell r="E33">
            <v>0</v>
          </cell>
          <cell r="F33">
            <v>0</v>
          </cell>
        </row>
        <row r="34">
          <cell r="A34">
            <v>43</v>
          </cell>
          <cell r="D34">
            <v>8.5000000000000006E-2</v>
          </cell>
          <cell r="E34">
            <v>0</v>
          </cell>
          <cell r="F34">
            <v>0</v>
          </cell>
        </row>
        <row r="35">
          <cell r="A35">
            <v>44</v>
          </cell>
          <cell r="D35">
            <v>8.5000000000000006E-2</v>
          </cell>
          <cell r="E35">
            <v>0</v>
          </cell>
          <cell r="F35">
            <v>0</v>
          </cell>
        </row>
        <row r="36">
          <cell r="A36">
            <v>45</v>
          </cell>
          <cell r="D36">
            <v>8.5000000000000006E-2</v>
          </cell>
          <cell r="E36">
            <v>0</v>
          </cell>
          <cell r="F36">
            <v>0</v>
          </cell>
        </row>
        <row r="37">
          <cell r="A37">
            <v>46</v>
          </cell>
          <cell r="D37">
            <v>8.5000000000000006E-2</v>
          </cell>
          <cell r="E37">
            <v>0</v>
          </cell>
          <cell r="F37">
            <v>0</v>
          </cell>
        </row>
        <row r="38">
          <cell r="A38">
            <v>47</v>
          </cell>
          <cell r="D38">
            <v>8.5000000000000006E-2</v>
          </cell>
          <cell r="E38">
            <v>0</v>
          </cell>
          <cell r="F38">
            <v>0</v>
          </cell>
        </row>
        <row r="39">
          <cell r="A39">
            <v>48</v>
          </cell>
          <cell r="D39">
            <v>8.5000000000000006E-2</v>
          </cell>
          <cell r="E39">
            <v>0</v>
          </cell>
          <cell r="F39">
            <v>0</v>
          </cell>
        </row>
        <row r="40">
          <cell r="A40">
            <v>49</v>
          </cell>
          <cell r="D40">
            <v>8.5000000000000006E-2</v>
          </cell>
          <cell r="E40">
            <v>0</v>
          </cell>
          <cell r="F40">
            <v>0</v>
          </cell>
        </row>
        <row r="41">
          <cell r="A41">
            <v>50</v>
          </cell>
          <cell r="B41" t="str">
            <v>punch du petit gourmet</v>
          </cell>
          <cell r="C41">
            <v>3.2</v>
          </cell>
          <cell r="D41">
            <v>8.5000000000000006E-2</v>
          </cell>
          <cell r="E41">
            <v>2.9279999999999999</v>
          </cell>
          <cell r="F41">
            <v>0.27200000000000002</v>
          </cell>
        </row>
        <row r="42">
          <cell r="A42">
            <v>51</v>
          </cell>
          <cell r="B42" t="str">
            <v>rhum blanc 4 cl</v>
          </cell>
          <cell r="C42">
            <v>2</v>
          </cell>
          <cell r="D42">
            <v>8.5000000000000006E-2</v>
          </cell>
          <cell r="E42">
            <v>1.83</v>
          </cell>
          <cell r="F42">
            <v>0.17</v>
          </cell>
        </row>
        <row r="43">
          <cell r="A43">
            <v>52</v>
          </cell>
          <cell r="B43" t="str">
            <v>pastis 4 cl</v>
          </cell>
          <cell r="C43">
            <v>4.5</v>
          </cell>
          <cell r="D43">
            <v>8.5000000000000006E-2</v>
          </cell>
          <cell r="E43">
            <v>4.1174999999999997</v>
          </cell>
          <cell r="F43">
            <v>0.38250000000000001</v>
          </cell>
        </row>
        <row r="44">
          <cell r="A44">
            <v>53</v>
          </cell>
          <cell r="B44" t="str">
            <v>whisky 6 cl + soda</v>
          </cell>
          <cell r="C44">
            <v>6.5</v>
          </cell>
          <cell r="D44">
            <v>8.5000000000000006E-2</v>
          </cell>
          <cell r="E44">
            <v>5.9474999999999998</v>
          </cell>
          <cell r="F44">
            <v>0.55249999999999999</v>
          </cell>
        </row>
        <row r="45">
          <cell r="A45">
            <v>54</v>
          </cell>
          <cell r="B45" t="str">
            <v>whisky 6 cl</v>
          </cell>
          <cell r="C45">
            <v>4.5</v>
          </cell>
          <cell r="D45">
            <v>8.5000000000000006E-2</v>
          </cell>
          <cell r="E45">
            <v>4.1174999999999997</v>
          </cell>
          <cell r="F45">
            <v>0.38250000000000001</v>
          </cell>
        </row>
        <row r="46">
          <cell r="A46">
            <v>55</v>
          </cell>
          <cell r="B46" t="str">
            <v>martini 6 cl</v>
          </cell>
          <cell r="C46">
            <v>3.5</v>
          </cell>
          <cell r="D46">
            <v>8.5000000000000006E-2</v>
          </cell>
          <cell r="E46">
            <v>3.2025000000000001</v>
          </cell>
          <cell r="F46">
            <v>0.29750000000000004</v>
          </cell>
        </row>
        <row r="47">
          <cell r="A47">
            <v>56</v>
          </cell>
          <cell r="B47" t="str">
            <v>rhum arrangé 4 cl</v>
          </cell>
          <cell r="C47">
            <v>3.5</v>
          </cell>
          <cell r="D47">
            <v>8.5000000000000006E-2</v>
          </cell>
          <cell r="E47">
            <v>3.2025000000000001</v>
          </cell>
          <cell r="F47">
            <v>0.29750000000000004</v>
          </cell>
        </row>
        <row r="48">
          <cell r="A48">
            <v>57</v>
          </cell>
          <cell r="D48">
            <v>8.5000000000000006E-2</v>
          </cell>
          <cell r="E48">
            <v>0</v>
          </cell>
          <cell r="F48">
            <v>0</v>
          </cell>
        </row>
        <row r="49">
          <cell r="A49">
            <v>58</v>
          </cell>
          <cell r="D49">
            <v>8.5000000000000006E-2</v>
          </cell>
          <cell r="E49">
            <v>0</v>
          </cell>
          <cell r="F49">
            <v>0</v>
          </cell>
        </row>
        <row r="50">
          <cell r="A50">
            <v>59</v>
          </cell>
          <cell r="D50">
            <v>8.5000000000000006E-2</v>
          </cell>
          <cell r="E50">
            <v>0</v>
          </cell>
          <cell r="F50">
            <v>0</v>
          </cell>
        </row>
        <row r="51">
          <cell r="A51">
            <v>60</v>
          </cell>
          <cell r="B51" t="str">
            <v>pichet vin 1 l</v>
          </cell>
          <cell r="C51">
            <v>12</v>
          </cell>
          <cell r="D51">
            <v>8.5000000000000006E-2</v>
          </cell>
          <cell r="E51">
            <v>10.98</v>
          </cell>
          <cell r="F51">
            <v>1.02</v>
          </cell>
        </row>
        <row r="52">
          <cell r="A52">
            <v>61</v>
          </cell>
          <cell r="B52" t="str">
            <v>pichet vin 50 cl</v>
          </cell>
          <cell r="C52">
            <v>6</v>
          </cell>
          <cell r="D52">
            <v>8.5000000000000006E-2</v>
          </cell>
          <cell r="E52">
            <v>5.49</v>
          </cell>
          <cell r="F52">
            <v>0.51</v>
          </cell>
        </row>
        <row r="53">
          <cell r="A53">
            <v>62</v>
          </cell>
          <cell r="B53" t="str">
            <v>pichet vin 1/4</v>
          </cell>
          <cell r="C53">
            <v>3</v>
          </cell>
          <cell r="D53">
            <v>8.5000000000000006E-2</v>
          </cell>
          <cell r="E53">
            <v>2.7450000000000001</v>
          </cell>
          <cell r="F53">
            <v>0.255</v>
          </cell>
        </row>
        <row r="54">
          <cell r="A54">
            <v>63</v>
          </cell>
          <cell r="B54" t="str">
            <v>verre de vin</v>
          </cell>
          <cell r="C54">
            <v>2</v>
          </cell>
          <cell r="D54">
            <v>8.5000000000000006E-2</v>
          </cell>
          <cell r="E54">
            <v>1.83</v>
          </cell>
          <cell r="F54">
            <v>0.17</v>
          </cell>
        </row>
        <row r="55">
          <cell r="A55">
            <v>70</v>
          </cell>
          <cell r="B55" t="str">
            <v>bouteille de vin 75 cl</v>
          </cell>
          <cell r="C55">
            <v>14</v>
          </cell>
          <cell r="D55">
            <v>8.5000000000000006E-2</v>
          </cell>
          <cell r="E55">
            <v>12.81</v>
          </cell>
          <cell r="F55">
            <v>1.1900000000000002</v>
          </cell>
        </row>
        <row r="56">
          <cell r="A56">
            <v>71</v>
          </cell>
          <cell r="B56" t="str">
            <v>bouteille de vin 37,5 cl</v>
          </cell>
          <cell r="C56">
            <v>10</v>
          </cell>
          <cell r="D56">
            <v>8.5000000000000006E-2</v>
          </cell>
          <cell r="E56">
            <v>9.15</v>
          </cell>
          <cell r="F56">
            <v>0.85000000000000009</v>
          </cell>
        </row>
        <row r="57">
          <cell r="A57">
            <v>72</v>
          </cell>
          <cell r="D57">
            <v>8.5000000000000006E-2</v>
          </cell>
          <cell r="E57">
            <v>0</v>
          </cell>
          <cell r="F57">
            <v>0</v>
          </cell>
        </row>
        <row r="58">
          <cell r="A58">
            <v>73</v>
          </cell>
          <cell r="D58">
            <v>8.5000000000000006E-2</v>
          </cell>
          <cell r="E58">
            <v>0</v>
          </cell>
          <cell r="F58">
            <v>0</v>
          </cell>
        </row>
        <row r="59">
          <cell r="A59">
            <v>74</v>
          </cell>
          <cell r="D59">
            <v>8.5000000000000006E-2</v>
          </cell>
          <cell r="E59">
            <v>0</v>
          </cell>
          <cell r="F59">
            <v>0</v>
          </cell>
        </row>
        <row r="60">
          <cell r="A60">
            <v>75</v>
          </cell>
          <cell r="D60">
            <v>8.5000000000000006E-2</v>
          </cell>
          <cell r="E60">
            <v>0</v>
          </cell>
          <cell r="F60">
            <v>0</v>
          </cell>
        </row>
        <row r="61">
          <cell r="A61">
            <v>76</v>
          </cell>
          <cell r="D61">
            <v>8.5000000000000006E-2</v>
          </cell>
          <cell r="E61">
            <v>0</v>
          </cell>
          <cell r="F61">
            <v>0</v>
          </cell>
        </row>
        <row r="62">
          <cell r="A62">
            <v>77</v>
          </cell>
          <cell r="D62">
            <v>8.5000000000000006E-2</v>
          </cell>
          <cell r="E62">
            <v>0</v>
          </cell>
          <cell r="F62">
            <v>0</v>
          </cell>
        </row>
        <row r="63">
          <cell r="A63">
            <v>78</v>
          </cell>
          <cell r="D63">
            <v>8.5000000000000006E-2</v>
          </cell>
          <cell r="E63">
            <v>0</v>
          </cell>
          <cell r="F63">
            <v>0</v>
          </cell>
        </row>
        <row r="64">
          <cell r="A64">
            <v>79</v>
          </cell>
          <cell r="D64">
            <v>8.5000000000000006E-2</v>
          </cell>
          <cell r="E64">
            <v>0</v>
          </cell>
          <cell r="F64">
            <v>0</v>
          </cell>
        </row>
        <row r="65">
          <cell r="A65">
            <v>80</v>
          </cell>
          <cell r="B65" t="str">
            <v>menu enfant</v>
          </cell>
          <cell r="C65">
            <v>5</v>
          </cell>
          <cell r="D65">
            <v>2.1000000000000001E-2</v>
          </cell>
          <cell r="E65">
            <v>4.8949999999999996</v>
          </cell>
          <cell r="F65">
            <v>0.10500000000000001</v>
          </cell>
        </row>
        <row r="66">
          <cell r="A66">
            <v>81</v>
          </cell>
          <cell r="B66" t="str">
            <v>rougail saucisse</v>
          </cell>
          <cell r="C66">
            <v>11</v>
          </cell>
          <cell r="D66">
            <v>2.1000000000000001E-2</v>
          </cell>
          <cell r="E66">
            <v>10.769</v>
          </cell>
          <cell r="F66">
            <v>0.23100000000000001</v>
          </cell>
        </row>
        <row r="67">
          <cell r="A67">
            <v>82</v>
          </cell>
          <cell r="B67" t="str">
            <v>carry poulet</v>
          </cell>
          <cell r="C67">
            <v>12</v>
          </cell>
          <cell r="D67">
            <v>2.1000000000000001E-2</v>
          </cell>
          <cell r="E67">
            <v>11.747999999999999</v>
          </cell>
          <cell r="F67">
            <v>0.252</v>
          </cell>
        </row>
        <row r="68">
          <cell r="A68">
            <v>83</v>
          </cell>
          <cell r="B68" t="str">
            <v>roti porc a la dodo</v>
          </cell>
          <cell r="C68">
            <v>12</v>
          </cell>
          <cell r="D68">
            <v>2.1000000000000001E-2</v>
          </cell>
          <cell r="E68">
            <v>11.747999999999999</v>
          </cell>
          <cell r="F68">
            <v>0.252</v>
          </cell>
        </row>
        <row r="69">
          <cell r="A69">
            <v>84</v>
          </cell>
          <cell r="B69" t="str">
            <v>porc a la vanille</v>
          </cell>
          <cell r="C69">
            <v>13.5</v>
          </cell>
          <cell r="D69">
            <v>2.1000000000000001E-2</v>
          </cell>
          <cell r="E69">
            <v>13.2165</v>
          </cell>
          <cell r="F69">
            <v>0.28350000000000003</v>
          </cell>
        </row>
        <row r="70">
          <cell r="A70">
            <v>85</v>
          </cell>
          <cell r="B70" t="str">
            <v>civet zourite</v>
          </cell>
          <cell r="C70">
            <v>13</v>
          </cell>
          <cell r="D70">
            <v>2.1000000000000001E-2</v>
          </cell>
          <cell r="E70">
            <v>12.727</v>
          </cell>
          <cell r="F70">
            <v>0.27300000000000002</v>
          </cell>
        </row>
        <row r="71">
          <cell r="A71">
            <v>86</v>
          </cell>
          <cell r="B71" t="str">
            <v>civet cerf</v>
          </cell>
          <cell r="C71">
            <v>14</v>
          </cell>
          <cell r="D71">
            <v>2.1000000000000001E-2</v>
          </cell>
          <cell r="E71">
            <v>13.706</v>
          </cell>
          <cell r="F71">
            <v>0.29400000000000004</v>
          </cell>
        </row>
        <row r="72">
          <cell r="A72">
            <v>87</v>
          </cell>
          <cell r="B72" t="str">
            <v>persillade de camaron</v>
          </cell>
          <cell r="C72">
            <v>15</v>
          </cell>
          <cell r="D72">
            <v>2.1000000000000001E-2</v>
          </cell>
          <cell r="E72">
            <v>14.685</v>
          </cell>
          <cell r="F72">
            <v>0.315</v>
          </cell>
        </row>
        <row r="73">
          <cell r="A73">
            <v>88</v>
          </cell>
          <cell r="B73" t="str">
            <v xml:space="preserve">plat du jour </v>
          </cell>
          <cell r="C73">
            <v>13.5</v>
          </cell>
          <cell r="D73">
            <v>2.1000000000000001E-2</v>
          </cell>
          <cell r="E73">
            <v>13.2165</v>
          </cell>
          <cell r="F73">
            <v>0.28350000000000003</v>
          </cell>
        </row>
        <row r="74">
          <cell r="A74">
            <v>89</v>
          </cell>
          <cell r="B74" t="str">
            <v>assiette de frite</v>
          </cell>
          <cell r="C74">
            <v>3</v>
          </cell>
          <cell r="D74">
            <v>2.1000000000000001E-2</v>
          </cell>
          <cell r="E74">
            <v>2.9369999999999998</v>
          </cell>
          <cell r="F74">
            <v>6.3E-2</v>
          </cell>
        </row>
        <row r="83">
          <cell r="A83">
            <v>90</v>
          </cell>
          <cell r="B83" t="str">
            <v>gâteau ti son</v>
          </cell>
          <cell r="C83">
            <v>5.5</v>
          </cell>
          <cell r="D83">
            <v>2.1000000000000001E-2</v>
          </cell>
          <cell r="E83">
            <v>5.3845000000000001</v>
          </cell>
          <cell r="F83">
            <v>0.11550000000000001</v>
          </cell>
        </row>
        <row r="84">
          <cell r="A84">
            <v>91</v>
          </cell>
          <cell r="B84" t="str">
            <v>mousse au chocolat</v>
          </cell>
          <cell r="C84">
            <v>6</v>
          </cell>
          <cell r="D84">
            <v>2.1000000000000001E-2</v>
          </cell>
          <cell r="E84">
            <v>5.8739999999999997</v>
          </cell>
          <cell r="F84">
            <v>0.126</v>
          </cell>
        </row>
        <row r="85">
          <cell r="A85">
            <v>92</v>
          </cell>
          <cell r="B85" t="str">
            <v>crème brulée</v>
          </cell>
          <cell r="C85">
            <v>6</v>
          </cell>
          <cell r="D85">
            <v>2.1000000000000001E-2</v>
          </cell>
          <cell r="E85">
            <v>5.8739999999999997</v>
          </cell>
          <cell r="F85">
            <v>0.126</v>
          </cell>
        </row>
        <row r="86">
          <cell r="A86">
            <v>93</v>
          </cell>
          <cell r="B86" t="str">
            <v>profiterolle au chocolat</v>
          </cell>
          <cell r="C86">
            <v>6.5</v>
          </cell>
          <cell r="D86">
            <v>2.1000000000000001E-2</v>
          </cell>
          <cell r="E86">
            <v>6.3635000000000002</v>
          </cell>
          <cell r="F86">
            <v>0.13650000000000001</v>
          </cell>
        </row>
        <row r="87">
          <cell r="A87">
            <v>94</v>
          </cell>
          <cell r="B87" t="str">
            <v>glace vanille 1 boule</v>
          </cell>
          <cell r="C87">
            <v>2</v>
          </cell>
          <cell r="D87">
            <v>2.1000000000000001E-2</v>
          </cell>
          <cell r="E87">
            <v>1.958</v>
          </cell>
          <cell r="F87">
            <v>4.2000000000000003E-2</v>
          </cell>
        </row>
        <row r="88">
          <cell r="A88">
            <v>95</v>
          </cell>
          <cell r="B88" t="str">
            <v>glace vanille 2 boule</v>
          </cell>
          <cell r="C88">
            <v>4</v>
          </cell>
          <cell r="D88">
            <v>2.1000000000000001E-2</v>
          </cell>
          <cell r="E88">
            <v>3.9159999999999999</v>
          </cell>
          <cell r="F88">
            <v>8.4000000000000005E-2</v>
          </cell>
        </row>
        <row r="89">
          <cell r="A89">
            <v>96</v>
          </cell>
          <cell r="B89" t="str">
            <v>dessert du jour</v>
          </cell>
          <cell r="C89">
            <v>6</v>
          </cell>
          <cell r="D89">
            <v>2.1000000000000001E-2</v>
          </cell>
          <cell r="E89">
            <v>5.8739999999999997</v>
          </cell>
          <cell r="F89">
            <v>0.126</v>
          </cell>
        </row>
        <row r="90">
          <cell r="A90">
            <v>97</v>
          </cell>
          <cell r="B90" t="str">
            <v>assortiment dessert</v>
          </cell>
          <cell r="C90">
            <v>9</v>
          </cell>
          <cell r="D90">
            <v>2.1000000000000001E-2</v>
          </cell>
          <cell r="E90">
            <v>8.8109999999999999</v>
          </cell>
          <cell r="F90">
            <v>0.189</v>
          </cell>
        </row>
        <row r="91">
          <cell r="A91">
            <v>98</v>
          </cell>
          <cell r="D91">
            <v>2.1000000000000001E-2</v>
          </cell>
          <cell r="E91">
            <v>0</v>
          </cell>
          <cell r="F91">
            <v>0</v>
          </cell>
        </row>
        <row r="92">
          <cell r="A92">
            <v>99</v>
          </cell>
          <cell r="D92">
            <v>2.1000000000000001E-2</v>
          </cell>
          <cell r="E92">
            <v>0</v>
          </cell>
          <cell r="F92">
            <v>0</v>
          </cell>
        </row>
        <row r="93">
          <cell r="A93">
            <v>100</v>
          </cell>
          <cell r="B93" t="str">
            <v>nems,bouchons,accras</v>
          </cell>
          <cell r="C93">
            <v>0.5</v>
          </cell>
          <cell r="D93">
            <v>2.1000000000000001E-2</v>
          </cell>
          <cell r="E93">
            <v>0.48949999999999999</v>
          </cell>
          <cell r="F93">
            <v>1.0500000000000001E-2</v>
          </cell>
        </row>
        <row r="94">
          <cell r="A94">
            <v>101</v>
          </cell>
          <cell r="B94" t="str">
            <v>assiette créole</v>
          </cell>
          <cell r="C94">
            <v>9</v>
          </cell>
          <cell r="D94">
            <v>2.1000000000000001E-2</v>
          </cell>
          <cell r="E94">
            <v>8.8109999999999999</v>
          </cell>
          <cell r="F94">
            <v>0.189</v>
          </cell>
        </row>
        <row r="95">
          <cell r="A95">
            <v>102</v>
          </cell>
          <cell r="D95">
            <v>2.1000000000000001E-2</v>
          </cell>
          <cell r="E95">
            <v>0</v>
          </cell>
          <cell r="F95">
            <v>0</v>
          </cell>
        </row>
        <row r="96">
          <cell r="A96">
            <v>103</v>
          </cell>
          <cell r="D96">
            <v>2.1000000000000001E-2</v>
          </cell>
          <cell r="E96">
            <v>0</v>
          </cell>
          <cell r="F96">
            <v>0</v>
          </cell>
        </row>
        <row r="97">
          <cell r="A97">
            <v>104</v>
          </cell>
          <cell r="D97">
            <v>2.1000000000000001E-2</v>
          </cell>
          <cell r="E97">
            <v>0</v>
          </cell>
          <cell r="F97">
            <v>0</v>
          </cell>
        </row>
        <row r="98">
          <cell r="A98">
            <v>105</v>
          </cell>
          <cell r="D98">
            <v>2.1000000000000001E-2</v>
          </cell>
          <cell r="E98">
            <v>0</v>
          </cell>
          <cell r="F98">
            <v>0</v>
          </cell>
        </row>
        <row r="99">
          <cell r="A99">
            <v>106</v>
          </cell>
          <cell r="D99">
            <v>2.1000000000000001E-2</v>
          </cell>
          <cell r="E99">
            <v>0</v>
          </cell>
          <cell r="F99">
            <v>0</v>
          </cell>
        </row>
        <row r="100">
          <cell r="A100">
            <v>107</v>
          </cell>
          <cell r="D100">
            <v>2.1000000000000001E-2</v>
          </cell>
          <cell r="E100">
            <v>0</v>
          </cell>
          <cell r="F100">
            <v>0</v>
          </cell>
        </row>
        <row r="101">
          <cell r="A101">
            <v>108</v>
          </cell>
          <cell r="D101">
            <v>2.1000000000000001E-2</v>
          </cell>
          <cell r="E101">
            <v>0</v>
          </cell>
          <cell r="F101">
            <v>0</v>
          </cell>
        </row>
        <row r="102">
          <cell r="A102">
            <v>109</v>
          </cell>
          <cell r="D102">
            <v>2.1000000000000001E-2</v>
          </cell>
          <cell r="E102">
            <v>0</v>
          </cell>
          <cell r="F102">
            <v>0</v>
          </cell>
        </row>
        <row r="103">
          <cell r="A103">
            <v>110</v>
          </cell>
          <cell r="B103" t="str">
            <v>dessert a emporter</v>
          </cell>
          <cell r="C103">
            <v>3</v>
          </cell>
          <cell r="D103">
            <v>2.1000000000000001E-2</v>
          </cell>
          <cell r="E103">
            <v>2.9369999999999998</v>
          </cell>
          <cell r="F103">
            <v>6.3E-2</v>
          </cell>
        </row>
        <row r="104">
          <cell r="A104">
            <v>200</v>
          </cell>
          <cell r="B104" t="str">
            <v>plat a emporter</v>
          </cell>
          <cell r="C104">
            <v>10</v>
          </cell>
          <cell r="D104">
            <v>2.1000000000000001E-2</v>
          </cell>
          <cell r="E104">
            <v>9.7899999999999991</v>
          </cell>
          <cell r="F104">
            <v>0.21000000000000002</v>
          </cell>
        </row>
        <row r="105">
          <cell r="A105">
            <v>201</v>
          </cell>
          <cell r="B105" t="str">
            <v>camaron a emporter</v>
          </cell>
          <cell r="C105">
            <v>11</v>
          </cell>
          <cell r="D105">
            <v>2.1000000000000001E-2</v>
          </cell>
          <cell r="E105">
            <v>10.769</v>
          </cell>
          <cell r="F105">
            <v>0.23100000000000001</v>
          </cell>
        </row>
        <row r="106">
          <cell r="A106">
            <v>202</v>
          </cell>
          <cell r="B106" t="str">
            <v>carry à emporter</v>
          </cell>
          <cell r="C106">
            <v>8</v>
          </cell>
          <cell r="D106">
            <v>2.1000000000000001E-2</v>
          </cell>
          <cell r="E106">
            <v>7.8319999999999999</v>
          </cell>
          <cell r="F106">
            <v>0.16800000000000001</v>
          </cell>
        </row>
        <row r="107">
          <cell r="A107">
            <v>300</v>
          </cell>
          <cell r="B107" t="str">
            <v>dessert a emporter</v>
          </cell>
          <cell r="C107">
            <v>3.5</v>
          </cell>
          <cell r="D107">
            <v>2.1000000000000001E-2</v>
          </cell>
          <cell r="E107">
            <v>3.4264999999999999</v>
          </cell>
          <cell r="F107">
            <v>7.350000000000001E-2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definedNames>
      <definedName name="imprimer_facture"/>
      <definedName name="MASQUER_FEUILLE"/>
      <definedName name="NOUVELLE_FACTURE"/>
    </definedNames>
    <sheetDataSet>
      <sheetData sheetId="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1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10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Relationship Id="rId9" Type="http://schemas.openxmlformats.org/officeDocument/2006/relationships/ctrlProp" Target="../ctrlProps/ctrlProp12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7.xml"/><Relationship Id="rId3" Type="http://schemas.openxmlformats.org/officeDocument/2006/relationships/vmlDrawing" Target="../drawings/vmlDrawing3.vml"/><Relationship Id="rId7" Type="http://schemas.openxmlformats.org/officeDocument/2006/relationships/ctrlProp" Target="../ctrlProps/ctrlProp16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15.xml"/><Relationship Id="rId5" Type="http://schemas.openxmlformats.org/officeDocument/2006/relationships/ctrlProp" Target="../ctrlProps/ctrlProp14.xml"/><Relationship Id="rId4" Type="http://schemas.openxmlformats.org/officeDocument/2006/relationships/ctrlProp" Target="../ctrlProps/ctrlProp13.xml"/><Relationship Id="rId9" Type="http://schemas.openxmlformats.org/officeDocument/2006/relationships/ctrlProp" Target="../ctrlProps/ctrlProp18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3.xml"/><Relationship Id="rId3" Type="http://schemas.openxmlformats.org/officeDocument/2006/relationships/vmlDrawing" Target="../drawings/vmlDrawing4.vml"/><Relationship Id="rId7" Type="http://schemas.openxmlformats.org/officeDocument/2006/relationships/ctrlProp" Target="../ctrlProps/ctrlProp22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21.xml"/><Relationship Id="rId5" Type="http://schemas.openxmlformats.org/officeDocument/2006/relationships/ctrlProp" Target="../ctrlProps/ctrlProp20.xml"/><Relationship Id="rId4" Type="http://schemas.openxmlformats.org/officeDocument/2006/relationships/ctrlProp" Target="../ctrlProps/ctrlProp19.xml"/><Relationship Id="rId9" Type="http://schemas.openxmlformats.org/officeDocument/2006/relationships/ctrlProp" Target="../ctrlProps/ctrlProp24.x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9.xml"/><Relationship Id="rId3" Type="http://schemas.openxmlformats.org/officeDocument/2006/relationships/vmlDrawing" Target="../drawings/vmlDrawing5.vml"/><Relationship Id="rId7" Type="http://schemas.openxmlformats.org/officeDocument/2006/relationships/ctrlProp" Target="../ctrlProps/ctrlProp28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6" Type="http://schemas.openxmlformats.org/officeDocument/2006/relationships/ctrlProp" Target="../ctrlProps/ctrlProp27.xml"/><Relationship Id="rId5" Type="http://schemas.openxmlformats.org/officeDocument/2006/relationships/ctrlProp" Target="../ctrlProps/ctrlProp26.xml"/><Relationship Id="rId4" Type="http://schemas.openxmlformats.org/officeDocument/2006/relationships/ctrlProp" Target="../ctrlProps/ctrlProp25.xml"/><Relationship Id="rId9" Type="http://schemas.openxmlformats.org/officeDocument/2006/relationships/ctrlProp" Target="../ctrlProps/ctrlProp30.xm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5.xml"/><Relationship Id="rId3" Type="http://schemas.openxmlformats.org/officeDocument/2006/relationships/vmlDrawing" Target="../drawings/vmlDrawing6.vml"/><Relationship Id="rId7" Type="http://schemas.openxmlformats.org/officeDocument/2006/relationships/ctrlProp" Target="../ctrlProps/ctrlProp34.x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6" Type="http://schemas.openxmlformats.org/officeDocument/2006/relationships/ctrlProp" Target="../ctrlProps/ctrlProp33.xml"/><Relationship Id="rId5" Type="http://schemas.openxmlformats.org/officeDocument/2006/relationships/ctrlProp" Target="../ctrlProps/ctrlProp32.xml"/><Relationship Id="rId4" Type="http://schemas.openxmlformats.org/officeDocument/2006/relationships/ctrlProp" Target="../ctrlProps/ctrlProp31.xml"/><Relationship Id="rId9" Type="http://schemas.openxmlformats.org/officeDocument/2006/relationships/ctrlProp" Target="../ctrlProps/ctrlProp36.xm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1.xml"/><Relationship Id="rId3" Type="http://schemas.openxmlformats.org/officeDocument/2006/relationships/vmlDrawing" Target="../drawings/vmlDrawing7.vml"/><Relationship Id="rId7" Type="http://schemas.openxmlformats.org/officeDocument/2006/relationships/ctrlProp" Target="../ctrlProps/ctrlProp40.x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6" Type="http://schemas.openxmlformats.org/officeDocument/2006/relationships/ctrlProp" Target="../ctrlProps/ctrlProp39.xml"/><Relationship Id="rId5" Type="http://schemas.openxmlformats.org/officeDocument/2006/relationships/ctrlProp" Target="../ctrlProps/ctrlProp38.xml"/><Relationship Id="rId4" Type="http://schemas.openxmlformats.org/officeDocument/2006/relationships/ctrlProp" Target="../ctrlProps/ctrlProp37.xml"/><Relationship Id="rId9" Type="http://schemas.openxmlformats.org/officeDocument/2006/relationships/ctrlProp" Target="../ctrlProps/ctrlProp42.xm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7.xml"/><Relationship Id="rId3" Type="http://schemas.openxmlformats.org/officeDocument/2006/relationships/vmlDrawing" Target="../drawings/vmlDrawing8.vml"/><Relationship Id="rId7" Type="http://schemas.openxmlformats.org/officeDocument/2006/relationships/ctrlProp" Target="../ctrlProps/ctrlProp46.x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6" Type="http://schemas.openxmlformats.org/officeDocument/2006/relationships/ctrlProp" Target="../ctrlProps/ctrlProp45.xml"/><Relationship Id="rId5" Type="http://schemas.openxmlformats.org/officeDocument/2006/relationships/ctrlProp" Target="../ctrlProps/ctrlProp44.xml"/><Relationship Id="rId4" Type="http://schemas.openxmlformats.org/officeDocument/2006/relationships/ctrlProp" Target="../ctrlProps/ctrlProp43.xml"/><Relationship Id="rId9" Type="http://schemas.openxmlformats.org/officeDocument/2006/relationships/ctrlProp" Target="../ctrlProps/ctrlProp48.xml"/></Relationships>
</file>

<file path=xl/worksheets/_rels/sheet9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3.xml"/><Relationship Id="rId3" Type="http://schemas.openxmlformats.org/officeDocument/2006/relationships/vmlDrawing" Target="../drawings/vmlDrawing9.vml"/><Relationship Id="rId7" Type="http://schemas.openxmlformats.org/officeDocument/2006/relationships/ctrlProp" Target="../ctrlProps/ctrlProp52.x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Relationship Id="rId6" Type="http://schemas.openxmlformats.org/officeDocument/2006/relationships/ctrlProp" Target="../ctrlProps/ctrlProp51.xml"/><Relationship Id="rId5" Type="http://schemas.openxmlformats.org/officeDocument/2006/relationships/ctrlProp" Target="../ctrlProps/ctrlProp50.xml"/><Relationship Id="rId4" Type="http://schemas.openxmlformats.org/officeDocument/2006/relationships/ctrlProp" Target="../ctrlProps/ctrlProp49.xml"/><Relationship Id="rId9" Type="http://schemas.openxmlformats.org/officeDocument/2006/relationships/ctrlProp" Target="../ctrlProps/ctrlProp54.xml"/></Relationships>
</file>

<file path=xl/worksheets/_rels/sheet10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9.xml"/><Relationship Id="rId3" Type="http://schemas.openxmlformats.org/officeDocument/2006/relationships/vmlDrawing" Target="../drawings/vmlDrawing10.vml"/><Relationship Id="rId7" Type="http://schemas.openxmlformats.org/officeDocument/2006/relationships/ctrlProp" Target="../ctrlProps/ctrlProp58.x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Relationship Id="rId6" Type="http://schemas.openxmlformats.org/officeDocument/2006/relationships/ctrlProp" Target="../ctrlProps/ctrlProp57.xml"/><Relationship Id="rId5" Type="http://schemas.openxmlformats.org/officeDocument/2006/relationships/ctrlProp" Target="../ctrlProps/ctrlProp56.xml"/><Relationship Id="rId4" Type="http://schemas.openxmlformats.org/officeDocument/2006/relationships/ctrlProp" Target="../ctrlProps/ctrlProp55.xml"/><Relationship Id="rId9" Type="http://schemas.openxmlformats.org/officeDocument/2006/relationships/ctrlProp" Target="../ctrlProps/ctrlProp60.xml"/></Relationships>
</file>

<file path=xl/worksheets/_rels/sheet1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65.xml"/><Relationship Id="rId3" Type="http://schemas.openxmlformats.org/officeDocument/2006/relationships/vmlDrawing" Target="../drawings/vmlDrawing11.vml"/><Relationship Id="rId7" Type="http://schemas.openxmlformats.org/officeDocument/2006/relationships/ctrlProp" Target="../ctrlProps/ctrlProp64.x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Relationship Id="rId6" Type="http://schemas.openxmlformats.org/officeDocument/2006/relationships/ctrlProp" Target="../ctrlProps/ctrlProp63.xml"/><Relationship Id="rId5" Type="http://schemas.openxmlformats.org/officeDocument/2006/relationships/ctrlProp" Target="../ctrlProps/ctrlProp62.xml"/><Relationship Id="rId4" Type="http://schemas.openxmlformats.org/officeDocument/2006/relationships/ctrlProp" Target="../ctrlProps/ctrlProp61.xml"/><Relationship Id="rId9" Type="http://schemas.openxmlformats.org/officeDocument/2006/relationships/ctrlProp" Target="../ctrlProps/ctrlProp66.xml"/></Relationships>
</file>

<file path=xl/worksheets/_rels/sheet1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71.xml"/><Relationship Id="rId3" Type="http://schemas.openxmlformats.org/officeDocument/2006/relationships/vmlDrawing" Target="../drawings/vmlDrawing12.vml"/><Relationship Id="rId7" Type="http://schemas.openxmlformats.org/officeDocument/2006/relationships/ctrlProp" Target="../ctrlProps/ctrlProp70.x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Relationship Id="rId6" Type="http://schemas.openxmlformats.org/officeDocument/2006/relationships/ctrlProp" Target="../ctrlProps/ctrlProp69.xml"/><Relationship Id="rId5" Type="http://schemas.openxmlformats.org/officeDocument/2006/relationships/ctrlProp" Target="../ctrlProps/ctrlProp68.xml"/><Relationship Id="rId4" Type="http://schemas.openxmlformats.org/officeDocument/2006/relationships/ctrlProp" Target="../ctrlProps/ctrlProp67.xml"/><Relationship Id="rId9" Type="http://schemas.openxmlformats.org/officeDocument/2006/relationships/ctrlProp" Target="../ctrlProps/ctrlProp72.xml"/></Relationships>
</file>

<file path=xl/worksheets/_rels/sheet1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77.xml"/><Relationship Id="rId3" Type="http://schemas.openxmlformats.org/officeDocument/2006/relationships/vmlDrawing" Target="../drawings/vmlDrawing13.vml"/><Relationship Id="rId7" Type="http://schemas.openxmlformats.org/officeDocument/2006/relationships/ctrlProp" Target="../ctrlProps/ctrlProp76.xml"/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Relationship Id="rId6" Type="http://schemas.openxmlformats.org/officeDocument/2006/relationships/ctrlProp" Target="../ctrlProps/ctrlProp75.xml"/><Relationship Id="rId5" Type="http://schemas.openxmlformats.org/officeDocument/2006/relationships/ctrlProp" Target="../ctrlProps/ctrlProp74.xml"/><Relationship Id="rId4" Type="http://schemas.openxmlformats.org/officeDocument/2006/relationships/ctrlProp" Target="../ctrlProps/ctrlProp73.xml"/><Relationship Id="rId9" Type="http://schemas.openxmlformats.org/officeDocument/2006/relationships/ctrlProp" Target="../ctrlProps/ctrlProp78.xml"/></Relationships>
</file>

<file path=xl/worksheets/_rels/sheet1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83.xml"/><Relationship Id="rId3" Type="http://schemas.openxmlformats.org/officeDocument/2006/relationships/vmlDrawing" Target="../drawings/vmlDrawing14.vml"/><Relationship Id="rId7" Type="http://schemas.openxmlformats.org/officeDocument/2006/relationships/ctrlProp" Target="../ctrlProps/ctrlProp82.xml"/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Relationship Id="rId6" Type="http://schemas.openxmlformats.org/officeDocument/2006/relationships/ctrlProp" Target="../ctrlProps/ctrlProp81.xml"/><Relationship Id="rId5" Type="http://schemas.openxmlformats.org/officeDocument/2006/relationships/ctrlProp" Target="../ctrlProps/ctrlProp80.xml"/><Relationship Id="rId4" Type="http://schemas.openxmlformats.org/officeDocument/2006/relationships/ctrlProp" Target="../ctrlProps/ctrlProp79.xml"/><Relationship Id="rId9" Type="http://schemas.openxmlformats.org/officeDocument/2006/relationships/ctrlProp" Target="../ctrlProps/ctrlProp84.xml"/></Relationships>
</file>

<file path=xl/worksheets/_rels/sheet15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89.xml"/><Relationship Id="rId3" Type="http://schemas.openxmlformats.org/officeDocument/2006/relationships/vmlDrawing" Target="../drawings/vmlDrawing15.vml"/><Relationship Id="rId7" Type="http://schemas.openxmlformats.org/officeDocument/2006/relationships/ctrlProp" Target="../ctrlProps/ctrlProp88.xml"/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Relationship Id="rId6" Type="http://schemas.openxmlformats.org/officeDocument/2006/relationships/ctrlProp" Target="../ctrlProps/ctrlProp87.xml"/><Relationship Id="rId5" Type="http://schemas.openxmlformats.org/officeDocument/2006/relationships/ctrlProp" Target="../ctrlProps/ctrlProp86.xml"/><Relationship Id="rId4" Type="http://schemas.openxmlformats.org/officeDocument/2006/relationships/ctrlProp" Target="../ctrlProps/ctrlProp85.xml"/><Relationship Id="rId9" Type="http://schemas.openxmlformats.org/officeDocument/2006/relationships/ctrlProp" Target="../ctrlProps/ctrlProp90.xml"/></Relationships>
</file>

<file path=xl/worksheets/_rels/sheet16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95.xml"/><Relationship Id="rId3" Type="http://schemas.openxmlformats.org/officeDocument/2006/relationships/vmlDrawing" Target="../drawings/vmlDrawing16.vml"/><Relationship Id="rId7" Type="http://schemas.openxmlformats.org/officeDocument/2006/relationships/ctrlProp" Target="../ctrlProps/ctrlProp94.xml"/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Relationship Id="rId6" Type="http://schemas.openxmlformats.org/officeDocument/2006/relationships/ctrlProp" Target="../ctrlProps/ctrlProp93.xml"/><Relationship Id="rId5" Type="http://schemas.openxmlformats.org/officeDocument/2006/relationships/ctrlProp" Target="../ctrlProps/ctrlProp92.xml"/><Relationship Id="rId4" Type="http://schemas.openxmlformats.org/officeDocument/2006/relationships/ctrlProp" Target="../ctrlProps/ctrlProp91.xml"/><Relationship Id="rId9" Type="http://schemas.openxmlformats.org/officeDocument/2006/relationships/ctrlProp" Target="../ctrlProps/ctrlProp96.xml"/></Relationships>
</file>

<file path=xl/worksheets/_rels/sheet17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01.xml"/><Relationship Id="rId3" Type="http://schemas.openxmlformats.org/officeDocument/2006/relationships/vmlDrawing" Target="../drawings/vmlDrawing17.vml"/><Relationship Id="rId7" Type="http://schemas.openxmlformats.org/officeDocument/2006/relationships/ctrlProp" Target="../ctrlProps/ctrlProp100.xml"/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Relationship Id="rId6" Type="http://schemas.openxmlformats.org/officeDocument/2006/relationships/ctrlProp" Target="../ctrlProps/ctrlProp99.xml"/><Relationship Id="rId5" Type="http://schemas.openxmlformats.org/officeDocument/2006/relationships/ctrlProp" Target="../ctrlProps/ctrlProp98.xml"/><Relationship Id="rId4" Type="http://schemas.openxmlformats.org/officeDocument/2006/relationships/ctrlProp" Target="../ctrlProps/ctrlProp97.xml"/><Relationship Id="rId9" Type="http://schemas.openxmlformats.org/officeDocument/2006/relationships/ctrlProp" Target="../ctrlProps/ctrlProp102.xml"/></Relationships>
</file>

<file path=xl/worksheets/_rels/sheet18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07.xml"/><Relationship Id="rId3" Type="http://schemas.openxmlformats.org/officeDocument/2006/relationships/vmlDrawing" Target="../drawings/vmlDrawing18.vml"/><Relationship Id="rId7" Type="http://schemas.openxmlformats.org/officeDocument/2006/relationships/ctrlProp" Target="../ctrlProps/ctrlProp106.xml"/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Relationship Id="rId6" Type="http://schemas.openxmlformats.org/officeDocument/2006/relationships/ctrlProp" Target="../ctrlProps/ctrlProp105.xml"/><Relationship Id="rId5" Type="http://schemas.openxmlformats.org/officeDocument/2006/relationships/ctrlProp" Target="../ctrlProps/ctrlProp104.xml"/><Relationship Id="rId4" Type="http://schemas.openxmlformats.org/officeDocument/2006/relationships/ctrlProp" Target="../ctrlProps/ctrlProp103.xml"/><Relationship Id="rId9" Type="http://schemas.openxmlformats.org/officeDocument/2006/relationships/ctrlProp" Target="../ctrlProps/ctrlProp108.xml"/></Relationships>
</file>

<file path=xl/worksheets/_rels/sheet19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13.xml"/><Relationship Id="rId3" Type="http://schemas.openxmlformats.org/officeDocument/2006/relationships/vmlDrawing" Target="../drawings/vmlDrawing19.vml"/><Relationship Id="rId7" Type="http://schemas.openxmlformats.org/officeDocument/2006/relationships/ctrlProp" Target="../ctrlProps/ctrlProp112.xml"/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Relationship Id="rId6" Type="http://schemas.openxmlformats.org/officeDocument/2006/relationships/ctrlProp" Target="../ctrlProps/ctrlProp111.xml"/><Relationship Id="rId5" Type="http://schemas.openxmlformats.org/officeDocument/2006/relationships/ctrlProp" Target="../ctrlProps/ctrlProp110.xml"/><Relationship Id="rId4" Type="http://schemas.openxmlformats.org/officeDocument/2006/relationships/ctrlProp" Target="../ctrlProps/ctrlProp109.xml"/><Relationship Id="rId9" Type="http://schemas.openxmlformats.org/officeDocument/2006/relationships/ctrlProp" Target="../ctrlProps/ctrlProp114.xml"/></Relationships>
</file>

<file path=xl/worksheets/_rels/sheet20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19.xml"/><Relationship Id="rId3" Type="http://schemas.openxmlformats.org/officeDocument/2006/relationships/vmlDrawing" Target="../drawings/vmlDrawing20.vml"/><Relationship Id="rId7" Type="http://schemas.openxmlformats.org/officeDocument/2006/relationships/ctrlProp" Target="../ctrlProps/ctrlProp118.xml"/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Relationship Id="rId6" Type="http://schemas.openxmlformats.org/officeDocument/2006/relationships/ctrlProp" Target="../ctrlProps/ctrlProp117.xml"/><Relationship Id="rId5" Type="http://schemas.openxmlformats.org/officeDocument/2006/relationships/ctrlProp" Target="../ctrlProps/ctrlProp116.xml"/><Relationship Id="rId4" Type="http://schemas.openxmlformats.org/officeDocument/2006/relationships/ctrlProp" Target="../ctrlProps/ctrlProp115.xml"/><Relationship Id="rId9" Type="http://schemas.openxmlformats.org/officeDocument/2006/relationships/ctrlProp" Target="../ctrlProps/ctrlProp120.xml"/></Relationships>
</file>

<file path=xl/worksheets/_rels/sheet2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25.xml"/><Relationship Id="rId3" Type="http://schemas.openxmlformats.org/officeDocument/2006/relationships/vmlDrawing" Target="../drawings/vmlDrawing21.vml"/><Relationship Id="rId7" Type="http://schemas.openxmlformats.org/officeDocument/2006/relationships/ctrlProp" Target="../ctrlProps/ctrlProp124.xml"/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Relationship Id="rId6" Type="http://schemas.openxmlformats.org/officeDocument/2006/relationships/ctrlProp" Target="../ctrlProps/ctrlProp123.xml"/><Relationship Id="rId5" Type="http://schemas.openxmlformats.org/officeDocument/2006/relationships/ctrlProp" Target="../ctrlProps/ctrlProp122.xml"/><Relationship Id="rId4" Type="http://schemas.openxmlformats.org/officeDocument/2006/relationships/ctrlProp" Target="../ctrlProps/ctrlProp121.xml"/><Relationship Id="rId9" Type="http://schemas.openxmlformats.org/officeDocument/2006/relationships/ctrlProp" Target="../ctrlProps/ctrlProp126.xml"/></Relationships>
</file>

<file path=xl/worksheets/_rels/sheet2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31.xml"/><Relationship Id="rId3" Type="http://schemas.openxmlformats.org/officeDocument/2006/relationships/vmlDrawing" Target="../drawings/vmlDrawing22.vml"/><Relationship Id="rId7" Type="http://schemas.openxmlformats.org/officeDocument/2006/relationships/ctrlProp" Target="../ctrlProps/ctrlProp130.xml"/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Relationship Id="rId6" Type="http://schemas.openxmlformats.org/officeDocument/2006/relationships/ctrlProp" Target="../ctrlProps/ctrlProp129.xml"/><Relationship Id="rId5" Type="http://schemas.openxmlformats.org/officeDocument/2006/relationships/ctrlProp" Target="../ctrlProps/ctrlProp128.xml"/><Relationship Id="rId4" Type="http://schemas.openxmlformats.org/officeDocument/2006/relationships/ctrlProp" Target="../ctrlProps/ctrlProp127.xml"/><Relationship Id="rId9" Type="http://schemas.openxmlformats.org/officeDocument/2006/relationships/ctrlProp" Target="../ctrlProps/ctrlProp132.xml"/></Relationships>
</file>

<file path=xl/worksheets/_rels/sheet2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37.xml"/><Relationship Id="rId3" Type="http://schemas.openxmlformats.org/officeDocument/2006/relationships/vmlDrawing" Target="../drawings/vmlDrawing23.vml"/><Relationship Id="rId7" Type="http://schemas.openxmlformats.org/officeDocument/2006/relationships/ctrlProp" Target="../ctrlProps/ctrlProp136.xml"/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Relationship Id="rId6" Type="http://schemas.openxmlformats.org/officeDocument/2006/relationships/ctrlProp" Target="../ctrlProps/ctrlProp135.xml"/><Relationship Id="rId5" Type="http://schemas.openxmlformats.org/officeDocument/2006/relationships/ctrlProp" Target="../ctrlProps/ctrlProp134.xml"/><Relationship Id="rId4" Type="http://schemas.openxmlformats.org/officeDocument/2006/relationships/ctrlProp" Target="../ctrlProps/ctrlProp133.xml"/><Relationship Id="rId9" Type="http://schemas.openxmlformats.org/officeDocument/2006/relationships/ctrlProp" Target="../ctrlProps/ctrlProp138.xml"/></Relationships>
</file>

<file path=xl/worksheets/_rels/sheet2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43.xml"/><Relationship Id="rId3" Type="http://schemas.openxmlformats.org/officeDocument/2006/relationships/vmlDrawing" Target="../drawings/vmlDrawing24.vml"/><Relationship Id="rId7" Type="http://schemas.openxmlformats.org/officeDocument/2006/relationships/ctrlProp" Target="../ctrlProps/ctrlProp142.xml"/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4.bin"/><Relationship Id="rId6" Type="http://schemas.openxmlformats.org/officeDocument/2006/relationships/ctrlProp" Target="../ctrlProps/ctrlProp141.xml"/><Relationship Id="rId5" Type="http://schemas.openxmlformats.org/officeDocument/2006/relationships/ctrlProp" Target="../ctrlProps/ctrlProp140.xml"/><Relationship Id="rId4" Type="http://schemas.openxmlformats.org/officeDocument/2006/relationships/ctrlProp" Target="../ctrlProps/ctrlProp139.xml"/><Relationship Id="rId9" Type="http://schemas.openxmlformats.org/officeDocument/2006/relationships/ctrlProp" Target="../ctrlProps/ctrlProp144.xml"/></Relationships>
</file>

<file path=xl/worksheets/_rels/sheet25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49.xml"/><Relationship Id="rId3" Type="http://schemas.openxmlformats.org/officeDocument/2006/relationships/vmlDrawing" Target="../drawings/vmlDrawing25.vml"/><Relationship Id="rId7" Type="http://schemas.openxmlformats.org/officeDocument/2006/relationships/ctrlProp" Target="../ctrlProps/ctrlProp148.xml"/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5.bin"/><Relationship Id="rId6" Type="http://schemas.openxmlformats.org/officeDocument/2006/relationships/ctrlProp" Target="../ctrlProps/ctrlProp147.xml"/><Relationship Id="rId5" Type="http://schemas.openxmlformats.org/officeDocument/2006/relationships/ctrlProp" Target="../ctrlProps/ctrlProp146.xml"/><Relationship Id="rId4" Type="http://schemas.openxmlformats.org/officeDocument/2006/relationships/ctrlProp" Target="../ctrlProps/ctrlProp145.xml"/><Relationship Id="rId9" Type="http://schemas.openxmlformats.org/officeDocument/2006/relationships/ctrlProp" Target="../ctrlProps/ctrlProp150.xml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S48"/>
  <sheetViews>
    <sheetView showGridLines="0" zoomScale="110" zoomScaleNormal="110" workbookViewId="0">
      <selection activeCell="A18" sqref="A18"/>
    </sheetView>
  </sheetViews>
  <sheetFormatPr baseColWidth="10" defaultRowHeight="15" x14ac:dyDescent="0.25"/>
  <cols>
    <col min="1" max="1" width="5.28515625" style="6" customWidth="1"/>
    <col min="2" max="2" width="4.85546875" style="6" customWidth="1"/>
    <col min="3" max="3" width="20.85546875" style="6" customWidth="1"/>
    <col min="4" max="4" width="6.5703125" style="6" customWidth="1"/>
    <col min="5" max="5" width="10.140625" style="6" customWidth="1"/>
    <col min="6" max="6" width="5" style="6" customWidth="1"/>
    <col min="7" max="7" width="8.42578125" style="6" customWidth="1"/>
    <col min="8" max="8" width="6.140625" style="6" customWidth="1"/>
    <col min="9" max="9" width="11.42578125" style="6"/>
    <col min="10" max="12" width="11.42578125" style="1"/>
    <col min="13" max="13" width="23.5703125" style="1" customWidth="1"/>
    <col min="14" max="16" width="11.42578125" style="1"/>
    <col min="17" max="17" width="13" style="1" customWidth="1"/>
    <col min="18" max="19" width="11.42578125" style="1"/>
  </cols>
  <sheetData>
    <row r="1" spans="1:8" x14ac:dyDescent="0.25">
      <c r="B1" s="55"/>
      <c r="C1" s="55"/>
      <c r="D1" s="55"/>
      <c r="E1" s="55"/>
      <c r="F1" s="55"/>
      <c r="G1" s="55"/>
    </row>
    <row r="2" spans="1:8" x14ac:dyDescent="0.25">
      <c r="A2" s="7"/>
      <c r="B2" s="7"/>
      <c r="C2" s="7"/>
      <c r="D2" s="7"/>
      <c r="E2" s="7"/>
      <c r="F2" s="7"/>
      <c r="G2" s="7"/>
      <c r="H2" s="7"/>
    </row>
    <row r="3" spans="1:8" x14ac:dyDescent="0.25">
      <c r="A3" s="7"/>
      <c r="B3" s="7"/>
      <c r="C3" s="7"/>
      <c r="D3" s="7"/>
      <c r="E3" s="7"/>
      <c r="F3" s="7"/>
      <c r="G3" s="7"/>
      <c r="H3" s="7"/>
    </row>
    <row r="4" spans="1:8" x14ac:dyDescent="0.25">
      <c r="A4" s="7"/>
      <c r="B4" s="7"/>
      <c r="C4" s="7"/>
      <c r="D4" s="7"/>
      <c r="E4" s="7"/>
      <c r="F4" s="7"/>
      <c r="G4" s="7"/>
      <c r="H4" s="7"/>
    </row>
    <row r="5" spans="1:8" x14ac:dyDescent="0.25">
      <c r="C5" s="8" t="s">
        <v>0</v>
      </c>
      <c r="D5" s="54">
        <v>39449</v>
      </c>
      <c r="E5" s="9"/>
    </row>
    <row r="6" spans="1:8" ht="15.75" thickBot="1" x14ac:dyDescent="0.3">
      <c r="C6" s="8" t="s">
        <v>8</v>
      </c>
      <c r="D6" s="42">
        <v>200801001</v>
      </c>
      <c r="E6" s="10"/>
    </row>
    <row r="7" spans="1:8" ht="16.5" thickTop="1" thickBot="1" x14ac:dyDescent="0.3">
      <c r="A7" s="6" t="s">
        <v>21</v>
      </c>
      <c r="B7" s="46">
        <v>7</v>
      </c>
      <c r="C7" s="8" t="s">
        <v>1</v>
      </c>
      <c r="D7" s="10">
        <v>6</v>
      </c>
      <c r="E7" s="10"/>
      <c r="H7" s="11"/>
    </row>
    <row r="8" spans="1:8" ht="16.5" thickTop="1" thickBot="1" x14ac:dyDescent="0.3">
      <c r="A8" s="12" t="s">
        <v>2</v>
      </c>
      <c r="B8" s="13" t="s">
        <v>5</v>
      </c>
      <c r="C8" s="13" t="s">
        <v>3</v>
      </c>
      <c r="D8" s="13" t="s">
        <v>4</v>
      </c>
      <c r="E8" s="13" t="s">
        <v>6</v>
      </c>
      <c r="F8" s="13" t="s">
        <v>11</v>
      </c>
      <c r="G8" s="13" t="s">
        <v>12</v>
      </c>
      <c r="H8" s="14" t="s">
        <v>13</v>
      </c>
    </row>
    <row r="9" spans="1:8" ht="9.75" customHeight="1" thickTop="1" x14ac:dyDescent="0.25">
      <c r="A9" s="15">
        <v>11</v>
      </c>
      <c r="B9" s="16">
        <v>1</v>
      </c>
      <c r="C9" s="17" t="str">
        <f t="shared" ref="C9:C36" si="0">IFERROR(VLOOKUP(A9,code_carte,2,FALSE),"")</f>
        <v>PRODUIT 1</v>
      </c>
      <c r="D9" s="18">
        <f t="shared" ref="D9:D36" si="1">IFERROR(VLOOKUP(A9,code_carte,3,FALSE),"")</f>
        <v>1.9</v>
      </c>
      <c r="E9" s="18">
        <f t="shared" ref="E9:E36" si="2">IFERROR(VLOOKUP(A9,code_carte,3,FALSE)*B9,"")</f>
        <v>1.9</v>
      </c>
      <c r="F9" s="45">
        <f t="shared" ref="F9:F36" si="3">IFERROR(VLOOKUP(A9,code_carte,4,FALSE),"")</f>
        <v>2.1000000000000001E-2</v>
      </c>
      <c r="G9" s="47">
        <f t="shared" ref="G9:G36" si="4">IFERROR(VLOOKUP(A9,code_carte,5,FALSE)*B9,"")</f>
        <v>1.8600999999999999</v>
      </c>
      <c r="H9" s="48">
        <f t="shared" ref="H9:H36" si="5">IFERROR(VLOOKUP(A9,code_carte,6,FALSE)*B9,"")</f>
        <v>3.9899999999999998E-2</v>
      </c>
    </row>
    <row r="10" spans="1:8" ht="9.75" customHeight="1" x14ac:dyDescent="0.25">
      <c r="A10" s="15">
        <v>101</v>
      </c>
      <c r="B10" s="16">
        <v>1</v>
      </c>
      <c r="C10" s="17" t="str">
        <f t="shared" si="0"/>
        <v>PRODUIT 1</v>
      </c>
      <c r="D10" s="18">
        <f t="shared" si="1"/>
        <v>9</v>
      </c>
      <c r="E10" s="18">
        <f t="shared" si="2"/>
        <v>9</v>
      </c>
      <c r="F10" s="45">
        <f t="shared" si="3"/>
        <v>8.5000000000000006E-2</v>
      </c>
      <c r="G10" s="47">
        <f t="shared" si="4"/>
        <v>8.2349999999999994</v>
      </c>
      <c r="H10" s="49">
        <f t="shared" si="5"/>
        <v>0.76500000000000001</v>
      </c>
    </row>
    <row r="11" spans="1:8" ht="9.75" customHeight="1" x14ac:dyDescent="0.25">
      <c r="A11" s="15">
        <v>81</v>
      </c>
      <c r="B11" s="16">
        <v>1</v>
      </c>
      <c r="C11" s="17" t="str">
        <f t="shared" si="0"/>
        <v>PRODUIT 1</v>
      </c>
      <c r="D11" s="18">
        <f t="shared" si="1"/>
        <v>11</v>
      </c>
      <c r="E11" s="18">
        <f t="shared" si="2"/>
        <v>11</v>
      </c>
      <c r="F11" s="45">
        <f t="shared" si="3"/>
        <v>8.5000000000000006E-2</v>
      </c>
      <c r="G11" s="47">
        <f t="shared" si="4"/>
        <v>10.065</v>
      </c>
      <c r="H11" s="49">
        <f t="shared" si="5"/>
        <v>0.93500000000000005</v>
      </c>
    </row>
    <row r="12" spans="1:8" ht="9.75" customHeight="1" x14ac:dyDescent="0.25">
      <c r="A12" s="15">
        <v>82</v>
      </c>
      <c r="B12" s="16">
        <v>2</v>
      </c>
      <c r="C12" s="17" t="str">
        <f t="shared" si="0"/>
        <v>PRODUIT 1</v>
      </c>
      <c r="D12" s="18">
        <f t="shared" si="1"/>
        <v>12.5</v>
      </c>
      <c r="E12" s="18">
        <f t="shared" si="2"/>
        <v>25</v>
      </c>
      <c r="F12" s="45">
        <f t="shared" si="3"/>
        <v>8.5000000000000006E-2</v>
      </c>
      <c r="G12" s="47">
        <f t="shared" si="4"/>
        <v>22.875</v>
      </c>
      <c r="H12" s="49">
        <f t="shared" si="5"/>
        <v>2.125</v>
      </c>
    </row>
    <row r="13" spans="1:8" ht="9.75" customHeight="1" x14ac:dyDescent="0.25">
      <c r="A13" s="15">
        <v>80</v>
      </c>
      <c r="B13" s="16">
        <v>2</v>
      </c>
      <c r="C13" s="17" t="str">
        <f t="shared" si="0"/>
        <v>PRODUIT 1</v>
      </c>
      <c r="D13" s="18">
        <f t="shared" si="1"/>
        <v>10</v>
      </c>
      <c r="E13" s="18">
        <f t="shared" si="2"/>
        <v>20</v>
      </c>
      <c r="F13" s="45">
        <f t="shared" si="3"/>
        <v>8.5000000000000006E-2</v>
      </c>
      <c r="G13" s="47">
        <f t="shared" si="4"/>
        <v>18.3</v>
      </c>
      <c r="H13" s="49">
        <f t="shared" si="5"/>
        <v>1.7000000000000002</v>
      </c>
    </row>
    <row r="14" spans="1:8" ht="9.75" customHeight="1" x14ac:dyDescent="0.25">
      <c r="A14" s="15">
        <v>94</v>
      </c>
      <c r="B14" s="16">
        <v>1</v>
      </c>
      <c r="C14" s="17" t="str">
        <f t="shared" si="0"/>
        <v>PRODUIT 1</v>
      </c>
      <c r="D14" s="18">
        <f t="shared" si="1"/>
        <v>2</v>
      </c>
      <c r="E14" s="18">
        <f t="shared" si="2"/>
        <v>2</v>
      </c>
      <c r="F14" s="45">
        <f t="shared" si="3"/>
        <v>8.5000000000000006E-2</v>
      </c>
      <c r="G14" s="47">
        <f t="shared" si="4"/>
        <v>1.83</v>
      </c>
      <c r="H14" s="49">
        <f t="shared" si="5"/>
        <v>0.17</v>
      </c>
    </row>
    <row r="15" spans="1:8" ht="9.75" customHeight="1" x14ac:dyDescent="0.25">
      <c r="A15" s="15"/>
      <c r="B15" s="16"/>
      <c r="C15" s="17" t="str">
        <f t="shared" si="0"/>
        <v/>
      </c>
      <c r="D15" s="18" t="str">
        <f t="shared" si="1"/>
        <v/>
      </c>
      <c r="E15" s="18" t="str">
        <f t="shared" si="2"/>
        <v/>
      </c>
      <c r="F15" s="45" t="str">
        <f t="shared" si="3"/>
        <v/>
      </c>
      <c r="G15" s="47" t="str">
        <f t="shared" si="4"/>
        <v/>
      </c>
      <c r="H15" s="49" t="str">
        <f t="shared" si="5"/>
        <v/>
      </c>
    </row>
    <row r="16" spans="1:8" ht="9.75" customHeight="1" x14ac:dyDescent="0.25">
      <c r="A16" s="15"/>
      <c r="B16" s="16"/>
      <c r="C16" s="17" t="str">
        <f t="shared" si="0"/>
        <v/>
      </c>
      <c r="D16" s="18" t="str">
        <f t="shared" si="1"/>
        <v/>
      </c>
      <c r="E16" s="18" t="str">
        <f t="shared" si="2"/>
        <v/>
      </c>
      <c r="F16" s="45" t="str">
        <f t="shared" si="3"/>
        <v/>
      </c>
      <c r="G16" s="47" t="str">
        <f t="shared" si="4"/>
        <v/>
      </c>
      <c r="H16" s="49" t="str">
        <f t="shared" si="5"/>
        <v/>
      </c>
    </row>
    <row r="17" spans="1:8" ht="9.75" customHeight="1" x14ac:dyDescent="0.25">
      <c r="A17" s="15"/>
      <c r="B17" s="16"/>
      <c r="C17" s="17" t="str">
        <f t="shared" si="0"/>
        <v/>
      </c>
      <c r="D17" s="18" t="str">
        <f t="shared" si="1"/>
        <v/>
      </c>
      <c r="E17" s="18" t="str">
        <f t="shared" si="2"/>
        <v/>
      </c>
      <c r="F17" s="45" t="str">
        <f t="shared" si="3"/>
        <v/>
      </c>
      <c r="G17" s="47" t="str">
        <f t="shared" si="4"/>
        <v/>
      </c>
      <c r="H17" s="49" t="str">
        <f t="shared" si="5"/>
        <v/>
      </c>
    </row>
    <row r="18" spans="1:8" ht="9.75" customHeight="1" x14ac:dyDescent="0.25">
      <c r="A18" s="15"/>
      <c r="B18" s="16"/>
      <c r="C18" s="17" t="str">
        <f t="shared" si="0"/>
        <v/>
      </c>
      <c r="D18" s="18" t="str">
        <f t="shared" si="1"/>
        <v/>
      </c>
      <c r="E18" s="18" t="str">
        <f t="shared" si="2"/>
        <v/>
      </c>
      <c r="F18" s="45" t="str">
        <f t="shared" si="3"/>
        <v/>
      </c>
      <c r="G18" s="47" t="str">
        <f t="shared" si="4"/>
        <v/>
      </c>
      <c r="H18" s="49" t="str">
        <f t="shared" si="5"/>
        <v/>
      </c>
    </row>
    <row r="19" spans="1:8" ht="9.75" customHeight="1" x14ac:dyDescent="0.25">
      <c r="A19" s="15"/>
      <c r="B19" s="16"/>
      <c r="C19" s="17" t="str">
        <f t="shared" si="0"/>
        <v/>
      </c>
      <c r="D19" s="18" t="str">
        <f t="shared" si="1"/>
        <v/>
      </c>
      <c r="E19" s="18" t="str">
        <f t="shared" si="2"/>
        <v/>
      </c>
      <c r="F19" s="45" t="str">
        <f t="shared" si="3"/>
        <v/>
      </c>
      <c r="G19" s="47" t="str">
        <f t="shared" si="4"/>
        <v/>
      </c>
      <c r="H19" s="49" t="str">
        <f t="shared" si="5"/>
        <v/>
      </c>
    </row>
    <row r="20" spans="1:8" ht="9.75" customHeight="1" x14ac:dyDescent="0.25">
      <c r="A20" s="15"/>
      <c r="B20" s="16"/>
      <c r="C20" s="17" t="str">
        <f t="shared" si="0"/>
        <v/>
      </c>
      <c r="D20" s="18" t="str">
        <f t="shared" si="1"/>
        <v/>
      </c>
      <c r="E20" s="18" t="str">
        <f t="shared" si="2"/>
        <v/>
      </c>
      <c r="F20" s="45" t="str">
        <f t="shared" si="3"/>
        <v/>
      </c>
      <c r="G20" s="47" t="str">
        <f t="shared" si="4"/>
        <v/>
      </c>
      <c r="H20" s="49" t="str">
        <f t="shared" si="5"/>
        <v/>
      </c>
    </row>
    <row r="21" spans="1:8" ht="9.75" customHeight="1" x14ac:dyDescent="0.25">
      <c r="A21" s="15"/>
      <c r="B21" s="16"/>
      <c r="C21" s="17" t="str">
        <f t="shared" si="0"/>
        <v/>
      </c>
      <c r="D21" s="18" t="str">
        <f t="shared" si="1"/>
        <v/>
      </c>
      <c r="E21" s="18" t="str">
        <f t="shared" si="2"/>
        <v/>
      </c>
      <c r="F21" s="45" t="str">
        <f t="shared" si="3"/>
        <v/>
      </c>
      <c r="G21" s="47" t="str">
        <f t="shared" si="4"/>
        <v/>
      </c>
      <c r="H21" s="49" t="str">
        <f t="shared" si="5"/>
        <v/>
      </c>
    </row>
    <row r="22" spans="1:8" ht="9.75" customHeight="1" x14ac:dyDescent="0.25">
      <c r="A22" s="15"/>
      <c r="B22" s="16"/>
      <c r="C22" s="17" t="str">
        <f t="shared" si="0"/>
        <v/>
      </c>
      <c r="D22" s="18" t="str">
        <f t="shared" si="1"/>
        <v/>
      </c>
      <c r="E22" s="18" t="str">
        <f t="shared" si="2"/>
        <v/>
      </c>
      <c r="F22" s="45" t="str">
        <f t="shared" si="3"/>
        <v/>
      </c>
      <c r="G22" s="47" t="str">
        <f t="shared" si="4"/>
        <v/>
      </c>
      <c r="H22" s="49" t="str">
        <f t="shared" si="5"/>
        <v/>
      </c>
    </row>
    <row r="23" spans="1:8" ht="9.75" customHeight="1" x14ac:dyDescent="0.25">
      <c r="A23" s="15"/>
      <c r="B23" s="16"/>
      <c r="C23" s="17" t="str">
        <f t="shared" si="0"/>
        <v/>
      </c>
      <c r="D23" s="18" t="str">
        <f t="shared" si="1"/>
        <v/>
      </c>
      <c r="E23" s="18" t="str">
        <f t="shared" si="2"/>
        <v/>
      </c>
      <c r="F23" s="45" t="str">
        <f t="shared" si="3"/>
        <v/>
      </c>
      <c r="G23" s="47" t="str">
        <f t="shared" si="4"/>
        <v/>
      </c>
      <c r="H23" s="49" t="str">
        <f t="shared" si="5"/>
        <v/>
      </c>
    </row>
    <row r="24" spans="1:8" ht="9.75" customHeight="1" x14ac:dyDescent="0.25">
      <c r="A24" s="15"/>
      <c r="B24" s="16"/>
      <c r="C24" s="17" t="str">
        <f t="shared" si="0"/>
        <v/>
      </c>
      <c r="D24" s="18" t="str">
        <f t="shared" si="1"/>
        <v/>
      </c>
      <c r="E24" s="18" t="str">
        <f t="shared" si="2"/>
        <v/>
      </c>
      <c r="F24" s="45" t="str">
        <f t="shared" si="3"/>
        <v/>
      </c>
      <c r="G24" s="47" t="str">
        <f t="shared" si="4"/>
        <v/>
      </c>
      <c r="H24" s="49" t="str">
        <f t="shared" si="5"/>
        <v/>
      </c>
    </row>
    <row r="25" spans="1:8" ht="9.75" customHeight="1" x14ac:dyDescent="0.25">
      <c r="A25" s="15"/>
      <c r="B25" s="16"/>
      <c r="C25" s="17" t="str">
        <f t="shared" si="0"/>
        <v/>
      </c>
      <c r="D25" s="18" t="str">
        <f t="shared" si="1"/>
        <v/>
      </c>
      <c r="E25" s="18" t="str">
        <f t="shared" si="2"/>
        <v/>
      </c>
      <c r="F25" s="45" t="str">
        <f t="shared" si="3"/>
        <v/>
      </c>
      <c r="G25" s="47" t="str">
        <f t="shared" si="4"/>
        <v/>
      </c>
      <c r="H25" s="49" t="str">
        <f t="shared" si="5"/>
        <v/>
      </c>
    </row>
    <row r="26" spans="1:8" ht="9.75" customHeight="1" x14ac:dyDescent="0.25">
      <c r="A26" s="15"/>
      <c r="B26" s="16"/>
      <c r="C26" s="17" t="str">
        <f t="shared" si="0"/>
        <v/>
      </c>
      <c r="D26" s="18" t="str">
        <f t="shared" si="1"/>
        <v/>
      </c>
      <c r="E26" s="18" t="str">
        <f t="shared" si="2"/>
        <v/>
      </c>
      <c r="F26" s="45" t="str">
        <f t="shared" si="3"/>
        <v/>
      </c>
      <c r="G26" s="47" t="str">
        <f t="shared" si="4"/>
        <v/>
      </c>
      <c r="H26" s="49" t="str">
        <f t="shared" si="5"/>
        <v/>
      </c>
    </row>
    <row r="27" spans="1:8" ht="9.75" customHeight="1" x14ac:dyDescent="0.25">
      <c r="A27" s="15"/>
      <c r="B27" s="16"/>
      <c r="C27" s="17" t="str">
        <f t="shared" si="0"/>
        <v/>
      </c>
      <c r="D27" s="18" t="str">
        <f t="shared" si="1"/>
        <v/>
      </c>
      <c r="E27" s="18" t="str">
        <f t="shared" si="2"/>
        <v/>
      </c>
      <c r="F27" s="45" t="str">
        <f t="shared" si="3"/>
        <v/>
      </c>
      <c r="G27" s="47" t="str">
        <f t="shared" si="4"/>
        <v/>
      </c>
      <c r="H27" s="49" t="str">
        <f t="shared" si="5"/>
        <v/>
      </c>
    </row>
    <row r="28" spans="1:8" ht="9.75" customHeight="1" x14ac:dyDescent="0.25">
      <c r="A28" s="15"/>
      <c r="B28" s="16"/>
      <c r="C28" s="17" t="str">
        <f t="shared" si="0"/>
        <v/>
      </c>
      <c r="D28" s="18" t="str">
        <f t="shared" si="1"/>
        <v/>
      </c>
      <c r="E28" s="18" t="str">
        <f t="shared" si="2"/>
        <v/>
      </c>
      <c r="F28" s="45" t="str">
        <f t="shared" si="3"/>
        <v/>
      </c>
      <c r="G28" s="47" t="str">
        <f t="shared" si="4"/>
        <v/>
      </c>
      <c r="H28" s="49" t="str">
        <f t="shared" si="5"/>
        <v/>
      </c>
    </row>
    <row r="29" spans="1:8" ht="9.75" customHeight="1" x14ac:dyDescent="0.25">
      <c r="A29" s="15"/>
      <c r="B29" s="16"/>
      <c r="C29" s="17" t="str">
        <f t="shared" si="0"/>
        <v/>
      </c>
      <c r="D29" s="18" t="str">
        <f t="shared" si="1"/>
        <v/>
      </c>
      <c r="E29" s="18" t="str">
        <f t="shared" si="2"/>
        <v/>
      </c>
      <c r="F29" s="45" t="str">
        <f t="shared" si="3"/>
        <v/>
      </c>
      <c r="G29" s="47" t="str">
        <f t="shared" si="4"/>
        <v/>
      </c>
      <c r="H29" s="49" t="str">
        <f t="shared" si="5"/>
        <v/>
      </c>
    </row>
    <row r="30" spans="1:8" ht="9.75" customHeight="1" x14ac:dyDescent="0.25">
      <c r="A30" s="15"/>
      <c r="B30" s="16"/>
      <c r="C30" s="17" t="str">
        <f t="shared" si="0"/>
        <v/>
      </c>
      <c r="D30" s="18" t="str">
        <f t="shared" si="1"/>
        <v/>
      </c>
      <c r="E30" s="18" t="str">
        <f t="shared" si="2"/>
        <v/>
      </c>
      <c r="F30" s="45" t="str">
        <f t="shared" si="3"/>
        <v/>
      </c>
      <c r="G30" s="47" t="str">
        <f t="shared" si="4"/>
        <v/>
      </c>
      <c r="H30" s="49" t="str">
        <f t="shared" si="5"/>
        <v/>
      </c>
    </row>
    <row r="31" spans="1:8" ht="9.75" customHeight="1" x14ac:dyDescent="0.25">
      <c r="A31" s="15"/>
      <c r="B31" s="16"/>
      <c r="C31" s="17" t="str">
        <f t="shared" si="0"/>
        <v/>
      </c>
      <c r="D31" s="18" t="str">
        <f t="shared" si="1"/>
        <v/>
      </c>
      <c r="E31" s="18" t="str">
        <f t="shared" si="2"/>
        <v/>
      </c>
      <c r="F31" s="45" t="str">
        <f t="shared" si="3"/>
        <v/>
      </c>
      <c r="G31" s="47" t="str">
        <f t="shared" si="4"/>
        <v/>
      </c>
      <c r="H31" s="49" t="str">
        <f t="shared" si="5"/>
        <v/>
      </c>
    </row>
    <row r="32" spans="1:8" ht="9.75" customHeight="1" x14ac:dyDescent="0.25">
      <c r="A32" s="15"/>
      <c r="B32" s="16"/>
      <c r="C32" s="17" t="str">
        <f t="shared" si="0"/>
        <v/>
      </c>
      <c r="D32" s="18" t="str">
        <f t="shared" si="1"/>
        <v/>
      </c>
      <c r="E32" s="18" t="str">
        <f t="shared" si="2"/>
        <v/>
      </c>
      <c r="F32" s="45" t="str">
        <f t="shared" si="3"/>
        <v/>
      </c>
      <c r="G32" s="47" t="str">
        <f t="shared" si="4"/>
        <v/>
      </c>
      <c r="H32" s="49" t="str">
        <f t="shared" si="5"/>
        <v/>
      </c>
    </row>
    <row r="33" spans="1:19" ht="9.75" customHeight="1" x14ac:dyDescent="0.25">
      <c r="A33" s="15"/>
      <c r="B33" s="16"/>
      <c r="C33" s="17" t="str">
        <f t="shared" si="0"/>
        <v/>
      </c>
      <c r="D33" s="18" t="str">
        <f t="shared" si="1"/>
        <v/>
      </c>
      <c r="E33" s="18" t="str">
        <f t="shared" si="2"/>
        <v/>
      </c>
      <c r="F33" s="45" t="str">
        <f t="shared" si="3"/>
        <v/>
      </c>
      <c r="G33" s="47" t="str">
        <f t="shared" si="4"/>
        <v/>
      </c>
      <c r="H33" s="49" t="str">
        <f t="shared" si="5"/>
        <v/>
      </c>
    </row>
    <row r="34" spans="1:19" ht="9.75" customHeight="1" x14ac:dyDescent="0.25">
      <c r="A34" s="15"/>
      <c r="B34" s="16"/>
      <c r="C34" s="17" t="str">
        <f t="shared" si="0"/>
        <v/>
      </c>
      <c r="D34" s="18" t="str">
        <f t="shared" si="1"/>
        <v/>
      </c>
      <c r="E34" s="18" t="str">
        <f t="shared" si="2"/>
        <v/>
      </c>
      <c r="F34" s="45" t="str">
        <f t="shared" si="3"/>
        <v/>
      </c>
      <c r="G34" s="47" t="str">
        <f t="shared" si="4"/>
        <v/>
      </c>
      <c r="H34" s="49" t="str">
        <f t="shared" si="5"/>
        <v/>
      </c>
    </row>
    <row r="35" spans="1:19" ht="9.75" customHeight="1" x14ac:dyDescent="0.25">
      <c r="A35" s="15"/>
      <c r="B35" s="16"/>
      <c r="C35" s="17" t="str">
        <f t="shared" si="0"/>
        <v/>
      </c>
      <c r="D35" s="18" t="str">
        <f t="shared" si="1"/>
        <v/>
      </c>
      <c r="E35" s="18" t="str">
        <f t="shared" si="2"/>
        <v/>
      </c>
      <c r="F35" s="45" t="str">
        <f t="shared" si="3"/>
        <v/>
      </c>
      <c r="G35" s="47" t="str">
        <f t="shared" si="4"/>
        <v/>
      </c>
      <c r="H35" s="49" t="str">
        <f t="shared" si="5"/>
        <v/>
      </c>
    </row>
    <row r="36" spans="1:19" ht="9.75" customHeight="1" thickBot="1" x14ac:dyDescent="0.3">
      <c r="A36" s="19"/>
      <c r="B36" s="20"/>
      <c r="C36" s="21" t="str">
        <f t="shared" si="0"/>
        <v/>
      </c>
      <c r="D36" s="18" t="str">
        <f t="shared" si="1"/>
        <v/>
      </c>
      <c r="E36" s="18" t="str">
        <f t="shared" si="2"/>
        <v/>
      </c>
      <c r="F36" s="45" t="str">
        <f t="shared" si="3"/>
        <v/>
      </c>
      <c r="G36" s="47" t="str">
        <f t="shared" si="4"/>
        <v/>
      </c>
      <c r="H36" s="50" t="str">
        <f t="shared" si="5"/>
        <v/>
      </c>
    </row>
    <row r="37" spans="1:19" ht="16.5" thickTop="1" thickBot="1" x14ac:dyDescent="0.3">
      <c r="A37" s="37" t="s">
        <v>14</v>
      </c>
      <c r="B37" s="37"/>
      <c r="C37" s="37"/>
      <c r="D37" s="22" t="s">
        <v>7</v>
      </c>
      <c r="E37" s="51">
        <f>SUM(E9:E36)</f>
        <v>68.900000000000006</v>
      </c>
      <c r="F37" s="23"/>
      <c r="G37" s="24">
        <f>SUM(G9:G36)</f>
        <v>63.165099999999995</v>
      </c>
      <c r="H37" s="25">
        <f>SUM(H9:H36)</f>
        <v>5.7348999999999997</v>
      </c>
    </row>
    <row r="38" spans="1:19" ht="16.5" thickTop="1" thickBot="1" x14ac:dyDescent="0.3">
      <c r="A38" s="7" t="s">
        <v>19</v>
      </c>
      <c r="B38" s="7"/>
      <c r="C38" s="26"/>
      <c r="D38" s="26"/>
      <c r="E38" s="27">
        <v>2.1000000000000001E-2</v>
      </c>
      <c r="F38" s="26"/>
      <c r="G38" s="28" t="s">
        <v>15</v>
      </c>
      <c r="H38" s="29">
        <f>SUMIF(F9:F36,E38,G9:G36)</f>
        <v>1.8600999999999999</v>
      </c>
    </row>
    <row r="39" spans="1:19" ht="16.5" thickTop="1" thickBot="1" x14ac:dyDescent="0.3">
      <c r="A39" s="39"/>
      <c r="B39" s="38"/>
      <c r="C39" s="52"/>
      <c r="D39" s="26"/>
      <c r="E39" s="26" t="s">
        <v>9</v>
      </c>
      <c r="F39" s="26"/>
      <c r="G39" s="30" t="s">
        <v>16</v>
      </c>
      <c r="H39" s="31">
        <f>SUMIF(F9:F36,F40,G9:G36)</f>
        <v>61.304999999999993</v>
      </c>
      <c r="S39" s="2"/>
    </row>
    <row r="40" spans="1:19" ht="16.5" thickTop="1" thickBot="1" x14ac:dyDescent="0.3">
      <c r="A40" s="7" t="s">
        <v>20</v>
      </c>
      <c r="B40" s="7"/>
      <c r="C40" s="26"/>
      <c r="D40" s="26"/>
      <c r="E40" s="26" t="s">
        <v>22</v>
      </c>
      <c r="F40" s="40">
        <v>8.5000000000000006E-2</v>
      </c>
      <c r="G40" s="30" t="s">
        <v>17</v>
      </c>
      <c r="H40" s="31">
        <f>SUMIF(F9:F36,E38,H9:H36)</f>
        <v>3.9899999999999998E-2</v>
      </c>
    </row>
    <row r="41" spans="1:19" ht="16.5" thickTop="1" thickBot="1" x14ac:dyDescent="0.3">
      <c r="A41" s="41" t="str">
        <f>IF(A39&lt;&gt;"",A39-E37,"")</f>
        <v/>
      </c>
      <c r="B41" s="38"/>
      <c r="C41" s="52"/>
      <c r="D41" s="26"/>
      <c r="E41" s="26" t="s">
        <v>10</v>
      </c>
      <c r="F41" s="26"/>
      <c r="G41" s="32" t="s">
        <v>18</v>
      </c>
      <c r="H41" s="33">
        <f>SUMIF(F9:F36,F40,H9:H36)</f>
        <v>5.6950000000000003</v>
      </c>
    </row>
    <row r="42" spans="1:19" ht="15.75" thickTop="1" x14ac:dyDescent="0.25">
      <c r="A42" s="34"/>
      <c r="B42" s="34"/>
      <c r="C42" s="34"/>
      <c r="D42" s="34"/>
      <c r="E42" s="8"/>
      <c r="F42" s="8"/>
      <c r="G42" s="35"/>
      <c r="H42" s="34"/>
    </row>
    <row r="43" spans="1:19" x14ac:dyDescent="0.25">
      <c r="B43" s="36"/>
      <c r="E43" s="11"/>
    </row>
    <row r="48" spans="1:19" x14ac:dyDescent="0.25">
      <c r="B48" s="36"/>
    </row>
  </sheetData>
  <sheetProtection selectLockedCells="1"/>
  <mergeCells count="1">
    <mergeCell ref="B1:G1"/>
  </mergeCells>
  <pageMargins left="0.25" right="0.25" top="0.75" bottom="0.75" header="0.3" footer="0.3"/>
  <pageSetup paperSize="11" orientation="portrait" horizontalDpi="4294967293" verticalDpi="0" copies="2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5953" r:id="rId4" name="Button 1">
              <controlPr defaultSize="0" print="0" autoFill="0" autoPict="0" macro="[2]!NOUVELLE_FACTURE">
                <anchor moveWithCells="1" sizeWithCells="1">
                  <from>
                    <xdr:col>8</xdr:col>
                    <xdr:colOff>447675</xdr:colOff>
                    <xdr:row>29</xdr:row>
                    <xdr:rowOff>104775</xdr:rowOff>
                  </from>
                  <to>
                    <xdr:col>10</xdr:col>
                    <xdr:colOff>457200</xdr:colOff>
                    <xdr:row>32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54" r:id="rId5" name="Button 2">
              <controlPr defaultSize="0" print="0" autoFill="0" autoPict="0" macro="[2]!imprimer_facture">
                <anchor moveWithCells="1" sizeWithCells="1">
                  <from>
                    <xdr:col>8</xdr:col>
                    <xdr:colOff>466725</xdr:colOff>
                    <xdr:row>32</xdr:row>
                    <xdr:rowOff>114300</xdr:rowOff>
                  </from>
                  <to>
                    <xdr:col>10</xdr:col>
                    <xdr:colOff>476250</xdr:colOff>
                    <xdr:row>35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55" r:id="rId6" name="Button 3">
              <controlPr defaultSize="0" print="0" autoFill="0" autoPict="0" macro="[2]!MASQUER_FEUILLE">
                <anchor moveWithCells="1" sizeWithCells="1">
                  <from>
                    <xdr:col>8</xdr:col>
                    <xdr:colOff>476250</xdr:colOff>
                    <xdr:row>35</xdr:row>
                    <xdr:rowOff>114300</xdr:rowOff>
                  </from>
                  <to>
                    <xdr:col>10</xdr:col>
                    <xdr:colOff>485775</xdr:colOff>
                    <xdr:row>37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56" r:id="rId7" name="Check Box 4">
              <controlPr locked="0" defaultSize="0" autoFill="0" autoLine="0" autoPict="0" altText="">
                <anchor moveWithCells="1">
                  <from>
                    <xdr:col>3</xdr:col>
                    <xdr:colOff>257175</xdr:colOff>
                    <xdr:row>37</xdr:row>
                    <xdr:rowOff>152400</xdr:rowOff>
                  </from>
                  <to>
                    <xdr:col>4</xdr:col>
                    <xdr:colOff>285750</xdr:colOff>
                    <xdr:row>39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57" r:id="rId8" name="Check Box 5">
              <controlPr locked="0" defaultSize="0" autoFill="0" autoLine="0" autoPict="0" altText="">
                <anchor moveWithCells="1">
                  <from>
                    <xdr:col>3</xdr:col>
                    <xdr:colOff>257175</xdr:colOff>
                    <xdr:row>39</xdr:row>
                    <xdr:rowOff>161925</xdr:rowOff>
                  </from>
                  <to>
                    <xdr:col>4</xdr:col>
                    <xdr:colOff>285750</xdr:colOff>
                    <xdr:row>41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58" r:id="rId9" name="Check Box 6">
              <controlPr locked="0" defaultSize="0" autoFill="0" autoLine="0" autoPict="0" altText="">
                <anchor moveWithCells="1">
                  <from>
                    <xdr:col>3</xdr:col>
                    <xdr:colOff>257175</xdr:colOff>
                    <xdr:row>38</xdr:row>
                    <xdr:rowOff>152400</xdr:rowOff>
                  </from>
                  <to>
                    <xdr:col>4</xdr:col>
                    <xdr:colOff>123825</xdr:colOff>
                    <xdr:row>40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S48"/>
  <sheetViews>
    <sheetView showGridLines="0" zoomScale="110" zoomScaleNormal="110" workbookViewId="0">
      <selection activeCell="A18" sqref="A18"/>
    </sheetView>
  </sheetViews>
  <sheetFormatPr baseColWidth="10" defaultRowHeight="15" x14ac:dyDescent="0.25"/>
  <cols>
    <col min="1" max="1" width="5.28515625" style="6" customWidth="1"/>
    <col min="2" max="2" width="4.85546875" style="6" customWidth="1"/>
    <col min="3" max="3" width="20.85546875" style="6" customWidth="1"/>
    <col min="4" max="4" width="6.5703125" style="6" customWidth="1"/>
    <col min="5" max="5" width="10.140625" style="6" customWidth="1"/>
    <col min="6" max="6" width="5" style="6" customWidth="1"/>
    <col min="7" max="7" width="8.42578125" style="6" customWidth="1"/>
    <col min="8" max="8" width="6.140625" style="6" customWidth="1"/>
    <col min="9" max="9" width="11.42578125" style="6"/>
    <col min="10" max="12" width="11.42578125" style="1"/>
    <col min="13" max="13" width="23.5703125" style="1" customWidth="1"/>
    <col min="14" max="16" width="11.42578125" style="1"/>
    <col min="17" max="17" width="13" style="1" customWidth="1"/>
    <col min="18" max="19" width="11.42578125" style="1"/>
  </cols>
  <sheetData>
    <row r="1" spans="1:8" x14ac:dyDescent="0.25">
      <c r="B1" s="55"/>
      <c r="C1" s="55"/>
      <c r="D1" s="55"/>
      <c r="E1" s="55"/>
      <c r="F1" s="55"/>
      <c r="G1" s="55"/>
    </row>
    <row r="2" spans="1:8" x14ac:dyDescent="0.25">
      <c r="A2" s="7"/>
      <c r="B2" s="7"/>
      <c r="C2" s="7"/>
      <c r="D2" s="7"/>
      <c r="E2" s="7"/>
      <c r="F2" s="7"/>
      <c r="G2" s="7"/>
      <c r="H2" s="7"/>
    </row>
    <row r="3" spans="1:8" x14ac:dyDescent="0.25">
      <c r="A3" s="7"/>
      <c r="B3" s="7"/>
      <c r="C3" s="7"/>
      <c r="D3" s="7"/>
      <c r="E3" s="7"/>
      <c r="F3" s="7"/>
      <c r="G3" s="7"/>
      <c r="H3" s="7"/>
    </row>
    <row r="4" spans="1:8" x14ac:dyDescent="0.25">
      <c r="A4" s="7"/>
      <c r="B4" s="7"/>
      <c r="C4" s="7"/>
      <c r="D4" s="7"/>
      <c r="E4" s="7"/>
      <c r="F4" s="7"/>
      <c r="G4" s="7"/>
      <c r="H4" s="7"/>
    </row>
    <row r="5" spans="1:8" x14ac:dyDescent="0.25">
      <c r="C5" s="8" t="s">
        <v>0</v>
      </c>
      <c r="D5" s="54">
        <v>39449</v>
      </c>
      <c r="E5" s="9"/>
    </row>
    <row r="6" spans="1:8" ht="15.75" thickBot="1" x14ac:dyDescent="0.3">
      <c r="C6" s="8" t="s">
        <v>8</v>
      </c>
      <c r="D6" s="42">
        <v>200801002</v>
      </c>
      <c r="E6" s="10"/>
    </row>
    <row r="7" spans="1:8" ht="16.5" thickTop="1" thickBot="1" x14ac:dyDescent="0.3">
      <c r="A7" s="6" t="s">
        <v>21</v>
      </c>
      <c r="B7" s="46">
        <v>3</v>
      </c>
      <c r="C7" s="8" t="s">
        <v>1</v>
      </c>
      <c r="D7" s="10">
        <v>3</v>
      </c>
      <c r="E7" s="10"/>
      <c r="H7" s="11"/>
    </row>
    <row r="8" spans="1:8" ht="16.5" thickTop="1" thickBot="1" x14ac:dyDescent="0.3">
      <c r="A8" s="12" t="s">
        <v>2</v>
      </c>
      <c r="B8" s="13" t="s">
        <v>5</v>
      </c>
      <c r="C8" s="13" t="s">
        <v>3</v>
      </c>
      <c r="D8" s="13" t="s">
        <v>4</v>
      </c>
      <c r="E8" s="13" t="s">
        <v>6</v>
      </c>
      <c r="F8" s="13" t="s">
        <v>11</v>
      </c>
      <c r="G8" s="13" t="s">
        <v>12</v>
      </c>
      <c r="H8" s="14" t="s">
        <v>13</v>
      </c>
    </row>
    <row r="9" spans="1:8" ht="9.75" customHeight="1" thickTop="1" x14ac:dyDescent="0.25">
      <c r="A9" s="15">
        <v>20</v>
      </c>
      <c r="B9" s="16">
        <v>1</v>
      </c>
      <c r="C9" s="17" t="str">
        <f t="shared" ref="C9:C36" si="0">IFERROR(VLOOKUP(A9,code_carte,2,FALSE),"")</f>
        <v>PRODUIT 1</v>
      </c>
      <c r="D9" s="18">
        <f t="shared" ref="D9:D36" si="1">IFERROR(VLOOKUP(A9,code_carte,3,FALSE),"")</f>
        <v>2.2999999999999998</v>
      </c>
      <c r="E9" s="18">
        <f t="shared" ref="E9:E36" si="2">IFERROR(VLOOKUP(A9,code_carte,3,FALSE)*B9,"")</f>
        <v>2.2999999999999998</v>
      </c>
      <c r="F9" s="45">
        <f t="shared" ref="F9:F36" si="3">IFERROR(VLOOKUP(A9,code_carte,4,FALSE),"")</f>
        <v>2.1000000000000001E-2</v>
      </c>
      <c r="G9" s="47">
        <f t="shared" ref="G9:G36" si="4">IFERROR(VLOOKUP(A9,code_carte,5,FALSE)*B9,"")</f>
        <v>2.2517</v>
      </c>
      <c r="H9" s="48">
        <f t="shared" ref="H9:H36" si="5">IFERROR(VLOOKUP(A9,code_carte,6,FALSE)*B9,"")</f>
        <v>4.8300000000000003E-2</v>
      </c>
    </row>
    <row r="10" spans="1:8" ht="9.75" customHeight="1" x14ac:dyDescent="0.25">
      <c r="A10" s="15">
        <v>50</v>
      </c>
      <c r="B10" s="16">
        <v>1</v>
      </c>
      <c r="C10" s="17" t="str">
        <f t="shared" si="0"/>
        <v>PRODUIT 1</v>
      </c>
      <c r="D10" s="18">
        <f t="shared" si="1"/>
        <v>3</v>
      </c>
      <c r="E10" s="18">
        <f t="shared" si="2"/>
        <v>3</v>
      </c>
      <c r="F10" s="45">
        <f t="shared" si="3"/>
        <v>8.5000000000000006E-2</v>
      </c>
      <c r="G10" s="47">
        <f t="shared" si="4"/>
        <v>2.7450000000000001</v>
      </c>
      <c r="H10" s="49">
        <f t="shared" si="5"/>
        <v>0.255</v>
      </c>
    </row>
    <row r="11" spans="1:8" ht="9.75" customHeight="1" x14ac:dyDescent="0.25">
      <c r="A11" s="15">
        <v>14</v>
      </c>
      <c r="B11" s="16">
        <v>1</v>
      </c>
      <c r="C11" s="17" t="str">
        <f t="shared" si="0"/>
        <v>PRODUIT 1</v>
      </c>
      <c r="D11" s="18">
        <f t="shared" si="1"/>
        <v>1.5</v>
      </c>
      <c r="E11" s="18">
        <f t="shared" si="2"/>
        <v>1.5</v>
      </c>
      <c r="F11" s="45">
        <f t="shared" si="3"/>
        <v>2.1000000000000001E-2</v>
      </c>
      <c r="G11" s="47">
        <f t="shared" si="4"/>
        <v>1.4684999999999999</v>
      </c>
      <c r="H11" s="49">
        <f t="shared" si="5"/>
        <v>3.15E-2</v>
      </c>
    </row>
    <row r="12" spans="1:8" ht="9.75" customHeight="1" x14ac:dyDescent="0.25">
      <c r="A12" s="15">
        <v>40</v>
      </c>
      <c r="B12" s="16">
        <v>2</v>
      </c>
      <c r="C12" s="17" t="str">
        <f t="shared" si="0"/>
        <v>PRODUIT 1</v>
      </c>
      <c r="D12" s="18">
        <f t="shared" si="1"/>
        <v>1.9</v>
      </c>
      <c r="E12" s="18">
        <f t="shared" si="2"/>
        <v>3.8</v>
      </c>
      <c r="F12" s="45">
        <f t="shared" si="3"/>
        <v>8.5000000000000006E-2</v>
      </c>
      <c r="G12" s="47">
        <f t="shared" si="4"/>
        <v>3.4769999999999999</v>
      </c>
      <c r="H12" s="49">
        <f t="shared" si="5"/>
        <v>0.32300000000000001</v>
      </c>
    </row>
    <row r="13" spans="1:8" ht="9.75" customHeight="1" x14ac:dyDescent="0.25">
      <c r="A13" s="15">
        <v>30</v>
      </c>
      <c r="B13" s="16">
        <v>2</v>
      </c>
      <c r="C13" s="17" t="str">
        <f t="shared" si="0"/>
        <v>PRODUIT 1</v>
      </c>
      <c r="D13" s="18">
        <f t="shared" si="1"/>
        <v>2</v>
      </c>
      <c r="E13" s="18">
        <f t="shared" si="2"/>
        <v>4</v>
      </c>
      <c r="F13" s="45">
        <f t="shared" si="3"/>
        <v>2.1000000000000001E-2</v>
      </c>
      <c r="G13" s="47">
        <f t="shared" si="4"/>
        <v>3.9159999999999999</v>
      </c>
      <c r="H13" s="49">
        <f t="shared" si="5"/>
        <v>8.4000000000000005E-2</v>
      </c>
    </row>
    <row r="14" spans="1:8" ht="9.75" customHeight="1" x14ac:dyDescent="0.25">
      <c r="A14" s="15">
        <v>101</v>
      </c>
      <c r="B14" s="16">
        <v>2</v>
      </c>
      <c r="C14" s="17" t="str">
        <f t="shared" si="0"/>
        <v>PRODUIT 1</v>
      </c>
      <c r="D14" s="18">
        <f t="shared" si="1"/>
        <v>9</v>
      </c>
      <c r="E14" s="18">
        <f t="shared" si="2"/>
        <v>18</v>
      </c>
      <c r="F14" s="45">
        <f t="shared" si="3"/>
        <v>8.5000000000000006E-2</v>
      </c>
      <c r="G14" s="47">
        <f t="shared" si="4"/>
        <v>16.47</v>
      </c>
      <c r="H14" s="49">
        <f t="shared" si="5"/>
        <v>1.53</v>
      </c>
    </row>
    <row r="15" spans="1:8" ht="9.75" customHeight="1" x14ac:dyDescent="0.25">
      <c r="A15" s="15">
        <v>87</v>
      </c>
      <c r="B15" s="16">
        <v>1</v>
      </c>
      <c r="C15" s="17" t="str">
        <f t="shared" si="0"/>
        <v>PRODUIT 1</v>
      </c>
      <c r="D15" s="18">
        <f t="shared" si="1"/>
        <v>20</v>
      </c>
      <c r="E15" s="18">
        <f t="shared" si="2"/>
        <v>20</v>
      </c>
      <c r="F15" s="45">
        <f t="shared" si="3"/>
        <v>8.5000000000000006E-2</v>
      </c>
      <c r="G15" s="47">
        <f t="shared" si="4"/>
        <v>18.3</v>
      </c>
      <c r="H15" s="49">
        <f t="shared" si="5"/>
        <v>1.7000000000000002</v>
      </c>
    </row>
    <row r="16" spans="1:8" ht="9.75" customHeight="1" x14ac:dyDescent="0.25">
      <c r="A16" s="15">
        <v>82</v>
      </c>
      <c r="B16" s="16">
        <v>1</v>
      </c>
      <c r="C16" s="17" t="str">
        <f t="shared" si="0"/>
        <v>PRODUIT 1</v>
      </c>
      <c r="D16" s="18">
        <f t="shared" si="1"/>
        <v>12.5</v>
      </c>
      <c r="E16" s="18">
        <f t="shared" si="2"/>
        <v>12.5</v>
      </c>
      <c r="F16" s="45">
        <f t="shared" si="3"/>
        <v>8.5000000000000006E-2</v>
      </c>
      <c r="G16" s="47">
        <f t="shared" si="4"/>
        <v>11.4375</v>
      </c>
      <c r="H16" s="49">
        <f t="shared" si="5"/>
        <v>1.0625</v>
      </c>
    </row>
    <row r="17" spans="1:8" ht="9.75" customHeight="1" x14ac:dyDescent="0.25">
      <c r="A17" s="15">
        <v>81</v>
      </c>
      <c r="B17" s="16">
        <v>1</v>
      </c>
      <c r="C17" s="17" t="str">
        <f t="shared" si="0"/>
        <v>PRODUIT 1</v>
      </c>
      <c r="D17" s="18">
        <f t="shared" si="1"/>
        <v>11</v>
      </c>
      <c r="E17" s="18">
        <f t="shared" si="2"/>
        <v>11</v>
      </c>
      <c r="F17" s="45">
        <f t="shared" si="3"/>
        <v>8.5000000000000006E-2</v>
      </c>
      <c r="G17" s="47">
        <f t="shared" si="4"/>
        <v>10.065</v>
      </c>
      <c r="H17" s="49">
        <f t="shared" si="5"/>
        <v>0.93500000000000005</v>
      </c>
    </row>
    <row r="18" spans="1:8" ht="9.75" customHeight="1" x14ac:dyDescent="0.25">
      <c r="A18" s="15">
        <v>96</v>
      </c>
      <c r="B18" s="16">
        <v>2</v>
      </c>
      <c r="C18" s="17" t="str">
        <f t="shared" si="0"/>
        <v>PRODUIT 1</v>
      </c>
      <c r="D18" s="18">
        <f t="shared" si="1"/>
        <v>7</v>
      </c>
      <c r="E18" s="18">
        <f t="shared" si="2"/>
        <v>14</v>
      </c>
      <c r="F18" s="45">
        <f t="shared" si="3"/>
        <v>8.5000000000000006E-2</v>
      </c>
      <c r="G18" s="47">
        <f t="shared" si="4"/>
        <v>12.81</v>
      </c>
      <c r="H18" s="49">
        <f t="shared" si="5"/>
        <v>1.1900000000000002</v>
      </c>
    </row>
    <row r="19" spans="1:8" ht="9.75" customHeight="1" x14ac:dyDescent="0.25">
      <c r="A19" s="15"/>
      <c r="B19" s="16"/>
      <c r="C19" s="17" t="str">
        <f t="shared" si="0"/>
        <v/>
      </c>
      <c r="D19" s="18" t="str">
        <f t="shared" si="1"/>
        <v/>
      </c>
      <c r="E19" s="18" t="str">
        <f t="shared" si="2"/>
        <v/>
      </c>
      <c r="F19" s="45" t="str">
        <f t="shared" si="3"/>
        <v/>
      </c>
      <c r="G19" s="47" t="str">
        <f t="shared" si="4"/>
        <v/>
      </c>
      <c r="H19" s="49" t="str">
        <f t="shared" si="5"/>
        <v/>
      </c>
    </row>
    <row r="20" spans="1:8" ht="9.75" customHeight="1" x14ac:dyDescent="0.25">
      <c r="A20" s="15"/>
      <c r="B20" s="16"/>
      <c r="C20" s="17" t="str">
        <f t="shared" si="0"/>
        <v/>
      </c>
      <c r="D20" s="18" t="str">
        <f t="shared" si="1"/>
        <v/>
      </c>
      <c r="E20" s="18" t="str">
        <f t="shared" si="2"/>
        <v/>
      </c>
      <c r="F20" s="45" t="str">
        <f t="shared" si="3"/>
        <v/>
      </c>
      <c r="G20" s="47" t="str">
        <f t="shared" si="4"/>
        <v/>
      </c>
      <c r="H20" s="49" t="str">
        <f t="shared" si="5"/>
        <v/>
      </c>
    </row>
    <row r="21" spans="1:8" ht="9.75" customHeight="1" x14ac:dyDescent="0.25">
      <c r="A21" s="15"/>
      <c r="B21" s="16"/>
      <c r="C21" s="17" t="str">
        <f t="shared" si="0"/>
        <v/>
      </c>
      <c r="D21" s="18" t="str">
        <f t="shared" si="1"/>
        <v/>
      </c>
      <c r="E21" s="18" t="str">
        <f t="shared" si="2"/>
        <v/>
      </c>
      <c r="F21" s="45" t="str">
        <f t="shared" si="3"/>
        <v/>
      </c>
      <c r="G21" s="47" t="str">
        <f t="shared" si="4"/>
        <v/>
      </c>
      <c r="H21" s="49" t="str">
        <f t="shared" si="5"/>
        <v/>
      </c>
    </row>
    <row r="22" spans="1:8" ht="9.75" customHeight="1" x14ac:dyDescent="0.25">
      <c r="A22" s="15"/>
      <c r="B22" s="16"/>
      <c r="C22" s="17" t="str">
        <f t="shared" si="0"/>
        <v/>
      </c>
      <c r="D22" s="18" t="str">
        <f t="shared" si="1"/>
        <v/>
      </c>
      <c r="E22" s="18" t="str">
        <f t="shared" si="2"/>
        <v/>
      </c>
      <c r="F22" s="45" t="str">
        <f t="shared" si="3"/>
        <v/>
      </c>
      <c r="G22" s="47" t="str">
        <f t="shared" si="4"/>
        <v/>
      </c>
      <c r="H22" s="49" t="str">
        <f t="shared" si="5"/>
        <v/>
      </c>
    </row>
    <row r="23" spans="1:8" ht="9.75" customHeight="1" x14ac:dyDescent="0.25">
      <c r="A23" s="15"/>
      <c r="B23" s="16"/>
      <c r="C23" s="17" t="str">
        <f t="shared" si="0"/>
        <v/>
      </c>
      <c r="D23" s="18" t="str">
        <f t="shared" si="1"/>
        <v/>
      </c>
      <c r="E23" s="18" t="str">
        <f t="shared" si="2"/>
        <v/>
      </c>
      <c r="F23" s="45" t="str">
        <f t="shared" si="3"/>
        <v/>
      </c>
      <c r="G23" s="47" t="str">
        <f t="shared" si="4"/>
        <v/>
      </c>
      <c r="H23" s="49" t="str">
        <f t="shared" si="5"/>
        <v/>
      </c>
    </row>
    <row r="24" spans="1:8" ht="9.75" customHeight="1" x14ac:dyDescent="0.25">
      <c r="A24" s="15"/>
      <c r="B24" s="16"/>
      <c r="C24" s="17" t="str">
        <f t="shared" si="0"/>
        <v/>
      </c>
      <c r="D24" s="18" t="str">
        <f t="shared" si="1"/>
        <v/>
      </c>
      <c r="E24" s="18" t="str">
        <f t="shared" si="2"/>
        <v/>
      </c>
      <c r="F24" s="45" t="str">
        <f t="shared" si="3"/>
        <v/>
      </c>
      <c r="G24" s="47" t="str">
        <f t="shared" si="4"/>
        <v/>
      </c>
      <c r="H24" s="49" t="str">
        <f t="shared" si="5"/>
        <v/>
      </c>
    </row>
    <row r="25" spans="1:8" ht="9.75" customHeight="1" x14ac:dyDescent="0.25">
      <c r="A25" s="15"/>
      <c r="B25" s="16"/>
      <c r="C25" s="17" t="str">
        <f t="shared" si="0"/>
        <v/>
      </c>
      <c r="D25" s="18" t="str">
        <f t="shared" si="1"/>
        <v/>
      </c>
      <c r="E25" s="18" t="str">
        <f t="shared" si="2"/>
        <v/>
      </c>
      <c r="F25" s="45" t="str">
        <f t="shared" si="3"/>
        <v/>
      </c>
      <c r="G25" s="47" t="str">
        <f t="shared" si="4"/>
        <v/>
      </c>
      <c r="H25" s="49" t="str">
        <f t="shared" si="5"/>
        <v/>
      </c>
    </row>
    <row r="26" spans="1:8" ht="9.75" customHeight="1" x14ac:dyDescent="0.25">
      <c r="A26" s="15"/>
      <c r="B26" s="16"/>
      <c r="C26" s="17" t="str">
        <f t="shared" si="0"/>
        <v/>
      </c>
      <c r="D26" s="18" t="str">
        <f t="shared" si="1"/>
        <v/>
      </c>
      <c r="E26" s="18" t="str">
        <f t="shared" si="2"/>
        <v/>
      </c>
      <c r="F26" s="45" t="str">
        <f t="shared" si="3"/>
        <v/>
      </c>
      <c r="G26" s="47" t="str">
        <f t="shared" si="4"/>
        <v/>
      </c>
      <c r="H26" s="49" t="str">
        <f t="shared" si="5"/>
        <v/>
      </c>
    </row>
    <row r="27" spans="1:8" ht="9.75" customHeight="1" x14ac:dyDescent="0.25">
      <c r="A27" s="15"/>
      <c r="B27" s="16"/>
      <c r="C27" s="17" t="str">
        <f t="shared" si="0"/>
        <v/>
      </c>
      <c r="D27" s="18" t="str">
        <f t="shared" si="1"/>
        <v/>
      </c>
      <c r="E27" s="18" t="str">
        <f t="shared" si="2"/>
        <v/>
      </c>
      <c r="F27" s="45" t="str">
        <f t="shared" si="3"/>
        <v/>
      </c>
      <c r="G27" s="47" t="str">
        <f t="shared" si="4"/>
        <v/>
      </c>
      <c r="H27" s="49" t="str">
        <f t="shared" si="5"/>
        <v/>
      </c>
    </row>
    <row r="28" spans="1:8" ht="9.75" customHeight="1" x14ac:dyDescent="0.25">
      <c r="A28" s="15"/>
      <c r="B28" s="16"/>
      <c r="C28" s="17" t="str">
        <f t="shared" si="0"/>
        <v/>
      </c>
      <c r="D28" s="18" t="str">
        <f t="shared" si="1"/>
        <v/>
      </c>
      <c r="E28" s="18" t="str">
        <f t="shared" si="2"/>
        <v/>
      </c>
      <c r="F28" s="45" t="str">
        <f t="shared" si="3"/>
        <v/>
      </c>
      <c r="G28" s="47" t="str">
        <f t="shared" si="4"/>
        <v/>
      </c>
      <c r="H28" s="49" t="str">
        <f t="shared" si="5"/>
        <v/>
      </c>
    </row>
    <row r="29" spans="1:8" ht="9.75" customHeight="1" x14ac:dyDescent="0.25">
      <c r="A29" s="15"/>
      <c r="B29" s="16"/>
      <c r="C29" s="17" t="str">
        <f t="shared" si="0"/>
        <v/>
      </c>
      <c r="D29" s="18" t="str">
        <f t="shared" si="1"/>
        <v/>
      </c>
      <c r="E29" s="18" t="str">
        <f t="shared" si="2"/>
        <v/>
      </c>
      <c r="F29" s="45" t="str">
        <f t="shared" si="3"/>
        <v/>
      </c>
      <c r="G29" s="47" t="str">
        <f t="shared" si="4"/>
        <v/>
      </c>
      <c r="H29" s="49" t="str">
        <f t="shared" si="5"/>
        <v/>
      </c>
    </row>
    <row r="30" spans="1:8" ht="9.75" customHeight="1" x14ac:dyDescent="0.25">
      <c r="A30" s="15"/>
      <c r="B30" s="16"/>
      <c r="C30" s="17" t="str">
        <f t="shared" si="0"/>
        <v/>
      </c>
      <c r="D30" s="18" t="str">
        <f t="shared" si="1"/>
        <v/>
      </c>
      <c r="E30" s="18" t="str">
        <f t="shared" si="2"/>
        <v/>
      </c>
      <c r="F30" s="45" t="str">
        <f t="shared" si="3"/>
        <v/>
      </c>
      <c r="G30" s="47" t="str">
        <f t="shared" si="4"/>
        <v/>
      </c>
      <c r="H30" s="49" t="str">
        <f t="shared" si="5"/>
        <v/>
      </c>
    </row>
    <row r="31" spans="1:8" ht="9.75" customHeight="1" x14ac:dyDescent="0.25">
      <c r="A31" s="15"/>
      <c r="B31" s="16"/>
      <c r="C31" s="17" t="str">
        <f t="shared" si="0"/>
        <v/>
      </c>
      <c r="D31" s="18" t="str">
        <f t="shared" si="1"/>
        <v/>
      </c>
      <c r="E31" s="18" t="str">
        <f t="shared" si="2"/>
        <v/>
      </c>
      <c r="F31" s="45" t="str">
        <f t="shared" si="3"/>
        <v/>
      </c>
      <c r="G31" s="47" t="str">
        <f t="shared" si="4"/>
        <v/>
      </c>
      <c r="H31" s="49" t="str">
        <f t="shared" si="5"/>
        <v/>
      </c>
    </row>
    <row r="32" spans="1:8" ht="9.75" customHeight="1" x14ac:dyDescent="0.25">
      <c r="A32" s="15"/>
      <c r="B32" s="16"/>
      <c r="C32" s="17" t="str">
        <f t="shared" si="0"/>
        <v/>
      </c>
      <c r="D32" s="18" t="str">
        <f t="shared" si="1"/>
        <v/>
      </c>
      <c r="E32" s="18" t="str">
        <f t="shared" si="2"/>
        <v/>
      </c>
      <c r="F32" s="45" t="str">
        <f t="shared" si="3"/>
        <v/>
      </c>
      <c r="G32" s="47" t="str">
        <f t="shared" si="4"/>
        <v/>
      </c>
      <c r="H32" s="49" t="str">
        <f t="shared" si="5"/>
        <v/>
      </c>
    </row>
    <row r="33" spans="1:19" ht="9.75" customHeight="1" x14ac:dyDescent="0.25">
      <c r="A33" s="15"/>
      <c r="B33" s="16"/>
      <c r="C33" s="17" t="str">
        <f t="shared" si="0"/>
        <v/>
      </c>
      <c r="D33" s="18" t="str">
        <f t="shared" si="1"/>
        <v/>
      </c>
      <c r="E33" s="18" t="str">
        <f t="shared" si="2"/>
        <v/>
      </c>
      <c r="F33" s="45" t="str">
        <f t="shared" si="3"/>
        <v/>
      </c>
      <c r="G33" s="47" t="str">
        <f t="shared" si="4"/>
        <v/>
      </c>
      <c r="H33" s="49" t="str">
        <f t="shared" si="5"/>
        <v/>
      </c>
    </row>
    <row r="34" spans="1:19" ht="9.75" customHeight="1" x14ac:dyDescent="0.25">
      <c r="A34" s="15"/>
      <c r="B34" s="16"/>
      <c r="C34" s="17" t="str">
        <f t="shared" si="0"/>
        <v/>
      </c>
      <c r="D34" s="18" t="str">
        <f t="shared" si="1"/>
        <v/>
      </c>
      <c r="E34" s="18" t="str">
        <f t="shared" si="2"/>
        <v/>
      </c>
      <c r="F34" s="45" t="str">
        <f t="shared" si="3"/>
        <v/>
      </c>
      <c r="G34" s="47" t="str">
        <f t="shared" si="4"/>
        <v/>
      </c>
      <c r="H34" s="49" t="str">
        <f t="shared" si="5"/>
        <v/>
      </c>
    </row>
    <row r="35" spans="1:19" ht="9.75" customHeight="1" x14ac:dyDescent="0.25">
      <c r="A35" s="15"/>
      <c r="B35" s="16"/>
      <c r="C35" s="17" t="str">
        <f t="shared" si="0"/>
        <v/>
      </c>
      <c r="D35" s="18" t="str">
        <f t="shared" si="1"/>
        <v/>
      </c>
      <c r="E35" s="18" t="str">
        <f t="shared" si="2"/>
        <v/>
      </c>
      <c r="F35" s="45" t="str">
        <f t="shared" si="3"/>
        <v/>
      </c>
      <c r="G35" s="47" t="str">
        <f t="shared" si="4"/>
        <v/>
      </c>
      <c r="H35" s="49" t="str">
        <f t="shared" si="5"/>
        <v/>
      </c>
    </row>
    <row r="36" spans="1:19" ht="9.75" customHeight="1" thickBot="1" x14ac:dyDescent="0.3">
      <c r="A36" s="19"/>
      <c r="B36" s="20"/>
      <c r="C36" s="21" t="str">
        <f t="shared" si="0"/>
        <v/>
      </c>
      <c r="D36" s="18" t="str">
        <f t="shared" si="1"/>
        <v/>
      </c>
      <c r="E36" s="18" t="str">
        <f t="shared" si="2"/>
        <v/>
      </c>
      <c r="F36" s="45" t="str">
        <f t="shared" si="3"/>
        <v/>
      </c>
      <c r="G36" s="47" t="str">
        <f t="shared" si="4"/>
        <v/>
      </c>
      <c r="H36" s="50" t="str">
        <f t="shared" si="5"/>
        <v/>
      </c>
    </row>
    <row r="37" spans="1:19" ht="16.5" thickTop="1" thickBot="1" x14ac:dyDescent="0.3">
      <c r="A37" s="37" t="s">
        <v>14</v>
      </c>
      <c r="B37" s="37"/>
      <c r="C37" s="37"/>
      <c r="D37" s="22" t="s">
        <v>7</v>
      </c>
      <c r="E37" s="51">
        <f>SUM(E9:E36)</f>
        <v>90.1</v>
      </c>
      <c r="F37" s="23"/>
      <c r="G37" s="24">
        <f>SUM(G9:G36)</f>
        <v>82.940700000000007</v>
      </c>
      <c r="H37" s="25">
        <f>SUM(H9:H36)</f>
        <v>7.1593000000000009</v>
      </c>
    </row>
    <row r="38" spans="1:19" ht="16.5" thickTop="1" thickBot="1" x14ac:dyDescent="0.3">
      <c r="A38" s="7" t="s">
        <v>19</v>
      </c>
      <c r="B38" s="7"/>
      <c r="C38" s="26"/>
      <c r="D38" s="26"/>
      <c r="E38" s="27">
        <v>2.1000000000000001E-2</v>
      </c>
      <c r="F38" s="26"/>
      <c r="G38" s="28" t="s">
        <v>15</v>
      </c>
      <c r="H38" s="29">
        <f>SUMIF(F9:F36,E38,G9:G36)</f>
        <v>7.6362000000000005</v>
      </c>
    </row>
    <row r="39" spans="1:19" ht="16.5" thickTop="1" thickBot="1" x14ac:dyDescent="0.3">
      <c r="A39" s="39"/>
      <c r="B39" s="38"/>
      <c r="C39" s="52"/>
      <c r="D39" s="26"/>
      <c r="E39" s="26" t="s">
        <v>9</v>
      </c>
      <c r="F39" s="26"/>
      <c r="G39" s="30" t="s">
        <v>16</v>
      </c>
      <c r="H39" s="31">
        <f>SUMIF(F9:F36,F40,G9:G36)</f>
        <v>75.304500000000004</v>
      </c>
      <c r="S39" s="2"/>
    </row>
    <row r="40" spans="1:19" ht="16.5" thickTop="1" thickBot="1" x14ac:dyDescent="0.3">
      <c r="A40" s="7" t="s">
        <v>20</v>
      </c>
      <c r="B40" s="7"/>
      <c r="C40" s="26"/>
      <c r="D40" s="26"/>
      <c r="E40" s="26" t="s">
        <v>22</v>
      </c>
      <c r="F40" s="40">
        <v>8.5000000000000006E-2</v>
      </c>
      <c r="G40" s="30" t="s">
        <v>17</v>
      </c>
      <c r="H40" s="31">
        <f>SUMIF(F9:F36,E38,H9:H36)</f>
        <v>0.1638</v>
      </c>
    </row>
    <row r="41" spans="1:19" ht="16.5" thickTop="1" thickBot="1" x14ac:dyDescent="0.3">
      <c r="A41" s="41" t="str">
        <f>IF(A39&lt;&gt;"",A39-E37,"")</f>
        <v/>
      </c>
      <c r="B41" s="38"/>
      <c r="C41" s="52"/>
      <c r="D41" s="26"/>
      <c r="E41" s="26" t="s">
        <v>10</v>
      </c>
      <c r="F41" s="26"/>
      <c r="G41" s="32" t="s">
        <v>18</v>
      </c>
      <c r="H41" s="33">
        <f>SUMIF(F9:F36,F40,H9:H36)</f>
        <v>6.9955000000000007</v>
      </c>
    </row>
    <row r="42" spans="1:19" ht="15.75" thickTop="1" x14ac:dyDescent="0.25">
      <c r="A42" s="34"/>
      <c r="B42" s="34"/>
      <c r="C42" s="34"/>
      <c r="D42" s="34"/>
      <c r="E42" s="8"/>
      <c r="F42" s="8"/>
      <c r="G42" s="35"/>
      <c r="H42" s="34"/>
    </row>
    <row r="43" spans="1:19" x14ac:dyDescent="0.25">
      <c r="B43" s="36"/>
      <c r="E43" s="11"/>
    </row>
    <row r="48" spans="1:19" x14ac:dyDescent="0.25">
      <c r="B48" s="36"/>
    </row>
  </sheetData>
  <sheetProtection selectLockedCells="1"/>
  <mergeCells count="1">
    <mergeCell ref="B1:G1"/>
  </mergeCells>
  <pageMargins left="0.25" right="0.25" top="0.75" bottom="0.75" header="0.3" footer="0.3"/>
  <pageSetup paperSize="11" orientation="portrait" horizontalDpi="4294967293" verticalDpi="0" copies="2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6977" r:id="rId4" name="Button 1">
              <controlPr defaultSize="0" print="0" autoFill="0" autoPict="0" macro="[2]!NOUVELLE_FACTURE">
                <anchor moveWithCells="1" sizeWithCells="1">
                  <from>
                    <xdr:col>8</xdr:col>
                    <xdr:colOff>447675</xdr:colOff>
                    <xdr:row>29</xdr:row>
                    <xdr:rowOff>104775</xdr:rowOff>
                  </from>
                  <to>
                    <xdr:col>10</xdr:col>
                    <xdr:colOff>457200</xdr:colOff>
                    <xdr:row>32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78" r:id="rId5" name="Button 2">
              <controlPr defaultSize="0" print="0" autoFill="0" autoPict="0" macro="[2]!imprimer_facture">
                <anchor moveWithCells="1" sizeWithCells="1">
                  <from>
                    <xdr:col>8</xdr:col>
                    <xdr:colOff>466725</xdr:colOff>
                    <xdr:row>32</xdr:row>
                    <xdr:rowOff>114300</xdr:rowOff>
                  </from>
                  <to>
                    <xdr:col>10</xdr:col>
                    <xdr:colOff>476250</xdr:colOff>
                    <xdr:row>35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79" r:id="rId6" name="Button 3">
              <controlPr defaultSize="0" print="0" autoFill="0" autoPict="0" macro="[2]!MASQUER_FEUILLE">
                <anchor moveWithCells="1" sizeWithCells="1">
                  <from>
                    <xdr:col>8</xdr:col>
                    <xdr:colOff>476250</xdr:colOff>
                    <xdr:row>35</xdr:row>
                    <xdr:rowOff>114300</xdr:rowOff>
                  </from>
                  <to>
                    <xdr:col>10</xdr:col>
                    <xdr:colOff>485775</xdr:colOff>
                    <xdr:row>37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80" r:id="rId7" name="Check Box 4">
              <controlPr locked="0" defaultSize="0" autoFill="0" autoLine="0" autoPict="0" altText="">
                <anchor moveWithCells="1">
                  <from>
                    <xdr:col>3</xdr:col>
                    <xdr:colOff>257175</xdr:colOff>
                    <xdr:row>37</xdr:row>
                    <xdr:rowOff>152400</xdr:rowOff>
                  </from>
                  <to>
                    <xdr:col>4</xdr:col>
                    <xdr:colOff>285750</xdr:colOff>
                    <xdr:row>39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81" r:id="rId8" name="Check Box 5">
              <controlPr locked="0" defaultSize="0" autoFill="0" autoLine="0" autoPict="0" altText="">
                <anchor moveWithCells="1">
                  <from>
                    <xdr:col>3</xdr:col>
                    <xdr:colOff>257175</xdr:colOff>
                    <xdr:row>39</xdr:row>
                    <xdr:rowOff>161925</xdr:rowOff>
                  </from>
                  <to>
                    <xdr:col>4</xdr:col>
                    <xdr:colOff>285750</xdr:colOff>
                    <xdr:row>41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82" r:id="rId9" name="Check Box 6">
              <controlPr locked="0" defaultSize="0" autoFill="0" autoLine="0" autoPict="0" altText="">
                <anchor moveWithCells="1">
                  <from>
                    <xdr:col>3</xdr:col>
                    <xdr:colOff>257175</xdr:colOff>
                    <xdr:row>38</xdr:row>
                    <xdr:rowOff>152400</xdr:rowOff>
                  </from>
                  <to>
                    <xdr:col>4</xdr:col>
                    <xdr:colOff>123825</xdr:colOff>
                    <xdr:row>40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S48"/>
  <sheetViews>
    <sheetView showGridLines="0" zoomScale="110" zoomScaleNormal="110" workbookViewId="0">
      <selection activeCell="A18" sqref="A18"/>
    </sheetView>
  </sheetViews>
  <sheetFormatPr baseColWidth="10" defaultRowHeight="15" x14ac:dyDescent="0.25"/>
  <cols>
    <col min="1" max="1" width="5.28515625" style="6" customWidth="1"/>
    <col min="2" max="2" width="4.85546875" style="6" customWidth="1"/>
    <col min="3" max="3" width="20.85546875" style="6" customWidth="1"/>
    <col min="4" max="4" width="6.5703125" style="6" customWidth="1"/>
    <col min="5" max="5" width="10.140625" style="6" customWidth="1"/>
    <col min="6" max="6" width="5" style="6" customWidth="1"/>
    <col min="7" max="7" width="8.42578125" style="6" customWidth="1"/>
    <col min="8" max="8" width="6.140625" style="6" customWidth="1"/>
    <col min="9" max="9" width="11.42578125" style="6"/>
    <col min="10" max="12" width="11.42578125" style="1"/>
    <col min="13" max="13" width="23.5703125" style="1" customWidth="1"/>
    <col min="14" max="16" width="11.42578125" style="1"/>
    <col min="17" max="17" width="13" style="1" customWidth="1"/>
    <col min="18" max="19" width="11.42578125" style="1"/>
  </cols>
  <sheetData>
    <row r="1" spans="1:8" x14ac:dyDescent="0.25">
      <c r="B1" s="55"/>
      <c r="C1" s="55"/>
      <c r="D1" s="55"/>
      <c r="E1" s="55"/>
      <c r="F1" s="55"/>
      <c r="G1" s="55"/>
    </row>
    <row r="2" spans="1:8" x14ac:dyDescent="0.25">
      <c r="A2" s="7"/>
      <c r="B2" s="7"/>
      <c r="C2" s="7"/>
      <c r="D2" s="7"/>
      <c r="E2" s="7"/>
      <c r="F2" s="7"/>
      <c r="G2" s="7"/>
      <c r="H2" s="7"/>
    </row>
    <row r="3" spans="1:8" x14ac:dyDescent="0.25">
      <c r="A3" s="7"/>
      <c r="B3" s="7"/>
      <c r="C3" s="7"/>
      <c r="D3" s="7"/>
      <c r="E3" s="7"/>
      <c r="F3" s="7"/>
      <c r="G3" s="7"/>
      <c r="H3" s="7"/>
    </row>
    <row r="4" spans="1:8" x14ac:dyDescent="0.25">
      <c r="A4" s="7"/>
      <c r="B4" s="7"/>
      <c r="C4" s="7"/>
      <c r="D4" s="7"/>
      <c r="E4" s="7"/>
      <c r="F4" s="7"/>
      <c r="G4" s="7"/>
      <c r="H4" s="7"/>
    </row>
    <row r="5" spans="1:8" x14ac:dyDescent="0.25">
      <c r="C5" s="8" t="s">
        <v>0</v>
      </c>
      <c r="D5" s="54">
        <v>39449</v>
      </c>
      <c r="E5" s="9"/>
    </row>
    <row r="6" spans="1:8" ht="15.75" thickBot="1" x14ac:dyDescent="0.3">
      <c r="C6" s="8" t="s">
        <v>8</v>
      </c>
      <c r="D6" s="42">
        <v>200801003</v>
      </c>
      <c r="E6" s="10"/>
    </row>
    <row r="7" spans="1:8" ht="16.5" thickTop="1" thickBot="1" x14ac:dyDescent="0.3">
      <c r="A7" s="6" t="s">
        <v>21</v>
      </c>
      <c r="B7" s="46">
        <v>4</v>
      </c>
      <c r="C7" s="8" t="s">
        <v>1</v>
      </c>
      <c r="D7" s="10">
        <v>3</v>
      </c>
      <c r="E7" s="10"/>
      <c r="H7" s="11"/>
    </row>
    <row r="8" spans="1:8" ht="16.5" thickTop="1" thickBot="1" x14ac:dyDescent="0.3">
      <c r="A8" s="12" t="s">
        <v>2</v>
      </c>
      <c r="B8" s="13" t="s">
        <v>5</v>
      </c>
      <c r="C8" s="13" t="s">
        <v>3</v>
      </c>
      <c r="D8" s="13" t="s">
        <v>4</v>
      </c>
      <c r="E8" s="13" t="s">
        <v>6</v>
      </c>
      <c r="F8" s="13" t="s">
        <v>11</v>
      </c>
      <c r="G8" s="13" t="s">
        <v>12</v>
      </c>
      <c r="H8" s="14" t="s">
        <v>13</v>
      </c>
    </row>
    <row r="9" spans="1:8" ht="9.75" customHeight="1" thickTop="1" x14ac:dyDescent="0.25">
      <c r="A9" s="15">
        <v>40</v>
      </c>
      <c r="B9" s="16">
        <v>3</v>
      </c>
      <c r="C9" s="17" t="str">
        <f t="shared" ref="C9:C36" si="0">IFERROR(VLOOKUP(A9,code_carte,2,FALSE),"")</f>
        <v>PRODUIT 1</v>
      </c>
      <c r="D9" s="18">
        <f t="shared" ref="D9:D36" si="1">IFERROR(VLOOKUP(A9,code_carte,3,FALSE),"")</f>
        <v>1.9</v>
      </c>
      <c r="E9" s="18">
        <f t="shared" ref="E9:E36" si="2">IFERROR(VLOOKUP(A9,code_carte,3,FALSE)*B9,"")</f>
        <v>5.6999999999999993</v>
      </c>
      <c r="F9" s="45">
        <f t="shared" ref="F9:F36" si="3">IFERROR(VLOOKUP(A9,code_carte,4,FALSE),"")</f>
        <v>8.5000000000000006E-2</v>
      </c>
      <c r="G9" s="47">
        <f t="shared" ref="G9:G36" si="4">IFERROR(VLOOKUP(A9,code_carte,5,FALSE)*B9,"")</f>
        <v>5.2154999999999996</v>
      </c>
      <c r="H9" s="48">
        <f t="shared" ref="H9:H36" si="5">IFERROR(VLOOKUP(A9,code_carte,6,FALSE)*B9,"")</f>
        <v>0.48450000000000004</v>
      </c>
    </row>
    <row r="10" spans="1:8" ht="9.75" customHeight="1" x14ac:dyDescent="0.25">
      <c r="A10" s="15">
        <v>30</v>
      </c>
      <c r="B10" s="16">
        <v>3</v>
      </c>
      <c r="C10" s="17" t="str">
        <f t="shared" si="0"/>
        <v>PRODUIT 1</v>
      </c>
      <c r="D10" s="18">
        <f t="shared" si="1"/>
        <v>2</v>
      </c>
      <c r="E10" s="18">
        <f t="shared" si="2"/>
        <v>6</v>
      </c>
      <c r="F10" s="45">
        <f t="shared" si="3"/>
        <v>2.1000000000000001E-2</v>
      </c>
      <c r="G10" s="47">
        <f t="shared" si="4"/>
        <v>5.8739999999999997</v>
      </c>
      <c r="H10" s="49">
        <f t="shared" si="5"/>
        <v>0.126</v>
      </c>
    </row>
    <row r="11" spans="1:8" ht="9.75" customHeight="1" x14ac:dyDescent="0.25">
      <c r="A11" s="15">
        <v>82</v>
      </c>
      <c r="B11" s="16">
        <v>2</v>
      </c>
      <c r="C11" s="17" t="str">
        <f t="shared" si="0"/>
        <v>PRODUIT 1</v>
      </c>
      <c r="D11" s="18">
        <f t="shared" si="1"/>
        <v>12.5</v>
      </c>
      <c r="E11" s="18">
        <f t="shared" si="2"/>
        <v>25</v>
      </c>
      <c r="F11" s="45">
        <f t="shared" si="3"/>
        <v>8.5000000000000006E-2</v>
      </c>
      <c r="G11" s="47">
        <f t="shared" si="4"/>
        <v>22.875</v>
      </c>
      <c r="H11" s="49">
        <f t="shared" si="5"/>
        <v>2.125</v>
      </c>
    </row>
    <row r="12" spans="1:8" ht="9.75" customHeight="1" x14ac:dyDescent="0.25">
      <c r="A12" s="15">
        <v>81</v>
      </c>
      <c r="B12" s="16">
        <v>1</v>
      </c>
      <c r="C12" s="17" t="str">
        <f t="shared" si="0"/>
        <v>PRODUIT 1</v>
      </c>
      <c r="D12" s="18">
        <f t="shared" si="1"/>
        <v>11</v>
      </c>
      <c r="E12" s="18">
        <f t="shared" si="2"/>
        <v>11</v>
      </c>
      <c r="F12" s="45">
        <f t="shared" si="3"/>
        <v>8.5000000000000006E-2</v>
      </c>
      <c r="G12" s="47">
        <f t="shared" si="4"/>
        <v>10.065</v>
      </c>
      <c r="H12" s="49">
        <f t="shared" si="5"/>
        <v>0.93500000000000005</v>
      </c>
    </row>
    <row r="13" spans="1:8" ht="9.75" customHeight="1" x14ac:dyDescent="0.25">
      <c r="A13" s="15"/>
      <c r="B13" s="16"/>
      <c r="C13" s="17" t="str">
        <f t="shared" si="0"/>
        <v/>
      </c>
      <c r="D13" s="18" t="str">
        <f t="shared" si="1"/>
        <v/>
      </c>
      <c r="E13" s="18" t="str">
        <f t="shared" si="2"/>
        <v/>
      </c>
      <c r="F13" s="45" t="str">
        <f t="shared" si="3"/>
        <v/>
      </c>
      <c r="G13" s="47" t="str">
        <f t="shared" si="4"/>
        <v/>
      </c>
      <c r="H13" s="49" t="str">
        <f t="shared" si="5"/>
        <v/>
      </c>
    </row>
    <row r="14" spans="1:8" ht="9.75" customHeight="1" x14ac:dyDescent="0.25">
      <c r="A14" s="15"/>
      <c r="B14" s="16"/>
      <c r="C14" s="17" t="str">
        <f t="shared" si="0"/>
        <v/>
      </c>
      <c r="D14" s="18" t="str">
        <f t="shared" si="1"/>
        <v/>
      </c>
      <c r="E14" s="18" t="str">
        <f t="shared" si="2"/>
        <v/>
      </c>
      <c r="F14" s="45" t="str">
        <f t="shared" si="3"/>
        <v/>
      </c>
      <c r="G14" s="47" t="str">
        <f t="shared" si="4"/>
        <v/>
      </c>
      <c r="H14" s="49" t="str">
        <f t="shared" si="5"/>
        <v/>
      </c>
    </row>
    <row r="15" spans="1:8" ht="9.75" customHeight="1" x14ac:dyDescent="0.25">
      <c r="A15" s="15"/>
      <c r="B15" s="16"/>
      <c r="C15" s="17" t="str">
        <f t="shared" si="0"/>
        <v/>
      </c>
      <c r="D15" s="18" t="str">
        <f t="shared" si="1"/>
        <v/>
      </c>
      <c r="E15" s="18" t="str">
        <f t="shared" si="2"/>
        <v/>
      </c>
      <c r="F15" s="45" t="str">
        <f t="shared" si="3"/>
        <v/>
      </c>
      <c r="G15" s="47" t="str">
        <f t="shared" si="4"/>
        <v/>
      </c>
      <c r="H15" s="49" t="str">
        <f t="shared" si="5"/>
        <v/>
      </c>
    </row>
    <row r="16" spans="1:8" ht="9.75" customHeight="1" x14ac:dyDescent="0.25">
      <c r="A16" s="15"/>
      <c r="B16" s="16"/>
      <c r="C16" s="17" t="str">
        <f t="shared" si="0"/>
        <v/>
      </c>
      <c r="D16" s="18" t="str">
        <f t="shared" si="1"/>
        <v/>
      </c>
      <c r="E16" s="18" t="str">
        <f t="shared" si="2"/>
        <v/>
      </c>
      <c r="F16" s="45" t="str">
        <f t="shared" si="3"/>
        <v/>
      </c>
      <c r="G16" s="47" t="str">
        <f t="shared" si="4"/>
        <v/>
      </c>
      <c r="H16" s="49" t="str">
        <f t="shared" si="5"/>
        <v/>
      </c>
    </row>
    <row r="17" spans="1:8" ht="9.75" customHeight="1" x14ac:dyDescent="0.25">
      <c r="A17" s="15"/>
      <c r="B17" s="16"/>
      <c r="C17" s="17" t="str">
        <f t="shared" si="0"/>
        <v/>
      </c>
      <c r="D17" s="18" t="str">
        <f t="shared" si="1"/>
        <v/>
      </c>
      <c r="E17" s="18" t="str">
        <f t="shared" si="2"/>
        <v/>
      </c>
      <c r="F17" s="45" t="str">
        <f t="shared" si="3"/>
        <v/>
      </c>
      <c r="G17" s="47" t="str">
        <f t="shared" si="4"/>
        <v/>
      </c>
      <c r="H17" s="49" t="str">
        <f t="shared" si="5"/>
        <v/>
      </c>
    </row>
    <row r="18" spans="1:8" ht="9.75" customHeight="1" x14ac:dyDescent="0.25">
      <c r="A18" s="15"/>
      <c r="B18" s="16"/>
      <c r="C18" s="17" t="str">
        <f t="shared" si="0"/>
        <v/>
      </c>
      <c r="D18" s="18" t="str">
        <f t="shared" si="1"/>
        <v/>
      </c>
      <c r="E18" s="18" t="str">
        <f t="shared" si="2"/>
        <v/>
      </c>
      <c r="F18" s="45" t="str">
        <f t="shared" si="3"/>
        <v/>
      </c>
      <c r="G18" s="47" t="str">
        <f t="shared" si="4"/>
        <v/>
      </c>
      <c r="H18" s="49" t="str">
        <f t="shared" si="5"/>
        <v/>
      </c>
    </row>
    <row r="19" spans="1:8" ht="9.75" customHeight="1" x14ac:dyDescent="0.25">
      <c r="A19" s="15"/>
      <c r="B19" s="16"/>
      <c r="C19" s="17" t="str">
        <f t="shared" si="0"/>
        <v/>
      </c>
      <c r="D19" s="18" t="str">
        <f t="shared" si="1"/>
        <v/>
      </c>
      <c r="E19" s="18" t="str">
        <f t="shared" si="2"/>
        <v/>
      </c>
      <c r="F19" s="45" t="str">
        <f t="shared" si="3"/>
        <v/>
      </c>
      <c r="G19" s="47" t="str">
        <f t="shared" si="4"/>
        <v/>
      </c>
      <c r="H19" s="49" t="str">
        <f t="shared" si="5"/>
        <v/>
      </c>
    </row>
    <row r="20" spans="1:8" ht="9.75" customHeight="1" x14ac:dyDescent="0.25">
      <c r="A20" s="15"/>
      <c r="B20" s="16"/>
      <c r="C20" s="17" t="str">
        <f t="shared" si="0"/>
        <v/>
      </c>
      <c r="D20" s="18" t="str">
        <f t="shared" si="1"/>
        <v/>
      </c>
      <c r="E20" s="18" t="str">
        <f t="shared" si="2"/>
        <v/>
      </c>
      <c r="F20" s="45" t="str">
        <f t="shared" si="3"/>
        <v/>
      </c>
      <c r="G20" s="47" t="str">
        <f t="shared" si="4"/>
        <v/>
      </c>
      <c r="H20" s="49" t="str">
        <f t="shared" si="5"/>
        <v/>
      </c>
    </row>
    <row r="21" spans="1:8" ht="9.75" customHeight="1" x14ac:dyDescent="0.25">
      <c r="A21" s="15"/>
      <c r="B21" s="16"/>
      <c r="C21" s="17" t="str">
        <f t="shared" si="0"/>
        <v/>
      </c>
      <c r="D21" s="18" t="str">
        <f t="shared" si="1"/>
        <v/>
      </c>
      <c r="E21" s="18" t="str">
        <f t="shared" si="2"/>
        <v/>
      </c>
      <c r="F21" s="45" t="str">
        <f t="shared" si="3"/>
        <v/>
      </c>
      <c r="G21" s="47" t="str">
        <f t="shared" si="4"/>
        <v/>
      </c>
      <c r="H21" s="49" t="str">
        <f t="shared" si="5"/>
        <v/>
      </c>
    </row>
    <row r="22" spans="1:8" ht="9.75" customHeight="1" x14ac:dyDescent="0.25">
      <c r="A22" s="15"/>
      <c r="B22" s="16"/>
      <c r="C22" s="17" t="str">
        <f t="shared" si="0"/>
        <v/>
      </c>
      <c r="D22" s="18" t="str">
        <f t="shared" si="1"/>
        <v/>
      </c>
      <c r="E22" s="18" t="str">
        <f t="shared" si="2"/>
        <v/>
      </c>
      <c r="F22" s="45" t="str">
        <f t="shared" si="3"/>
        <v/>
      </c>
      <c r="G22" s="47" t="str">
        <f t="shared" si="4"/>
        <v/>
      </c>
      <c r="H22" s="49" t="str">
        <f t="shared" si="5"/>
        <v/>
      </c>
    </row>
    <row r="23" spans="1:8" ht="9.75" customHeight="1" x14ac:dyDescent="0.25">
      <c r="A23" s="15"/>
      <c r="B23" s="16"/>
      <c r="C23" s="17" t="str">
        <f t="shared" si="0"/>
        <v/>
      </c>
      <c r="D23" s="18" t="str">
        <f t="shared" si="1"/>
        <v/>
      </c>
      <c r="E23" s="18" t="str">
        <f t="shared" si="2"/>
        <v/>
      </c>
      <c r="F23" s="45" t="str">
        <f t="shared" si="3"/>
        <v/>
      </c>
      <c r="G23" s="47" t="str">
        <f t="shared" si="4"/>
        <v/>
      </c>
      <c r="H23" s="49" t="str">
        <f t="shared" si="5"/>
        <v/>
      </c>
    </row>
    <row r="24" spans="1:8" ht="9.75" customHeight="1" x14ac:dyDescent="0.25">
      <c r="A24" s="15"/>
      <c r="B24" s="16"/>
      <c r="C24" s="17" t="str">
        <f t="shared" si="0"/>
        <v/>
      </c>
      <c r="D24" s="18" t="str">
        <f t="shared" si="1"/>
        <v/>
      </c>
      <c r="E24" s="18" t="str">
        <f t="shared" si="2"/>
        <v/>
      </c>
      <c r="F24" s="45" t="str">
        <f t="shared" si="3"/>
        <v/>
      </c>
      <c r="G24" s="47" t="str">
        <f t="shared" si="4"/>
        <v/>
      </c>
      <c r="H24" s="49" t="str">
        <f t="shared" si="5"/>
        <v/>
      </c>
    </row>
    <row r="25" spans="1:8" ht="9.75" customHeight="1" x14ac:dyDescent="0.25">
      <c r="A25" s="15"/>
      <c r="B25" s="16"/>
      <c r="C25" s="17" t="str">
        <f t="shared" si="0"/>
        <v/>
      </c>
      <c r="D25" s="18" t="str">
        <f t="shared" si="1"/>
        <v/>
      </c>
      <c r="E25" s="18" t="str">
        <f t="shared" si="2"/>
        <v/>
      </c>
      <c r="F25" s="45" t="str">
        <f t="shared" si="3"/>
        <v/>
      </c>
      <c r="G25" s="47" t="str">
        <f t="shared" si="4"/>
        <v/>
      </c>
      <c r="H25" s="49" t="str">
        <f t="shared" si="5"/>
        <v/>
      </c>
    </row>
    <row r="26" spans="1:8" ht="9.75" customHeight="1" x14ac:dyDescent="0.25">
      <c r="A26" s="15"/>
      <c r="B26" s="16"/>
      <c r="C26" s="17" t="str">
        <f t="shared" si="0"/>
        <v/>
      </c>
      <c r="D26" s="18" t="str">
        <f t="shared" si="1"/>
        <v/>
      </c>
      <c r="E26" s="18" t="str">
        <f t="shared" si="2"/>
        <v/>
      </c>
      <c r="F26" s="45" t="str">
        <f t="shared" si="3"/>
        <v/>
      </c>
      <c r="G26" s="47" t="str">
        <f t="shared" si="4"/>
        <v/>
      </c>
      <c r="H26" s="49" t="str">
        <f t="shared" si="5"/>
        <v/>
      </c>
    </row>
    <row r="27" spans="1:8" ht="9.75" customHeight="1" x14ac:dyDescent="0.25">
      <c r="A27" s="15"/>
      <c r="B27" s="16"/>
      <c r="C27" s="17" t="str">
        <f t="shared" si="0"/>
        <v/>
      </c>
      <c r="D27" s="18" t="str">
        <f t="shared" si="1"/>
        <v/>
      </c>
      <c r="E27" s="18" t="str">
        <f t="shared" si="2"/>
        <v/>
      </c>
      <c r="F27" s="45" t="str">
        <f t="shared" si="3"/>
        <v/>
      </c>
      <c r="G27" s="47" t="str">
        <f t="shared" si="4"/>
        <v/>
      </c>
      <c r="H27" s="49" t="str">
        <f t="shared" si="5"/>
        <v/>
      </c>
    </row>
    <row r="28" spans="1:8" ht="9.75" customHeight="1" x14ac:dyDescent="0.25">
      <c r="A28" s="15"/>
      <c r="B28" s="16"/>
      <c r="C28" s="17" t="str">
        <f t="shared" si="0"/>
        <v/>
      </c>
      <c r="D28" s="18" t="str">
        <f t="shared" si="1"/>
        <v/>
      </c>
      <c r="E28" s="18" t="str">
        <f t="shared" si="2"/>
        <v/>
      </c>
      <c r="F28" s="45" t="str">
        <f t="shared" si="3"/>
        <v/>
      </c>
      <c r="G28" s="47" t="str">
        <f t="shared" si="4"/>
        <v/>
      </c>
      <c r="H28" s="49" t="str">
        <f t="shared" si="5"/>
        <v/>
      </c>
    </row>
    <row r="29" spans="1:8" ht="9.75" customHeight="1" x14ac:dyDescent="0.25">
      <c r="A29" s="15"/>
      <c r="B29" s="16"/>
      <c r="C29" s="17" t="str">
        <f t="shared" si="0"/>
        <v/>
      </c>
      <c r="D29" s="18" t="str">
        <f t="shared" si="1"/>
        <v/>
      </c>
      <c r="E29" s="18" t="str">
        <f t="shared" si="2"/>
        <v/>
      </c>
      <c r="F29" s="45" t="str">
        <f t="shared" si="3"/>
        <v/>
      </c>
      <c r="G29" s="47" t="str">
        <f t="shared" si="4"/>
        <v/>
      </c>
      <c r="H29" s="49" t="str">
        <f t="shared" si="5"/>
        <v/>
      </c>
    </row>
    <row r="30" spans="1:8" ht="9.75" customHeight="1" x14ac:dyDescent="0.25">
      <c r="A30" s="15"/>
      <c r="B30" s="16"/>
      <c r="C30" s="17" t="str">
        <f t="shared" si="0"/>
        <v/>
      </c>
      <c r="D30" s="18" t="str">
        <f t="shared" si="1"/>
        <v/>
      </c>
      <c r="E30" s="18" t="str">
        <f t="shared" si="2"/>
        <v/>
      </c>
      <c r="F30" s="45" t="str">
        <f t="shared" si="3"/>
        <v/>
      </c>
      <c r="G30" s="47" t="str">
        <f t="shared" si="4"/>
        <v/>
      </c>
      <c r="H30" s="49" t="str">
        <f t="shared" si="5"/>
        <v/>
      </c>
    </row>
    <row r="31" spans="1:8" ht="9.75" customHeight="1" x14ac:dyDescent="0.25">
      <c r="A31" s="15"/>
      <c r="B31" s="16"/>
      <c r="C31" s="17" t="str">
        <f t="shared" si="0"/>
        <v/>
      </c>
      <c r="D31" s="18" t="str">
        <f t="shared" si="1"/>
        <v/>
      </c>
      <c r="E31" s="18" t="str">
        <f t="shared" si="2"/>
        <v/>
      </c>
      <c r="F31" s="45" t="str">
        <f t="shared" si="3"/>
        <v/>
      </c>
      <c r="G31" s="47" t="str">
        <f t="shared" si="4"/>
        <v/>
      </c>
      <c r="H31" s="49" t="str">
        <f t="shared" si="5"/>
        <v/>
      </c>
    </row>
    <row r="32" spans="1:8" ht="9.75" customHeight="1" x14ac:dyDescent="0.25">
      <c r="A32" s="15"/>
      <c r="B32" s="16"/>
      <c r="C32" s="17" t="str">
        <f t="shared" si="0"/>
        <v/>
      </c>
      <c r="D32" s="18" t="str">
        <f t="shared" si="1"/>
        <v/>
      </c>
      <c r="E32" s="18" t="str">
        <f t="shared" si="2"/>
        <v/>
      </c>
      <c r="F32" s="45" t="str">
        <f t="shared" si="3"/>
        <v/>
      </c>
      <c r="G32" s="47" t="str">
        <f t="shared" si="4"/>
        <v/>
      </c>
      <c r="H32" s="49" t="str">
        <f t="shared" si="5"/>
        <v/>
      </c>
    </row>
    <row r="33" spans="1:19" ht="9.75" customHeight="1" x14ac:dyDescent="0.25">
      <c r="A33" s="15"/>
      <c r="B33" s="16"/>
      <c r="C33" s="17" t="str">
        <f t="shared" si="0"/>
        <v/>
      </c>
      <c r="D33" s="18" t="str">
        <f t="shared" si="1"/>
        <v/>
      </c>
      <c r="E33" s="18" t="str">
        <f t="shared" si="2"/>
        <v/>
      </c>
      <c r="F33" s="45" t="str">
        <f t="shared" si="3"/>
        <v/>
      </c>
      <c r="G33" s="47" t="str">
        <f t="shared" si="4"/>
        <v/>
      </c>
      <c r="H33" s="49" t="str">
        <f t="shared" si="5"/>
        <v/>
      </c>
    </row>
    <row r="34" spans="1:19" ht="9.75" customHeight="1" x14ac:dyDescent="0.25">
      <c r="A34" s="15"/>
      <c r="B34" s="16"/>
      <c r="C34" s="17" t="str">
        <f t="shared" si="0"/>
        <v/>
      </c>
      <c r="D34" s="18" t="str">
        <f t="shared" si="1"/>
        <v/>
      </c>
      <c r="E34" s="18" t="str">
        <f t="shared" si="2"/>
        <v/>
      </c>
      <c r="F34" s="45" t="str">
        <f t="shared" si="3"/>
        <v/>
      </c>
      <c r="G34" s="47" t="str">
        <f t="shared" si="4"/>
        <v/>
      </c>
      <c r="H34" s="49" t="str">
        <f t="shared" si="5"/>
        <v/>
      </c>
    </row>
    <row r="35" spans="1:19" ht="9.75" customHeight="1" x14ac:dyDescent="0.25">
      <c r="A35" s="15"/>
      <c r="B35" s="16"/>
      <c r="C35" s="17" t="str">
        <f t="shared" si="0"/>
        <v/>
      </c>
      <c r="D35" s="18" t="str">
        <f t="shared" si="1"/>
        <v/>
      </c>
      <c r="E35" s="18" t="str">
        <f t="shared" si="2"/>
        <v/>
      </c>
      <c r="F35" s="45" t="str">
        <f t="shared" si="3"/>
        <v/>
      </c>
      <c r="G35" s="47" t="str">
        <f t="shared" si="4"/>
        <v/>
      </c>
      <c r="H35" s="49" t="str">
        <f t="shared" si="5"/>
        <v/>
      </c>
    </row>
    <row r="36" spans="1:19" ht="9.75" customHeight="1" thickBot="1" x14ac:dyDescent="0.3">
      <c r="A36" s="19"/>
      <c r="B36" s="20"/>
      <c r="C36" s="21" t="str">
        <f t="shared" si="0"/>
        <v/>
      </c>
      <c r="D36" s="18" t="str">
        <f t="shared" si="1"/>
        <v/>
      </c>
      <c r="E36" s="18" t="str">
        <f t="shared" si="2"/>
        <v/>
      </c>
      <c r="F36" s="45" t="str">
        <f t="shared" si="3"/>
        <v/>
      </c>
      <c r="G36" s="47" t="str">
        <f t="shared" si="4"/>
        <v/>
      </c>
      <c r="H36" s="50" t="str">
        <f t="shared" si="5"/>
        <v/>
      </c>
    </row>
    <row r="37" spans="1:19" ht="16.5" thickTop="1" thickBot="1" x14ac:dyDescent="0.3">
      <c r="A37" s="37" t="s">
        <v>14</v>
      </c>
      <c r="B37" s="37"/>
      <c r="C37" s="37"/>
      <c r="D37" s="22" t="s">
        <v>7</v>
      </c>
      <c r="E37" s="51">
        <f>SUM(E9:E36)</f>
        <v>47.7</v>
      </c>
      <c r="F37" s="23"/>
      <c r="G37" s="24">
        <f>SUM(G9:G36)</f>
        <v>44.029499999999999</v>
      </c>
      <c r="H37" s="25">
        <f>SUM(H9:H36)</f>
        <v>3.6705000000000001</v>
      </c>
    </row>
    <row r="38" spans="1:19" ht="16.5" thickTop="1" thickBot="1" x14ac:dyDescent="0.3">
      <c r="A38" s="7" t="s">
        <v>19</v>
      </c>
      <c r="B38" s="7"/>
      <c r="C38" s="26"/>
      <c r="D38" s="26"/>
      <c r="E38" s="27">
        <v>2.1000000000000001E-2</v>
      </c>
      <c r="F38" s="26"/>
      <c r="G38" s="28" t="s">
        <v>15</v>
      </c>
      <c r="H38" s="29">
        <f>SUMIF(F9:F36,E38,G9:G36)</f>
        <v>5.8739999999999997</v>
      </c>
    </row>
    <row r="39" spans="1:19" ht="16.5" thickTop="1" thickBot="1" x14ac:dyDescent="0.3">
      <c r="A39" s="39"/>
      <c r="B39" s="38"/>
      <c r="C39" s="52"/>
      <c r="D39" s="26"/>
      <c r="E39" s="26" t="s">
        <v>9</v>
      </c>
      <c r="F39" s="26"/>
      <c r="G39" s="30" t="s">
        <v>16</v>
      </c>
      <c r="H39" s="31">
        <f>SUMIF(F9:F36,F40,G9:G36)</f>
        <v>38.155499999999996</v>
      </c>
      <c r="S39" s="2"/>
    </row>
    <row r="40" spans="1:19" ht="16.5" thickTop="1" thickBot="1" x14ac:dyDescent="0.3">
      <c r="A40" s="7" t="s">
        <v>20</v>
      </c>
      <c r="B40" s="7"/>
      <c r="C40" s="26"/>
      <c r="D40" s="26"/>
      <c r="E40" s="26" t="s">
        <v>22</v>
      </c>
      <c r="F40" s="40">
        <v>8.5000000000000006E-2</v>
      </c>
      <c r="G40" s="30" t="s">
        <v>17</v>
      </c>
      <c r="H40" s="31">
        <f>SUMIF(F9:F36,E38,H9:H36)</f>
        <v>0.126</v>
      </c>
    </row>
    <row r="41" spans="1:19" ht="16.5" thickTop="1" thickBot="1" x14ac:dyDescent="0.3">
      <c r="A41" s="41" t="str">
        <f>IF(A39&lt;&gt;"",A39-E37,"")</f>
        <v/>
      </c>
      <c r="B41" s="38"/>
      <c r="C41" s="52"/>
      <c r="D41" s="26"/>
      <c r="E41" s="26" t="s">
        <v>10</v>
      </c>
      <c r="F41" s="26"/>
      <c r="G41" s="32" t="s">
        <v>18</v>
      </c>
      <c r="H41" s="33">
        <f>SUMIF(F9:F36,F40,H9:H36)</f>
        <v>3.5445000000000002</v>
      </c>
    </row>
    <row r="42" spans="1:19" ht="15.75" thickTop="1" x14ac:dyDescent="0.25">
      <c r="A42" s="34"/>
      <c r="B42" s="34"/>
      <c r="C42" s="34"/>
      <c r="D42" s="34"/>
      <c r="E42" s="8"/>
      <c r="F42" s="8"/>
      <c r="G42" s="35"/>
      <c r="H42" s="34"/>
    </row>
    <row r="43" spans="1:19" x14ac:dyDescent="0.25">
      <c r="B43" s="36"/>
      <c r="E43" s="11"/>
    </row>
    <row r="48" spans="1:19" x14ac:dyDescent="0.25">
      <c r="B48" s="36"/>
    </row>
  </sheetData>
  <sheetProtection selectLockedCells="1"/>
  <mergeCells count="1">
    <mergeCell ref="B1:G1"/>
  </mergeCells>
  <pageMargins left="0.25" right="0.25" top="0.75" bottom="0.75" header="0.3" footer="0.3"/>
  <pageSetup paperSize="11" orientation="portrait" horizontalDpi="4294967293" verticalDpi="0" copies="2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8001" r:id="rId4" name="Button 1">
              <controlPr defaultSize="0" print="0" autoFill="0" autoPict="0" macro="[2]!NOUVELLE_FACTURE">
                <anchor moveWithCells="1" sizeWithCells="1">
                  <from>
                    <xdr:col>8</xdr:col>
                    <xdr:colOff>447675</xdr:colOff>
                    <xdr:row>29</xdr:row>
                    <xdr:rowOff>104775</xdr:rowOff>
                  </from>
                  <to>
                    <xdr:col>10</xdr:col>
                    <xdr:colOff>457200</xdr:colOff>
                    <xdr:row>32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02" r:id="rId5" name="Button 2">
              <controlPr defaultSize="0" print="0" autoFill="0" autoPict="0" macro="[2]!imprimer_facture">
                <anchor moveWithCells="1" sizeWithCells="1">
                  <from>
                    <xdr:col>8</xdr:col>
                    <xdr:colOff>466725</xdr:colOff>
                    <xdr:row>32</xdr:row>
                    <xdr:rowOff>114300</xdr:rowOff>
                  </from>
                  <to>
                    <xdr:col>10</xdr:col>
                    <xdr:colOff>476250</xdr:colOff>
                    <xdr:row>35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03" r:id="rId6" name="Button 3">
              <controlPr defaultSize="0" print="0" autoFill="0" autoPict="0" macro="[2]!MASQUER_FEUILLE">
                <anchor moveWithCells="1" sizeWithCells="1">
                  <from>
                    <xdr:col>8</xdr:col>
                    <xdr:colOff>476250</xdr:colOff>
                    <xdr:row>35</xdr:row>
                    <xdr:rowOff>114300</xdr:rowOff>
                  </from>
                  <to>
                    <xdr:col>10</xdr:col>
                    <xdr:colOff>485775</xdr:colOff>
                    <xdr:row>37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04" r:id="rId7" name="Check Box 4">
              <controlPr locked="0" defaultSize="0" autoFill="0" autoLine="0" autoPict="0" altText="">
                <anchor moveWithCells="1">
                  <from>
                    <xdr:col>3</xdr:col>
                    <xdr:colOff>257175</xdr:colOff>
                    <xdr:row>37</xdr:row>
                    <xdr:rowOff>152400</xdr:rowOff>
                  </from>
                  <to>
                    <xdr:col>4</xdr:col>
                    <xdr:colOff>285750</xdr:colOff>
                    <xdr:row>39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05" r:id="rId8" name="Check Box 5">
              <controlPr locked="0" defaultSize="0" autoFill="0" autoLine="0" autoPict="0" altText="">
                <anchor moveWithCells="1">
                  <from>
                    <xdr:col>3</xdr:col>
                    <xdr:colOff>257175</xdr:colOff>
                    <xdr:row>39</xdr:row>
                    <xdr:rowOff>161925</xdr:rowOff>
                  </from>
                  <to>
                    <xdr:col>4</xdr:col>
                    <xdr:colOff>285750</xdr:colOff>
                    <xdr:row>41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06" r:id="rId9" name="Check Box 6">
              <controlPr locked="0" defaultSize="0" autoFill="0" autoLine="0" autoPict="0" altText="">
                <anchor moveWithCells="1">
                  <from>
                    <xdr:col>3</xdr:col>
                    <xdr:colOff>257175</xdr:colOff>
                    <xdr:row>38</xdr:row>
                    <xdr:rowOff>152400</xdr:rowOff>
                  </from>
                  <to>
                    <xdr:col>4</xdr:col>
                    <xdr:colOff>123825</xdr:colOff>
                    <xdr:row>40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S48"/>
  <sheetViews>
    <sheetView showGridLines="0" zoomScale="110" zoomScaleNormal="110" workbookViewId="0">
      <selection activeCell="A18" sqref="A18"/>
    </sheetView>
  </sheetViews>
  <sheetFormatPr baseColWidth="10" defaultRowHeight="15" x14ac:dyDescent="0.25"/>
  <cols>
    <col min="1" max="1" width="5.28515625" style="6" customWidth="1"/>
    <col min="2" max="2" width="4.85546875" style="6" customWidth="1"/>
    <col min="3" max="3" width="20.85546875" style="6" customWidth="1"/>
    <col min="4" max="4" width="6.5703125" style="6" customWidth="1"/>
    <col min="5" max="5" width="10.140625" style="6" customWidth="1"/>
    <col min="6" max="6" width="5" style="6" customWidth="1"/>
    <col min="7" max="7" width="8.42578125" style="6" customWidth="1"/>
    <col min="8" max="8" width="6.140625" style="6" customWidth="1"/>
    <col min="9" max="9" width="11.42578125" style="6"/>
    <col min="10" max="12" width="11.42578125" style="1"/>
    <col min="13" max="13" width="23.5703125" style="1" customWidth="1"/>
    <col min="14" max="16" width="11.42578125" style="1"/>
    <col min="17" max="17" width="13" style="1" customWidth="1"/>
    <col min="18" max="19" width="11.42578125" style="1"/>
  </cols>
  <sheetData>
    <row r="1" spans="1:8" x14ac:dyDescent="0.25">
      <c r="B1" s="55"/>
      <c r="C1" s="55"/>
      <c r="D1" s="55"/>
      <c r="E1" s="55"/>
      <c r="F1" s="55"/>
      <c r="G1" s="55"/>
    </row>
    <row r="2" spans="1:8" x14ac:dyDescent="0.25">
      <c r="A2" s="7"/>
      <c r="B2" s="7"/>
      <c r="C2" s="7"/>
      <c r="D2" s="7"/>
      <c r="E2" s="7"/>
      <c r="F2" s="7"/>
      <c r="G2" s="7"/>
      <c r="H2" s="7"/>
    </row>
    <row r="3" spans="1:8" x14ac:dyDescent="0.25">
      <c r="A3" s="7"/>
      <c r="B3" s="7"/>
      <c r="C3" s="7"/>
      <c r="D3" s="7"/>
      <c r="E3" s="7"/>
      <c r="F3" s="7"/>
      <c r="G3" s="7"/>
      <c r="H3" s="7"/>
    </row>
    <row r="4" spans="1:8" x14ac:dyDescent="0.25">
      <c r="A4" s="7"/>
      <c r="B4" s="7"/>
      <c r="C4" s="7"/>
      <c r="D4" s="7"/>
      <c r="E4" s="7"/>
      <c r="F4" s="7"/>
      <c r="G4" s="7"/>
      <c r="H4" s="7"/>
    </row>
    <row r="5" spans="1:8" x14ac:dyDescent="0.25">
      <c r="C5" s="8" t="s">
        <v>0</v>
      </c>
      <c r="D5" s="54">
        <v>39449</v>
      </c>
      <c r="E5" s="9"/>
    </row>
    <row r="6" spans="1:8" ht="15.75" thickBot="1" x14ac:dyDescent="0.3">
      <c r="C6" s="8" t="s">
        <v>8</v>
      </c>
      <c r="D6" s="42">
        <v>200801004</v>
      </c>
      <c r="E6" s="10"/>
    </row>
    <row r="7" spans="1:8" ht="16.5" thickTop="1" thickBot="1" x14ac:dyDescent="0.3">
      <c r="A7" s="6" t="s">
        <v>21</v>
      </c>
      <c r="B7" s="46">
        <v>1</v>
      </c>
      <c r="C7" s="8" t="s">
        <v>1</v>
      </c>
      <c r="D7" s="10">
        <v>5</v>
      </c>
      <c r="E7" s="10"/>
      <c r="H7" s="11"/>
    </row>
    <row r="8" spans="1:8" ht="16.5" thickTop="1" thickBot="1" x14ac:dyDescent="0.3">
      <c r="A8" s="12" t="s">
        <v>2</v>
      </c>
      <c r="B8" s="13" t="s">
        <v>5</v>
      </c>
      <c r="C8" s="13" t="s">
        <v>3</v>
      </c>
      <c r="D8" s="13" t="s">
        <v>4</v>
      </c>
      <c r="E8" s="13" t="s">
        <v>6</v>
      </c>
      <c r="F8" s="13" t="s">
        <v>11</v>
      </c>
      <c r="G8" s="13" t="s">
        <v>12</v>
      </c>
      <c r="H8" s="14" t="s">
        <v>13</v>
      </c>
    </row>
    <row r="9" spans="1:8" ht="9.75" customHeight="1" thickTop="1" x14ac:dyDescent="0.25">
      <c r="A9" s="15">
        <v>61</v>
      </c>
      <c r="B9" s="16">
        <v>1</v>
      </c>
      <c r="C9" s="17" t="str">
        <f t="shared" ref="C9:C36" si="0">IFERROR(VLOOKUP(A9,code_carte,2,FALSE),"")</f>
        <v>PRODUIT 1</v>
      </c>
      <c r="D9" s="18">
        <f t="shared" ref="D9:D36" si="1">IFERROR(VLOOKUP(A9,code_carte,3,FALSE),"")</f>
        <v>6</v>
      </c>
      <c r="E9" s="18">
        <f t="shared" ref="E9:E36" si="2">IFERROR(VLOOKUP(A9,code_carte,3,FALSE)*B9,"")</f>
        <v>6</v>
      </c>
      <c r="F9" s="45">
        <f t="shared" ref="F9:F36" si="3">IFERROR(VLOOKUP(A9,code_carte,4,FALSE),"")</f>
        <v>8.5000000000000006E-2</v>
      </c>
      <c r="G9" s="47">
        <f t="shared" ref="G9:G36" si="4">IFERROR(VLOOKUP(A9,code_carte,5,FALSE)*B9,"")</f>
        <v>5.49</v>
      </c>
      <c r="H9" s="48">
        <f t="shared" ref="H9:H36" si="5">IFERROR(VLOOKUP(A9,code_carte,6,FALSE)*B9,"")</f>
        <v>0.51</v>
      </c>
    </row>
    <row r="10" spans="1:8" ht="9.75" customHeight="1" x14ac:dyDescent="0.25">
      <c r="A10" s="15">
        <v>20</v>
      </c>
      <c r="B10" s="16">
        <v>1</v>
      </c>
      <c r="C10" s="17" t="str">
        <f t="shared" si="0"/>
        <v>PRODUIT 1</v>
      </c>
      <c r="D10" s="18">
        <f t="shared" si="1"/>
        <v>2.2999999999999998</v>
      </c>
      <c r="E10" s="18">
        <f t="shared" si="2"/>
        <v>2.2999999999999998</v>
      </c>
      <c r="F10" s="45">
        <f t="shared" si="3"/>
        <v>2.1000000000000001E-2</v>
      </c>
      <c r="G10" s="47">
        <f t="shared" si="4"/>
        <v>2.2517</v>
      </c>
      <c r="H10" s="49">
        <f t="shared" si="5"/>
        <v>4.8300000000000003E-2</v>
      </c>
    </row>
    <row r="11" spans="1:8" ht="9.75" customHeight="1" x14ac:dyDescent="0.25">
      <c r="A11" s="15">
        <v>50</v>
      </c>
      <c r="B11" s="16">
        <v>2</v>
      </c>
      <c r="C11" s="17" t="str">
        <f t="shared" si="0"/>
        <v>PRODUIT 1</v>
      </c>
      <c r="D11" s="18">
        <f t="shared" si="1"/>
        <v>3</v>
      </c>
      <c r="E11" s="18">
        <f t="shared" si="2"/>
        <v>6</v>
      </c>
      <c r="F11" s="45">
        <f t="shared" si="3"/>
        <v>8.5000000000000006E-2</v>
      </c>
      <c r="G11" s="47">
        <f t="shared" si="4"/>
        <v>5.49</v>
      </c>
      <c r="H11" s="49">
        <f t="shared" si="5"/>
        <v>0.51</v>
      </c>
    </row>
    <row r="12" spans="1:8" ht="9.75" customHeight="1" x14ac:dyDescent="0.25">
      <c r="A12" s="15">
        <v>41</v>
      </c>
      <c r="B12" s="16">
        <v>2</v>
      </c>
      <c r="C12" s="17" t="str">
        <f t="shared" si="0"/>
        <v>PRODUIT 1</v>
      </c>
      <c r="D12" s="18">
        <f t="shared" si="1"/>
        <v>2.1</v>
      </c>
      <c r="E12" s="18">
        <f t="shared" si="2"/>
        <v>4.2</v>
      </c>
      <c r="F12" s="45">
        <f t="shared" si="3"/>
        <v>8.5000000000000006E-2</v>
      </c>
      <c r="G12" s="47">
        <f t="shared" si="4"/>
        <v>3.843</v>
      </c>
      <c r="H12" s="49">
        <f t="shared" si="5"/>
        <v>0.35700000000000004</v>
      </c>
    </row>
    <row r="13" spans="1:8" ht="9.75" customHeight="1" x14ac:dyDescent="0.25">
      <c r="A13" s="15">
        <v>12</v>
      </c>
      <c r="B13" s="16">
        <v>1</v>
      </c>
      <c r="C13" s="17" t="str">
        <f t="shared" si="0"/>
        <v>PRODUIT 1</v>
      </c>
      <c r="D13" s="18">
        <f t="shared" si="1"/>
        <v>1.9</v>
      </c>
      <c r="E13" s="18">
        <f t="shared" si="2"/>
        <v>1.9</v>
      </c>
      <c r="F13" s="45">
        <f t="shared" si="3"/>
        <v>2.1000000000000001E-2</v>
      </c>
      <c r="G13" s="47">
        <f t="shared" si="4"/>
        <v>1.8600999999999999</v>
      </c>
      <c r="H13" s="49">
        <f t="shared" si="5"/>
        <v>3.9899999999999998E-2</v>
      </c>
    </row>
    <row r="14" spans="1:8" ht="9.75" customHeight="1" x14ac:dyDescent="0.25">
      <c r="A14" s="15">
        <v>10</v>
      </c>
      <c r="B14" s="16">
        <v>1</v>
      </c>
      <c r="C14" s="17" t="str">
        <f t="shared" si="0"/>
        <v>PRODUIT 1</v>
      </c>
      <c r="D14" s="18">
        <f t="shared" si="1"/>
        <v>1.9</v>
      </c>
      <c r="E14" s="18">
        <f t="shared" si="2"/>
        <v>1.9</v>
      </c>
      <c r="F14" s="45">
        <f t="shared" si="3"/>
        <v>2.1000000000000001E-2</v>
      </c>
      <c r="G14" s="47">
        <f t="shared" si="4"/>
        <v>1.8600999999999999</v>
      </c>
      <c r="H14" s="49">
        <f t="shared" si="5"/>
        <v>3.9899999999999998E-2</v>
      </c>
    </row>
    <row r="15" spans="1:8" ht="9.75" customHeight="1" x14ac:dyDescent="0.25">
      <c r="A15" s="15">
        <v>30</v>
      </c>
      <c r="B15" s="16">
        <v>2</v>
      </c>
      <c r="C15" s="17" t="str">
        <f t="shared" si="0"/>
        <v>PRODUIT 1</v>
      </c>
      <c r="D15" s="18">
        <f t="shared" si="1"/>
        <v>2</v>
      </c>
      <c r="E15" s="18">
        <f t="shared" si="2"/>
        <v>4</v>
      </c>
      <c r="F15" s="45">
        <f t="shared" si="3"/>
        <v>2.1000000000000001E-2</v>
      </c>
      <c r="G15" s="47">
        <f t="shared" si="4"/>
        <v>3.9159999999999999</v>
      </c>
      <c r="H15" s="49">
        <f t="shared" si="5"/>
        <v>8.4000000000000005E-2</v>
      </c>
    </row>
    <row r="16" spans="1:8" ht="9.75" customHeight="1" x14ac:dyDescent="0.25">
      <c r="A16" s="15">
        <v>101</v>
      </c>
      <c r="B16" s="16">
        <v>2</v>
      </c>
      <c r="C16" s="17" t="str">
        <f t="shared" si="0"/>
        <v>PRODUIT 1</v>
      </c>
      <c r="D16" s="18">
        <f t="shared" si="1"/>
        <v>9</v>
      </c>
      <c r="E16" s="18">
        <f t="shared" si="2"/>
        <v>18</v>
      </c>
      <c r="F16" s="45">
        <f t="shared" si="3"/>
        <v>8.5000000000000006E-2</v>
      </c>
      <c r="G16" s="47">
        <f t="shared" si="4"/>
        <v>16.47</v>
      </c>
      <c r="H16" s="49">
        <f t="shared" si="5"/>
        <v>1.53</v>
      </c>
    </row>
    <row r="17" spans="1:8" ht="9.75" customHeight="1" x14ac:dyDescent="0.25">
      <c r="A17" s="15">
        <v>80</v>
      </c>
      <c r="B17" s="16">
        <v>1</v>
      </c>
      <c r="C17" s="17" t="str">
        <f t="shared" si="0"/>
        <v>PRODUIT 1</v>
      </c>
      <c r="D17" s="18">
        <f t="shared" si="1"/>
        <v>10</v>
      </c>
      <c r="E17" s="18">
        <f t="shared" si="2"/>
        <v>10</v>
      </c>
      <c r="F17" s="45">
        <f t="shared" si="3"/>
        <v>8.5000000000000006E-2</v>
      </c>
      <c r="G17" s="47">
        <f t="shared" si="4"/>
        <v>9.15</v>
      </c>
      <c r="H17" s="49">
        <f t="shared" si="5"/>
        <v>0.85000000000000009</v>
      </c>
    </row>
    <row r="18" spans="1:8" ht="9.75" customHeight="1" x14ac:dyDescent="0.25">
      <c r="A18" s="15">
        <v>82</v>
      </c>
      <c r="B18" s="16">
        <v>4</v>
      </c>
      <c r="C18" s="17" t="str">
        <f t="shared" si="0"/>
        <v>PRODUIT 1</v>
      </c>
      <c r="D18" s="18">
        <f t="shared" si="1"/>
        <v>12.5</v>
      </c>
      <c r="E18" s="18">
        <f t="shared" si="2"/>
        <v>50</v>
      </c>
      <c r="F18" s="45">
        <f t="shared" si="3"/>
        <v>8.5000000000000006E-2</v>
      </c>
      <c r="G18" s="47">
        <f t="shared" si="4"/>
        <v>45.75</v>
      </c>
      <c r="H18" s="49">
        <f t="shared" si="5"/>
        <v>4.25</v>
      </c>
    </row>
    <row r="19" spans="1:8" ht="9.75" customHeight="1" x14ac:dyDescent="0.25">
      <c r="A19" s="15">
        <v>96</v>
      </c>
      <c r="B19" s="16">
        <v>1</v>
      </c>
      <c r="C19" s="17" t="str">
        <f t="shared" si="0"/>
        <v>PRODUIT 1</v>
      </c>
      <c r="D19" s="18">
        <f t="shared" si="1"/>
        <v>7</v>
      </c>
      <c r="E19" s="18">
        <f t="shared" si="2"/>
        <v>7</v>
      </c>
      <c r="F19" s="45">
        <f t="shared" si="3"/>
        <v>8.5000000000000006E-2</v>
      </c>
      <c r="G19" s="47">
        <f t="shared" si="4"/>
        <v>6.4050000000000002</v>
      </c>
      <c r="H19" s="49">
        <f t="shared" si="5"/>
        <v>0.59500000000000008</v>
      </c>
    </row>
    <row r="20" spans="1:8" ht="9.75" customHeight="1" x14ac:dyDescent="0.25">
      <c r="A20" s="15">
        <v>90</v>
      </c>
      <c r="B20" s="16">
        <v>2</v>
      </c>
      <c r="C20" s="17" t="str">
        <f t="shared" si="0"/>
        <v>PRODUIT 1</v>
      </c>
      <c r="D20" s="18">
        <f t="shared" si="1"/>
        <v>5.5</v>
      </c>
      <c r="E20" s="18">
        <f t="shared" si="2"/>
        <v>11</v>
      </c>
      <c r="F20" s="45">
        <f t="shared" si="3"/>
        <v>8.5000000000000006E-2</v>
      </c>
      <c r="G20" s="47">
        <f t="shared" si="4"/>
        <v>10.065</v>
      </c>
      <c r="H20" s="49">
        <f t="shared" si="5"/>
        <v>0.93500000000000005</v>
      </c>
    </row>
    <row r="21" spans="1:8" ht="9.75" customHeight="1" x14ac:dyDescent="0.25">
      <c r="A21" s="15">
        <v>21</v>
      </c>
      <c r="B21" s="16">
        <v>1</v>
      </c>
      <c r="C21" s="17" t="str">
        <f t="shared" si="0"/>
        <v>PRODUIT 1</v>
      </c>
      <c r="D21" s="18">
        <f t="shared" si="1"/>
        <v>2.5</v>
      </c>
      <c r="E21" s="18">
        <f t="shared" si="2"/>
        <v>2.5</v>
      </c>
      <c r="F21" s="45">
        <f t="shared" si="3"/>
        <v>2.1000000000000001E-2</v>
      </c>
      <c r="G21" s="47">
        <f t="shared" si="4"/>
        <v>2.4474999999999998</v>
      </c>
      <c r="H21" s="49">
        <f t="shared" si="5"/>
        <v>5.2500000000000005E-2</v>
      </c>
    </row>
    <row r="22" spans="1:8" ht="9.75" customHeight="1" x14ac:dyDescent="0.25">
      <c r="A22" s="15"/>
      <c r="B22" s="16"/>
      <c r="C22" s="17" t="str">
        <f t="shared" si="0"/>
        <v/>
      </c>
      <c r="D22" s="18" t="str">
        <f t="shared" si="1"/>
        <v/>
      </c>
      <c r="E22" s="18" t="str">
        <f t="shared" si="2"/>
        <v/>
      </c>
      <c r="F22" s="45" t="str">
        <f t="shared" si="3"/>
        <v/>
      </c>
      <c r="G22" s="47" t="str">
        <f t="shared" si="4"/>
        <v/>
      </c>
      <c r="H22" s="49" t="str">
        <f t="shared" si="5"/>
        <v/>
      </c>
    </row>
    <row r="23" spans="1:8" ht="9.75" customHeight="1" x14ac:dyDescent="0.25">
      <c r="A23" s="15"/>
      <c r="B23" s="16"/>
      <c r="C23" s="17" t="str">
        <f t="shared" si="0"/>
        <v/>
      </c>
      <c r="D23" s="18" t="str">
        <f t="shared" si="1"/>
        <v/>
      </c>
      <c r="E23" s="18" t="str">
        <f t="shared" si="2"/>
        <v/>
      </c>
      <c r="F23" s="45" t="str">
        <f t="shared" si="3"/>
        <v/>
      </c>
      <c r="G23" s="47" t="str">
        <f t="shared" si="4"/>
        <v/>
      </c>
      <c r="H23" s="49" t="str">
        <f t="shared" si="5"/>
        <v/>
      </c>
    </row>
    <row r="24" spans="1:8" ht="9.75" customHeight="1" x14ac:dyDescent="0.25">
      <c r="A24" s="15"/>
      <c r="B24" s="16"/>
      <c r="C24" s="17" t="str">
        <f t="shared" si="0"/>
        <v/>
      </c>
      <c r="D24" s="18" t="str">
        <f t="shared" si="1"/>
        <v/>
      </c>
      <c r="E24" s="18" t="str">
        <f t="shared" si="2"/>
        <v/>
      </c>
      <c r="F24" s="45" t="str">
        <f t="shared" si="3"/>
        <v/>
      </c>
      <c r="G24" s="47" t="str">
        <f t="shared" si="4"/>
        <v/>
      </c>
      <c r="H24" s="49" t="str">
        <f t="shared" si="5"/>
        <v/>
      </c>
    </row>
    <row r="25" spans="1:8" ht="9.75" customHeight="1" x14ac:dyDescent="0.25">
      <c r="A25" s="15"/>
      <c r="B25" s="16"/>
      <c r="C25" s="17" t="str">
        <f t="shared" si="0"/>
        <v/>
      </c>
      <c r="D25" s="18" t="str">
        <f t="shared" si="1"/>
        <v/>
      </c>
      <c r="E25" s="18" t="str">
        <f t="shared" si="2"/>
        <v/>
      </c>
      <c r="F25" s="45" t="str">
        <f t="shared" si="3"/>
        <v/>
      </c>
      <c r="G25" s="47" t="str">
        <f t="shared" si="4"/>
        <v/>
      </c>
      <c r="H25" s="49" t="str">
        <f t="shared" si="5"/>
        <v/>
      </c>
    </row>
    <row r="26" spans="1:8" ht="9.75" customHeight="1" x14ac:dyDescent="0.25">
      <c r="A26" s="15"/>
      <c r="B26" s="16"/>
      <c r="C26" s="17" t="str">
        <f t="shared" si="0"/>
        <v/>
      </c>
      <c r="D26" s="18" t="str">
        <f t="shared" si="1"/>
        <v/>
      </c>
      <c r="E26" s="18" t="str">
        <f t="shared" si="2"/>
        <v/>
      </c>
      <c r="F26" s="45" t="str">
        <f t="shared" si="3"/>
        <v/>
      </c>
      <c r="G26" s="47" t="str">
        <f t="shared" si="4"/>
        <v/>
      </c>
      <c r="H26" s="49" t="str">
        <f t="shared" si="5"/>
        <v/>
      </c>
    </row>
    <row r="27" spans="1:8" ht="9.75" customHeight="1" x14ac:dyDescent="0.25">
      <c r="A27" s="15"/>
      <c r="B27" s="16"/>
      <c r="C27" s="17" t="str">
        <f t="shared" si="0"/>
        <v/>
      </c>
      <c r="D27" s="18" t="str">
        <f t="shared" si="1"/>
        <v/>
      </c>
      <c r="E27" s="18" t="str">
        <f t="shared" si="2"/>
        <v/>
      </c>
      <c r="F27" s="45" t="str">
        <f t="shared" si="3"/>
        <v/>
      </c>
      <c r="G27" s="47" t="str">
        <f t="shared" si="4"/>
        <v/>
      </c>
      <c r="H27" s="49" t="str">
        <f t="shared" si="5"/>
        <v/>
      </c>
    </row>
    <row r="28" spans="1:8" ht="9.75" customHeight="1" x14ac:dyDescent="0.25">
      <c r="A28" s="15"/>
      <c r="B28" s="16"/>
      <c r="C28" s="17" t="str">
        <f t="shared" si="0"/>
        <v/>
      </c>
      <c r="D28" s="18" t="str">
        <f t="shared" si="1"/>
        <v/>
      </c>
      <c r="E28" s="18" t="str">
        <f t="shared" si="2"/>
        <v/>
      </c>
      <c r="F28" s="45" t="str">
        <f t="shared" si="3"/>
        <v/>
      </c>
      <c r="G28" s="47" t="str">
        <f t="shared" si="4"/>
        <v/>
      </c>
      <c r="H28" s="49" t="str">
        <f t="shared" si="5"/>
        <v/>
      </c>
    </row>
    <row r="29" spans="1:8" ht="9.75" customHeight="1" x14ac:dyDescent="0.25">
      <c r="A29" s="15"/>
      <c r="B29" s="16"/>
      <c r="C29" s="17" t="str">
        <f t="shared" si="0"/>
        <v/>
      </c>
      <c r="D29" s="18" t="str">
        <f t="shared" si="1"/>
        <v/>
      </c>
      <c r="E29" s="18" t="str">
        <f t="shared" si="2"/>
        <v/>
      </c>
      <c r="F29" s="45" t="str">
        <f t="shared" si="3"/>
        <v/>
      </c>
      <c r="G29" s="47" t="str">
        <f t="shared" si="4"/>
        <v/>
      </c>
      <c r="H29" s="49" t="str">
        <f t="shared" si="5"/>
        <v/>
      </c>
    </row>
    <row r="30" spans="1:8" ht="9.75" customHeight="1" x14ac:dyDescent="0.25">
      <c r="A30" s="15"/>
      <c r="B30" s="16"/>
      <c r="C30" s="17" t="str">
        <f t="shared" si="0"/>
        <v/>
      </c>
      <c r="D30" s="18" t="str">
        <f t="shared" si="1"/>
        <v/>
      </c>
      <c r="E30" s="18" t="str">
        <f t="shared" si="2"/>
        <v/>
      </c>
      <c r="F30" s="45" t="str">
        <f t="shared" si="3"/>
        <v/>
      </c>
      <c r="G30" s="47" t="str">
        <f t="shared" si="4"/>
        <v/>
      </c>
      <c r="H30" s="49" t="str">
        <f t="shared" si="5"/>
        <v/>
      </c>
    </row>
    <row r="31" spans="1:8" ht="9.75" customHeight="1" x14ac:dyDescent="0.25">
      <c r="A31" s="15"/>
      <c r="B31" s="16"/>
      <c r="C31" s="17" t="str">
        <f t="shared" si="0"/>
        <v/>
      </c>
      <c r="D31" s="18" t="str">
        <f t="shared" si="1"/>
        <v/>
      </c>
      <c r="E31" s="18" t="str">
        <f t="shared" si="2"/>
        <v/>
      </c>
      <c r="F31" s="45" t="str">
        <f t="shared" si="3"/>
        <v/>
      </c>
      <c r="G31" s="47" t="str">
        <f t="shared" si="4"/>
        <v/>
      </c>
      <c r="H31" s="49" t="str">
        <f t="shared" si="5"/>
        <v/>
      </c>
    </row>
    <row r="32" spans="1:8" ht="9.75" customHeight="1" x14ac:dyDescent="0.25">
      <c r="A32" s="15"/>
      <c r="B32" s="16"/>
      <c r="C32" s="17" t="str">
        <f t="shared" si="0"/>
        <v/>
      </c>
      <c r="D32" s="18" t="str">
        <f t="shared" si="1"/>
        <v/>
      </c>
      <c r="E32" s="18" t="str">
        <f t="shared" si="2"/>
        <v/>
      </c>
      <c r="F32" s="45" t="str">
        <f t="shared" si="3"/>
        <v/>
      </c>
      <c r="G32" s="47" t="str">
        <f t="shared" si="4"/>
        <v/>
      </c>
      <c r="H32" s="49" t="str">
        <f t="shared" si="5"/>
        <v/>
      </c>
    </row>
    <row r="33" spans="1:19" ht="9.75" customHeight="1" x14ac:dyDescent="0.25">
      <c r="A33" s="15"/>
      <c r="B33" s="16"/>
      <c r="C33" s="17" t="str">
        <f t="shared" si="0"/>
        <v/>
      </c>
      <c r="D33" s="18" t="str">
        <f t="shared" si="1"/>
        <v/>
      </c>
      <c r="E33" s="18" t="str">
        <f t="shared" si="2"/>
        <v/>
      </c>
      <c r="F33" s="45" t="str">
        <f t="shared" si="3"/>
        <v/>
      </c>
      <c r="G33" s="47" t="str">
        <f t="shared" si="4"/>
        <v/>
      </c>
      <c r="H33" s="49" t="str">
        <f t="shared" si="5"/>
        <v/>
      </c>
    </row>
    <row r="34" spans="1:19" ht="9.75" customHeight="1" x14ac:dyDescent="0.25">
      <c r="A34" s="15"/>
      <c r="B34" s="16"/>
      <c r="C34" s="17" t="str">
        <f t="shared" si="0"/>
        <v/>
      </c>
      <c r="D34" s="18" t="str">
        <f t="shared" si="1"/>
        <v/>
      </c>
      <c r="E34" s="18" t="str">
        <f t="shared" si="2"/>
        <v/>
      </c>
      <c r="F34" s="45" t="str">
        <f t="shared" si="3"/>
        <v/>
      </c>
      <c r="G34" s="47" t="str">
        <f t="shared" si="4"/>
        <v/>
      </c>
      <c r="H34" s="49" t="str">
        <f t="shared" si="5"/>
        <v/>
      </c>
    </row>
    <row r="35" spans="1:19" ht="9.75" customHeight="1" x14ac:dyDescent="0.25">
      <c r="A35" s="15"/>
      <c r="B35" s="16"/>
      <c r="C35" s="17" t="str">
        <f t="shared" si="0"/>
        <v/>
      </c>
      <c r="D35" s="18" t="str">
        <f t="shared" si="1"/>
        <v/>
      </c>
      <c r="E35" s="18" t="str">
        <f t="shared" si="2"/>
        <v/>
      </c>
      <c r="F35" s="45" t="str">
        <f t="shared" si="3"/>
        <v/>
      </c>
      <c r="G35" s="47" t="str">
        <f t="shared" si="4"/>
        <v/>
      </c>
      <c r="H35" s="49" t="str">
        <f t="shared" si="5"/>
        <v/>
      </c>
    </row>
    <row r="36" spans="1:19" ht="9.75" customHeight="1" thickBot="1" x14ac:dyDescent="0.3">
      <c r="A36" s="19"/>
      <c r="B36" s="20"/>
      <c r="C36" s="21" t="str">
        <f t="shared" si="0"/>
        <v/>
      </c>
      <c r="D36" s="18" t="str">
        <f t="shared" si="1"/>
        <v/>
      </c>
      <c r="E36" s="18" t="str">
        <f t="shared" si="2"/>
        <v/>
      </c>
      <c r="F36" s="45" t="str">
        <f t="shared" si="3"/>
        <v/>
      </c>
      <c r="G36" s="47" t="str">
        <f t="shared" si="4"/>
        <v/>
      </c>
      <c r="H36" s="50" t="str">
        <f t="shared" si="5"/>
        <v/>
      </c>
    </row>
    <row r="37" spans="1:19" ht="16.5" thickTop="1" thickBot="1" x14ac:dyDescent="0.3">
      <c r="A37" s="37" t="s">
        <v>14</v>
      </c>
      <c r="B37" s="37"/>
      <c r="C37" s="37"/>
      <c r="D37" s="22" t="s">
        <v>7</v>
      </c>
      <c r="E37" s="51">
        <f>SUM(E9:E36)</f>
        <v>124.8</v>
      </c>
      <c r="F37" s="23"/>
      <c r="G37" s="24">
        <f>SUM(G9:G36)</f>
        <v>114.99839999999999</v>
      </c>
      <c r="H37" s="25">
        <f>SUM(H9:H36)</f>
        <v>9.8016000000000023</v>
      </c>
    </row>
    <row r="38" spans="1:19" ht="16.5" thickTop="1" thickBot="1" x14ac:dyDescent="0.3">
      <c r="A38" s="7" t="s">
        <v>19</v>
      </c>
      <c r="B38" s="7"/>
      <c r="C38" s="26"/>
      <c r="D38" s="26"/>
      <c r="E38" s="27">
        <v>2.1000000000000001E-2</v>
      </c>
      <c r="F38" s="26"/>
      <c r="G38" s="28" t="s">
        <v>15</v>
      </c>
      <c r="H38" s="29">
        <f>SUMIF(F9:F36,E38,G9:G36)</f>
        <v>12.3354</v>
      </c>
    </row>
    <row r="39" spans="1:19" ht="16.5" thickTop="1" thickBot="1" x14ac:dyDescent="0.3">
      <c r="A39" s="39"/>
      <c r="B39" s="38"/>
      <c r="C39" s="52"/>
      <c r="D39" s="26"/>
      <c r="E39" s="26" t="s">
        <v>9</v>
      </c>
      <c r="F39" s="26"/>
      <c r="G39" s="30" t="s">
        <v>16</v>
      </c>
      <c r="H39" s="31">
        <f>SUMIF(F9:F36,F40,G9:G36)</f>
        <v>102.663</v>
      </c>
      <c r="S39" s="2"/>
    </row>
    <row r="40" spans="1:19" ht="16.5" thickTop="1" thickBot="1" x14ac:dyDescent="0.3">
      <c r="A40" s="7" t="s">
        <v>20</v>
      </c>
      <c r="B40" s="7"/>
      <c r="C40" s="26"/>
      <c r="D40" s="26"/>
      <c r="E40" s="26" t="s">
        <v>22</v>
      </c>
      <c r="F40" s="40">
        <v>8.5000000000000006E-2</v>
      </c>
      <c r="G40" s="30" t="s">
        <v>17</v>
      </c>
      <c r="H40" s="31">
        <f>SUMIF(F9:F36,E38,H9:H36)</f>
        <v>0.2646</v>
      </c>
    </row>
    <row r="41" spans="1:19" ht="16.5" thickTop="1" thickBot="1" x14ac:dyDescent="0.3">
      <c r="A41" s="41" t="str">
        <f>IF(A39&lt;&gt;"",A39-E37,"")</f>
        <v/>
      </c>
      <c r="B41" s="38"/>
      <c r="C41" s="52"/>
      <c r="D41" s="26"/>
      <c r="E41" s="26" t="s">
        <v>10</v>
      </c>
      <c r="F41" s="26"/>
      <c r="G41" s="32" t="s">
        <v>18</v>
      </c>
      <c r="H41" s="33">
        <f>SUMIF(F9:F36,F40,H9:H36)</f>
        <v>9.5370000000000008</v>
      </c>
    </row>
    <row r="42" spans="1:19" ht="15.75" thickTop="1" x14ac:dyDescent="0.25">
      <c r="A42" s="34"/>
      <c r="B42" s="34"/>
      <c r="C42" s="34"/>
      <c r="D42" s="34"/>
      <c r="E42" s="8"/>
      <c r="F42" s="8"/>
      <c r="G42" s="35"/>
      <c r="H42" s="34"/>
    </row>
    <row r="43" spans="1:19" x14ac:dyDescent="0.25">
      <c r="B43" s="36"/>
      <c r="E43" s="11"/>
    </row>
    <row r="48" spans="1:19" x14ac:dyDescent="0.25">
      <c r="B48" s="36"/>
    </row>
  </sheetData>
  <sheetProtection selectLockedCells="1"/>
  <mergeCells count="1">
    <mergeCell ref="B1:G1"/>
  </mergeCells>
  <pageMargins left="0.25" right="0.25" top="0.75" bottom="0.75" header="0.3" footer="0.3"/>
  <pageSetup paperSize="11" orientation="portrait" horizontalDpi="4294967293" verticalDpi="0" copies="2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9025" r:id="rId4" name="Button 1">
              <controlPr defaultSize="0" print="0" autoFill="0" autoPict="0" macro="[2]!NOUVELLE_FACTURE">
                <anchor moveWithCells="1" sizeWithCells="1">
                  <from>
                    <xdr:col>8</xdr:col>
                    <xdr:colOff>447675</xdr:colOff>
                    <xdr:row>29</xdr:row>
                    <xdr:rowOff>104775</xdr:rowOff>
                  </from>
                  <to>
                    <xdr:col>10</xdr:col>
                    <xdr:colOff>457200</xdr:colOff>
                    <xdr:row>32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26" r:id="rId5" name="Button 2">
              <controlPr defaultSize="0" print="0" autoFill="0" autoPict="0" macro="[2]!imprimer_facture">
                <anchor moveWithCells="1" sizeWithCells="1">
                  <from>
                    <xdr:col>8</xdr:col>
                    <xdr:colOff>466725</xdr:colOff>
                    <xdr:row>32</xdr:row>
                    <xdr:rowOff>114300</xdr:rowOff>
                  </from>
                  <to>
                    <xdr:col>10</xdr:col>
                    <xdr:colOff>476250</xdr:colOff>
                    <xdr:row>35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27" r:id="rId6" name="Button 3">
              <controlPr defaultSize="0" print="0" autoFill="0" autoPict="0" macro="[2]!MASQUER_FEUILLE">
                <anchor moveWithCells="1" sizeWithCells="1">
                  <from>
                    <xdr:col>8</xdr:col>
                    <xdr:colOff>476250</xdr:colOff>
                    <xdr:row>35</xdr:row>
                    <xdr:rowOff>114300</xdr:rowOff>
                  </from>
                  <to>
                    <xdr:col>10</xdr:col>
                    <xdr:colOff>485775</xdr:colOff>
                    <xdr:row>37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28" r:id="rId7" name="Check Box 4">
              <controlPr locked="0" defaultSize="0" autoFill="0" autoLine="0" autoPict="0" altText="">
                <anchor moveWithCells="1">
                  <from>
                    <xdr:col>3</xdr:col>
                    <xdr:colOff>257175</xdr:colOff>
                    <xdr:row>37</xdr:row>
                    <xdr:rowOff>152400</xdr:rowOff>
                  </from>
                  <to>
                    <xdr:col>4</xdr:col>
                    <xdr:colOff>285750</xdr:colOff>
                    <xdr:row>39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29" r:id="rId8" name="Check Box 5">
              <controlPr locked="0" defaultSize="0" autoFill="0" autoLine="0" autoPict="0" altText="">
                <anchor moveWithCells="1">
                  <from>
                    <xdr:col>3</xdr:col>
                    <xdr:colOff>257175</xdr:colOff>
                    <xdr:row>39</xdr:row>
                    <xdr:rowOff>161925</xdr:rowOff>
                  </from>
                  <to>
                    <xdr:col>4</xdr:col>
                    <xdr:colOff>285750</xdr:colOff>
                    <xdr:row>41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30" r:id="rId9" name="Check Box 6">
              <controlPr locked="0" defaultSize="0" autoFill="0" autoLine="0" autoPict="0" altText="">
                <anchor moveWithCells="1">
                  <from>
                    <xdr:col>3</xdr:col>
                    <xdr:colOff>257175</xdr:colOff>
                    <xdr:row>38</xdr:row>
                    <xdr:rowOff>152400</xdr:rowOff>
                  </from>
                  <to>
                    <xdr:col>4</xdr:col>
                    <xdr:colOff>123825</xdr:colOff>
                    <xdr:row>40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A1:S48"/>
  <sheetViews>
    <sheetView showGridLines="0" zoomScale="110" zoomScaleNormal="110" workbookViewId="0">
      <selection activeCell="A18" sqref="A18"/>
    </sheetView>
  </sheetViews>
  <sheetFormatPr baseColWidth="10" defaultRowHeight="15" x14ac:dyDescent="0.25"/>
  <cols>
    <col min="1" max="1" width="5.28515625" style="6" customWidth="1"/>
    <col min="2" max="2" width="4.85546875" style="6" customWidth="1"/>
    <col min="3" max="3" width="20.85546875" style="6" customWidth="1"/>
    <col min="4" max="4" width="6.5703125" style="6" customWidth="1"/>
    <col min="5" max="5" width="10.140625" style="6" customWidth="1"/>
    <col min="6" max="6" width="5" style="6" customWidth="1"/>
    <col min="7" max="7" width="8.42578125" style="6" customWidth="1"/>
    <col min="8" max="8" width="6.140625" style="6" customWidth="1"/>
    <col min="9" max="9" width="11.42578125" style="6"/>
    <col min="10" max="12" width="11.42578125" style="1"/>
    <col min="13" max="13" width="23.5703125" style="1" customWidth="1"/>
    <col min="14" max="16" width="11.42578125" style="1"/>
    <col min="17" max="17" width="13" style="1" customWidth="1"/>
    <col min="18" max="19" width="11.42578125" style="1"/>
  </cols>
  <sheetData>
    <row r="1" spans="1:8" x14ac:dyDescent="0.25">
      <c r="B1" s="55"/>
      <c r="C1" s="55"/>
      <c r="D1" s="55"/>
      <c r="E1" s="55"/>
      <c r="F1" s="55"/>
      <c r="G1" s="55"/>
    </row>
    <row r="2" spans="1:8" x14ac:dyDescent="0.25">
      <c r="A2" s="7"/>
      <c r="B2" s="7"/>
      <c r="C2" s="7"/>
      <c r="D2" s="7"/>
      <c r="E2" s="7"/>
      <c r="F2" s="7"/>
      <c r="G2" s="7"/>
      <c r="H2" s="7"/>
    </row>
    <row r="3" spans="1:8" x14ac:dyDescent="0.25">
      <c r="A3" s="7"/>
      <c r="B3" s="7"/>
      <c r="C3" s="7"/>
      <c r="D3" s="7"/>
      <c r="E3" s="7"/>
      <c r="F3" s="7"/>
      <c r="G3" s="7"/>
      <c r="H3" s="7"/>
    </row>
    <row r="4" spans="1:8" x14ac:dyDescent="0.25">
      <c r="A4" s="7"/>
      <c r="B4" s="7"/>
      <c r="C4" s="7"/>
      <c r="D4" s="7"/>
      <c r="E4" s="7"/>
      <c r="F4" s="7"/>
      <c r="G4" s="7"/>
      <c r="H4" s="7"/>
    </row>
    <row r="5" spans="1:8" x14ac:dyDescent="0.25">
      <c r="C5" s="8" t="s">
        <v>0</v>
      </c>
      <c r="D5" s="54">
        <v>39449</v>
      </c>
      <c r="E5" s="9"/>
    </row>
    <row r="6" spans="1:8" ht="15.75" thickBot="1" x14ac:dyDescent="0.3">
      <c r="C6" s="8" t="s">
        <v>8</v>
      </c>
      <c r="D6" s="42">
        <v>200801005</v>
      </c>
      <c r="E6" s="10"/>
    </row>
    <row r="7" spans="1:8" ht="16.5" thickTop="1" thickBot="1" x14ac:dyDescent="0.3">
      <c r="A7" s="6" t="s">
        <v>21</v>
      </c>
      <c r="B7" s="46" t="s">
        <v>23</v>
      </c>
      <c r="C7" s="8" t="s">
        <v>1</v>
      </c>
      <c r="D7" s="10">
        <v>4</v>
      </c>
      <c r="E7" s="10"/>
      <c r="H7" s="11"/>
    </row>
    <row r="8" spans="1:8" ht="16.5" thickTop="1" thickBot="1" x14ac:dyDescent="0.3">
      <c r="A8" s="12" t="s">
        <v>2</v>
      </c>
      <c r="B8" s="13" t="s">
        <v>5</v>
      </c>
      <c r="C8" s="13" t="s">
        <v>3</v>
      </c>
      <c r="D8" s="13" t="s">
        <v>4</v>
      </c>
      <c r="E8" s="13" t="s">
        <v>6</v>
      </c>
      <c r="F8" s="13" t="s">
        <v>11</v>
      </c>
      <c r="G8" s="13" t="s">
        <v>12</v>
      </c>
      <c r="H8" s="14" t="s">
        <v>13</v>
      </c>
    </row>
    <row r="9" spans="1:8" ht="9.75" customHeight="1" thickTop="1" x14ac:dyDescent="0.25">
      <c r="A9" s="15">
        <v>21</v>
      </c>
      <c r="B9" s="16">
        <v>1</v>
      </c>
      <c r="C9" s="17" t="str">
        <f t="shared" ref="C9:C36" si="0">IFERROR(VLOOKUP(A9,code_carte,2,FALSE),"")</f>
        <v>PRODUIT 1</v>
      </c>
      <c r="D9" s="18">
        <f t="shared" ref="D9:D36" si="1">IFERROR(VLOOKUP(A9,code_carte,3,FALSE),"")</f>
        <v>2.5</v>
      </c>
      <c r="E9" s="18">
        <f t="shared" ref="E9:E36" si="2">IFERROR(VLOOKUP(A9,code_carte,3,FALSE)*B9,"")</f>
        <v>2.5</v>
      </c>
      <c r="F9" s="45">
        <f t="shared" ref="F9:F36" si="3">IFERROR(VLOOKUP(A9,code_carte,4,FALSE),"")</f>
        <v>2.1000000000000001E-2</v>
      </c>
      <c r="G9" s="47">
        <f t="shared" ref="G9:G36" si="4">IFERROR(VLOOKUP(A9,code_carte,5,FALSE)*B9,"")</f>
        <v>2.4474999999999998</v>
      </c>
      <c r="H9" s="48">
        <f t="shared" ref="H9:H36" si="5">IFERROR(VLOOKUP(A9,code_carte,6,FALSE)*B9,"")</f>
        <v>5.2500000000000005E-2</v>
      </c>
    </row>
    <row r="10" spans="1:8" ht="9.75" customHeight="1" x14ac:dyDescent="0.25">
      <c r="A10" s="15">
        <v>40</v>
      </c>
      <c r="B10" s="16">
        <v>1</v>
      </c>
      <c r="C10" s="17" t="str">
        <f t="shared" si="0"/>
        <v>PRODUIT 1</v>
      </c>
      <c r="D10" s="18">
        <f t="shared" si="1"/>
        <v>1.9</v>
      </c>
      <c r="E10" s="18">
        <f t="shared" si="2"/>
        <v>1.9</v>
      </c>
      <c r="F10" s="45">
        <f t="shared" si="3"/>
        <v>8.5000000000000006E-2</v>
      </c>
      <c r="G10" s="47">
        <f t="shared" si="4"/>
        <v>1.7384999999999999</v>
      </c>
      <c r="H10" s="49">
        <f t="shared" si="5"/>
        <v>0.1615</v>
      </c>
    </row>
    <row r="11" spans="1:8" ht="9.75" customHeight="1" x14ac:dyDescent="0.25">
      <c r="A11" s="15">
        <v>15</v>
      </c>
      <c r="B11" s="16">
        <v>1</v>
      </c>
      <c r="C11" s="17" t="str">
        <f t="shared" si="0"/>
        <v>PRODUIT 1</v>
      </c>
      <c r="D11" s="18">
        <f t="shared" si="1"/>
        <v>1.3</v>
      </c>
      <c r="E11" s="18">
        <f t="shared" si="2"/>
        <v>1.3</v>
      </c>
      <c r="F11" s="45">
        <f t="shared" si="3"/>
        <v>2.1000000000000001E-2</v>
      </c>
      <c r="G11" s="47">
        <f t="shared" si="4"/>
        <v>1.2726999999999999</v>
      </c>
      <c r="H11" s="49">
        <f t="shared" si="5"/>
        <v>2.7300000000000001E-2</v>
      </c>
    </row>
    <row r="12" spans="1:8" ht="9.75" customHeight="1" x14ac:dyDescent="0.25">
      <c r="A12" s="15">
        <v>30</v>
      </c>
      <c r="B12" s="16">
        <v>1</v>
      </c>
      <c r="C12" s="17" t="str">
        <f t="shared" si="0"/>
        <v>PRODUIT 1</v>
      </c>
      <c r="D12" s="18">
        <f t="shared" si="1"/>
        <v>2</v>
      </c>
      <c r="E12" s="18">
        <f t="shared" si="2"/>
        <v>2</v>
      </c>
      <c r="F12" s="45">
        <f t="shared" si="3"/>
        <v>2.1000000000000001E-2</v>
      </c>
      <c r="G12" s="47">
        <f t="shared" si="4"/>
        <v>1.958</v>
      </c>
      <c r="H12" s="49">
        <f t="shared" si="5"/>
        <v>4.2000000000000003E-2</v>
      </c>
    </row>
    <row r="13" spans="1:8" ht="9.75" customHeight="1" x14ac:dyDescent="0.25">
      <c r="A13" s="15">
        <v>101</v>
      </c>
      <c r="B13" s="16">
        <v>1</v>
      </c>
      <c r="C13" s="17" t="str">
        <f t="shared" si="0"/>
        <v>PRODUIT 1</v>
      </c>
      <c r="D13" s="18">
        <f t="shared" si="1"/>
        <v>9</v>
      </c>
      <c r="E13" s="18">
        <f t="shared" si="2"/>
        <v>9</v>
      </c>
      <c r="F13" s="45">
        <f t="shared" si="3"/>
        <v>8.5000000000000006E-2</v>
      </c>
      <c r="G13" s="47">
        <f t="shared" si="4"/>
        <v>8.2349999999999994</v>
      </c>
      <c r="H13" s="49">
        <f t="shared" si="5"/>
        <v>0.76500000000000001</v>
      </c>
    </row>
    <row r="14" spans="1:8" ht="9.75" customHeight="1" x14ac:dyDescent="0.25">
      <c r="A14" s="15">
        <v>80</v>
      </c>
      <c r="B14" s="16">
        <v>2</v>
      </c>
      <c r="C14" s="17" t="str">
        <f t="shared" si="0"/>
        <v>PRODUIT 1</v>
      </c>
      <c r="D14" s="18">
        <f t="shared" si="1"/>
        <v>10</v>
      </c>
      <c r="E14" s="18">
        <f t="shared" si="2"/>
        <v>20</v>
      </c>
      <c r="F14" s="45">
        <f t="shared" si="3"/>
        <v>8.5000000000000006E-2</v>
      </c>
      <c r="G14" s="47">
        <f t="shared" si="4"/>
        <v>18.3</v>
      </c>
      <c r="H14" s="49">
        <f t="shared" si="5"/>
        <v>1.7000000000000002</v>
      </c>
    </row>
    <row r="15" spans="1:8" ht="9.75" customHeight="1" x14ac:dyDescent="0.25">
      <c r="A15" s="15">
        <v>87</v>
      </c>
      <c r="B15" s="16">
        <v>2</v>
      </c>
      <c r="C15" s="17" t="str">
        <f t="shared" si="0"/>
        <v>PRODUIT 1</v>
      </c>
      <c r="D15" s="18">
        <f t="shared" si="1"/>
        <v>20</v>
      </c>
      <c r="E15" s="18">
        <f t="shared" si="2"/>
        <v>40</v>
      </c>
      <c r="F15" s="45">
        <f t="shared" si="3"/>
        <v>8.5000000000000006E-2</v>
      </c>
      <c r="G15" s="47">
        <f t="shared" si="4"/>
        <v>36.6</v>
      </c>
      <c r="H15" s="49">
        <f t="shared" si="5"/>
        <v>3.4000000000000004</v>
      </c>
    </row>
    <row r="16" spans="1:8" ht="9.75" customHeight="1" x14ac:dyDescent="0.25">
      <c r="A16" s="15"/>
      <c r="B16" s="16"/>
      <c r="C16" s="17" t="str">
        <f t="shared" si="0"/>
        <v/>
      </c>
      <c r="D16" s="18" t="str">
        <f t="shared" si="1"/>
        <v/>
      </c>
      <c r="E16" s="18" t="str">
        <f t="shared" si="2"/>
        <v/>
      </c>
      <c r="F16" s="45" t="str">
        <f t="shared" si="3"/>
        <v/>
      </c>
      <c r="G16" s="47" t="str">
        <f t="shared" si="4"/>
        <v/>
      </c>
      <c r="H16" s="49" t="str">
        <f t="shared" si="5"/>
        <v/>
      </c>
    </row>
    <row r="17" spans="1:8" ht="9.75" customHeight="1" x14ac:dyDescent="0.25">
      <c r="A17" s="15"/>
      <c r="B17" s="16"/>
      <c r="C17" s="17" t="str">
        <f t="shared" si="0"/>
        <v/>
      </c>
      <c r="D17" s="18" t="str">
        <f t="shared" si="1"/>
        <v/>
      </c>
      <c r="E17" s="18" t="str">
        <f t="shared" si="2"/>
        <v/>
      </c>
      <c r="F17" s="45" t="str">
        <f t="shared" si="3"/>
        <v/>
      </c>
      <c r="G17" s="47" t="str">
        <f t="shared" si="4"/>
        <v/>
      </c>
      <c r="H17" s="49" t="str">
        <f t="shared" si="5"/>
        <v/>
      </c>
    </row>
    <row r="18" spans="1:8" ht="9.75" customHeight="1" x14ac:dyDescent="0.25">
      <c r="A18" s="15"/>
      <c r="B18" s="16"/>
      <c r="C18" s="17" t="str">
        <f t="shared" si="0"/>
        <v/>
      </c>
      <c r="D18" s="18" t="str">
        <f t="shared" si="1"/>
        <v/>
      </c>
      <c r="E18" s="18" t="str">
        <f t="shared" si="2"/>
        <v/>
      </c>
      <c r="F18" s="45" t="str">
        <f t="shared" si="3"/>
        <v/>
      </c>
      <c r="G18" s="47" t="str">
        <f t="shared" si="4"/>
        <v/>
      </c>
      <c r="H18" s="49" t="str">
        <f t="shared" si="5"/>
        <v/>
      </c>
    </row>
    <row r="19" spans="1:8" ht="9.75" customHeight="1" x14ac:dyDescent="0.25">
      <c r="A19" s="15"/>
      <c r="B19" s="16"/>
      <c r="C19" s="17" t="str">
        <f t="shared" si="0"/>
        <v/>
      </c>
      <c r="D19" s="18" t="str">
        <f t="shared" si="1"/>
        <v/>
      </c>
      <c r="E19" s="18" t="str">
        <f t="shared" si="2"/>
        <v/>
      </c>
      <c r="F19" s="45" t="str">
        <f t="shared" si="3"/>
        <v/>
      </c>
      <c r="G19" s="47" t="str">
        <f t="shared" si="4"/>
        <v/>
      </c>
      <c r="H19" s="49" t="str">
        <f t="shared" si="5"/>
        <v/>
      </c>
    </row>
    <row r="20" spans="1:8" ht="9.75" customHeight="1" x14ac:dyDescent="0.25">
      <c r="A20" s="15"/>
      <c r="B20" s="16"/>
      <c r="C20" s="17" t="str">
        <f t="shared" si="0"/>
        <v/>
      </c>
      <c r="D20" s="18" t="str">
        <f t="shared" si="1"/>
        <v/>
      </c>
      <c r="E20" s="18" t="str">
        <f t="shared" si="2"/>
        <v/>
      </c>
      <c r="F20" s="45" t="str">
        <f t="shared" si="3"/>
        <v/>
      </c>
      <c r="G20" s="47" t="str">
        <f t="shared" si="4"/>
        <v/>
      </c>
      <c r="H20" s="49" t="str">
        <f t="shared" si="5"/>
        <v/>
      </c>
    </row>
    <row r="21" spans="1:8" ht="9.75" customHeight="1" x14ac:dyDescent="0.25">
      <c r="A21" s="15"/>
      <c r="B21" s="16"/>
      <c r="C21" s="17" t="str">
        <f t="shared" si="0"/>
        <v/>
      </c>
      <c r="D21" s="18" t="str">
        <f t="shared" si="1"/>
        <v/>
      </c>
      <c r="E21" s="18" t="str">
        <f t="shared" si="2"/>
        <v/>
      </c>
      <c r="F21" s="45" t="str">
        <f t="shared" si="3"/>
        <v/>
      </c>
      <c r="G21" s="47" t="str">
        <f t="shared" si="4"/>
        <v/>
      </c>
      <c r="H21" s="49" t="str">
        <f t="shared" si="5"/>
        <v/>
      </c>
    </row>
    <row r="22" spans="1:8" ht="9.75" customHeight="1" x14ac:dyDescent="0.25">
      <c r="A22" s="15"/>
      <c r="B22" s="16"/>
      <c r="C22" s="17" t="str">
        <f t="shared" si="0"/>
        <v/>
      </c>
      <c r="D22" s="18" t="str">
        <f t="shared" si="1"/>
        <v/>
      </c>
      <c r="E22" s="18" t="str">
        <f t="shared" si="2"/>
        <v/>
      </c>
      <c r="F22" s="45" t="str">
        <f t="shared" si="3"/>
        <v/>
      </c>
      <c r="G22" s="47" t="str">
        <f t="shared" si="4"/>
        <v/>
      </c>
      <c r="H22" s="49" t="str">
        <f t="shared" si="5"/>
        <v/>
      </c>
    </row>
    <row r="23" spans="1:8" ht="9.75" customHeight="1" x14ac:dyDescent="0.25">
      <c r="A23" s="15"/>
      <c r="B23" s="16"/>
      <c r="C23" s="17" t="str">
        <f t="shared" si="0"/>
        <v/>
      </c>
      <c r="D23" s="18" t="str">
        <f t="shared" si="1"/>
        <v/>
      </c>
      <c r="E23" s="18" t="str">
        <f t="shared" si="2"/>
        <v/>
      </c>
      <c r="F23" s="45" t="str">
        <f t="shared" si="3"/>
        <v/>
      </c>
      <c r="G23" s="47" t="str">
        <f t="shared" si="4"/>
        <v/>
      </c>
      <c r="H23" s="49" t="str">
        <f t="shared" si="5"/>
        <v/>
      </c>
    </row>
    <row r="24" spans="1:8" ht="9.75" customHeight="1" x14ac:dyDescent="0.25">
      <c r="A24" s="15"/>
      <c r="B24" s="16"/>
      <c r="C24" s="17" t="str">
        <f t="shared" si="0"/>
        <v/>
      </c>
      <c r="D24" s="18" t="str">
        <f t="shared" si="1"/>
        <v/>
      </c>
      <c r="E24" s="18" t="str">
        <f t="shared" si="2"/>
        <v/>
      </c>
      <c r="F24" s="45" t="str">
        <f t="shared" si="3"/>
        <v/>
      </c>
      <c r="G24" s="47" t="str">
        <f t="shared" si="4"/>
        <v/>
      </c>
      <c r="H24" s="49" t="str">
        <f t="shared" si="5"/>
        <v/>
      </c>
    </row>
    <row r="25" spans="1:8" ht="9.75" customHeight="1" x14ac:dyDescent="0.25">
      <c r="A25" s="15"/>
      <c r="B25" s="16"/>
      <c r="C25" s="17" t="str">
        <f t="shared" si="0"/>
        <v/>
      </c>
      <c r="D25" s="18" t="str">
        <f t="shared" si="1"/>
        <v/>
      </c>
      <c r="E25" s="18" t="str">
        <f t="shared" si="2"/>
        <v/>
      </c>
      <c r="F25" s="45" t="str">
        <f t="shared" si="3"/>
        <v/>
      </c>
      <c r="G25" s="47" t="str">
        <f t="shared" si="4"/>
        <v/>
      </c>
      <c r="H25" s="49" t="str">
        <f t="shared" si="5"/>
        <v/>
      </c>
    </row>
    <row r="26" spans="1:8" ht="9.75" customHeight="1" x14ac:dyDescent="0.25">
      <c r="A26" s="15"/>
      <c r="B26" s="16"/>
      <c r="C26" s="17" t="str">
        <f t="shared" si="0"/>
        <v/>
      </c>
      <c r="D26" s="18" t="str">
        <f t="shared" si="1"/>
        <v/>
      </c>
      <c r="E26" s="18" t="str">
        <f t="shared" si="2"/>
        <v/>
      </c>
      <c r="F26" s="45" t="str">
        <f t="shared" si="3"/>
        <v/>
      </c>
      <c r="G26" s="47" t="str">
        <f t="shared" si="4"/>
        <v/>
      </c>
      <c r="H26" s="49" t="str">
        <f t="shared" si="5"/>
        <v/>
      </c>
    </row>
    <row r="27" spans="1:8" ht="9.75" customHeight="1" x14ac:dyDescent="0.25">
      <c r="A27" s="15"/>
      <c r="B27" s="16"/>
      <c r="C27" s="17" t="str">
        <f t="shared" si="0"/>
        <v/>
      </c>
      <c r="D27" s="18" t="str">
        <f t="shared" si="1"/>
        <v/>
      </c>
      <c r="E27" s="18" t="str">
        <f t="shared" si="2"/>
        <v/>
      </c>
      <c r="F27" s="45" t="str">
        <f t="shared" si="3"/>
        <v/>
      </c>
      <c r="G27" s="47" t="str">
        <f t="shared" si="4"/>
        <v/>
      </c>
      <c r="H27" s="49" t="str">
        <f t="shared" si="5"/>
        <v/>
      </c>
    </row>
    <row r="28" spans="1:8" ht="9.75" customHeight="1" x14ac:dyDescent="0.25">
      <c r="A28" s="15"/>
      <c r="B28" s="16"/>
      <c r="C28" s="17" t="str">
        <f t="shared" si="0"/>
        <v/>
      </c>
      <c r="D28" s="18" t="str">
        <f t="shared" si="1"/>
        <v/>
      </c>
      <c r="E28" s="18" t="str">
        <f t="shared" si="2"/>
        <v/>
      </c>
      <c r="F28" s="45" t="str">
        <f t="shared" si="3"/>
        <v/>
      </c>
      <c r="G28" s="47" t="str">
        <f t="shared" si="4"/>
        <v/>
      </c>
      <c r="H28" s="49" t="str">
        <f t="shared" si="5"/>
        <v/>
      </c>
    </row>
    <row r="29" spans="1:8" ht="9.75" customHeight="1" x14ac:dyDescent="0.25">
      <c r="A29" s="15"/>
      <c r="B29" s="16"/>
      <c r="C29" s="17" t="str">
        <f t="shared" si="0"/>
        <v/>
      </c>
      <c r="D29" s="18" t="str">
        <f t="shared" si="1"/>
        <v/>
      </c>
      <c r="E29" s="18" t="str">
        <f t="shared" si="2"/>
        <v/>
      </c>
      <c r="F29" s="45" t="str">
        <f t="shared" si="3"/>
        <v/>
      </c>
      <c r="G29" s="47" t="str">
        <f t="shared" si="4"/>
        <v/>
      </c>
      <c r="H29" s="49" t="str">
        <f t="shared" si="5"/>
        <v/>
      </c>
    </row>
    <row r="30" spans="1:8" ht="9.75" customHeight="1" x14ac:dyDescent="0.25">
      <c r="A30" s="15"/>
      <c r="B30" s="16"/>
      <c r="C30" s="17" t="str">
        <f t="shared" si="0"/>
        <v/>
      </c>
      <c r="D30" s="18" t="str">
        <f t="shared" si="1"/>
        <v/>
      </c>
      <c r="E30" s="18" t="str">
        <f t="shared" si="2"/>
        <v/>
      </c>
      <c r="F30" s="45" t="str">
        <f t="shared" si="3"/>
        <v/>
      </c>
      <c r="G30" s="47" t="str">
        <f t="shared" si="4"/>
        <v/>
      </c>
      <c r="H30" s="49" t="str">
        <f t="shared" si="5"/>
        <v/>
      </c>
    </row>
    <row r="31" spans="1:8" ht="9.75" customHeight="1" x14ac:dyDescent="0.25">
      <c r="A31" s="15"/>
      <c r="B31" s="16"/>
      <c r="C31" s="17" t="str">
        <f t="shared" si="0"/>
        <v/>
      </c>
      <c r="D31" s="18" t="str">
        <f t="shared" si="1"/>
        <v/>
      </c>
      <c r="E31" s="18" t="str">
        <f t="shared" si="2"/>
        <v/>
      </c>
      <c r="F31" s="45" t="str">
        <f t="shared" si="3"/>
        <v/>
      </c>
      <c r="G31" s="47" t="str">
        <f t="shared" si="4"/>
        <v/>
      </c>
      <c r="H31" s="49" t="str">
        <f t="shared" si="5"/>
        <v/>
      </c>
    </row>
    <row r="32" spans="1:8" ht="9.75" customHeight="1" x14ac:dyDescent="0.25">
      <c r="A32" s="15"/>
      <c r="B32" s="16"/>
      <c r="C32" s="17" t="str">
        <f t="shared" si="0"/>
        <v/>
      </c>
      <c r="D32" s="18" t="str">
        <f t="shared" si="1"/>
        <v/>
      </c>
      <c r="E32" s="18" t="str">
        <f t="shared" si="2"/>
        <v/>
      </c>
      <c r="F32" s="45" t="str">
        <f t="shared" si="3"/>
        <v/>
      </c>
      <c r="G32" s="47" t="str">
        <f t="shared" si="4"/>
        <v/>
      </c>
      <c r="H32" s="49" t="str">
        <f t="shared" si="5"/>
        <v/>
      </c>
    </row>
    <row r="33" spans="1:19" ht="9.75" customHeight="1" x14ac:dyDescent="0.25">
      <c r="A33" s="15"/>
      <c r="B33" s="16"/>
      <c r="C33" s="17" t="str">
        <f t="shared" si="0"/>
        <v/>
      </c>
      <c r="D33" s="18" t="str">
        <f t="shared" si="1"/>
        <v/>
      </c>
      <c r="E33" s="18" t="str">
        <f t="shared" si="2"/>
        <v/>
      </c>
      <c r="F33" s="45" t="str">
        <f t="shared" si="3"/>
        <v/>
      </c>
      <c r="G33" s="47" t="str">
        <f t="shared" si="4"/>
        <v/>
      </c>
      <c r="H33" s="49" t="str">
        <f t="shared" si="5"/>
        <v/>
      </c>
    </row>
    <row r="34" spans="1:19" ht="9.75" customHeight="1" x14ac:dyDescent="0.25">
      <c r="A34" s="15"/>
      <c r="B34" s="16"/>
      <c r="C34" s="17" t="str">
        <f t="shared" si="0"/>
        <v/>
      </c>
      <c r="D34" s="18" t="str">
        <f t="shared" si="1"/>
        <v/>
      </c>
      <c r="E34" s="18" t="str">
        <f t="shared" si="2"/>
        <v/>
      </c>
      <c r="F34" s="45" t="str">
        <f t="shared" si="3"/>
        <v/>
      </c>
      <c r="G34" s="47" t="str">
        <f t="shared" si="4"/>
        <v/>
      </c>
      <c r="H34" s="49" t="str">
        <f t="shared" si="5"/>
        <v/>
      </c>
    </row>
    <row r="35" spans="1:19" ht="9.75" customHeight="1" x14ac:dyDescent="0.25">
      <c r="A35" s="15"/>
      <c r="B35" s="16"/>
      <c r="C35" s="17" t="str">
        <f t="shared" si="0"/>
        <v/>
      </c>
      <c r="D35" s="18" t="str">
        <f t="shared" si="1"/>
        <v/>
      </c>
      <c r="E35" s="18" t="str">
        <f t="shared" si="2"/>
        <v/>
      </c>
      <c r="F35" s="45" t="str">
        <f t="shared" si="3"/>
        <v/>
      </c>
      <c r="G35" s="47" t="str">
        <f t="shared" si="4"/>
        <v/>
      </c>
      <c r="H35" s="49" t="str">
        <f t="shared" si="5"/>
        <v/>
      </c>
    </row>
    <row r="36" spans="1:19" ht="9.75" customHeight="1" thickBot="1" x14ac:dyDescent="0.3">
      <c r="A36" s="19"/>
      <c r="B36" s="20"/>
      <c r="C36" s="21" t="str">
        <f t="shared" si="0"/>
        <v/>
      </c>
      <c r="D36" s="18" t="str">
        <f t="shared" si="1"/>
        <v/>
      </c>
      <c r="E36" s="18" t="str">
        <f t="shared" si="2"/>
        <v/>
      </c>
      <c r="F36" s="45" t="str">
        <f t="shared" si="3"/>
        <v/>
      </c>
      <c r="G36" s="47" t="str">
        <f t="shared" si="4"/>
        <v/>
      </c>
      <c r="H36" s="50" t="str">
        <f t="shared" si="5"/>
        <v/>
      </c>
    </row>
    <row r="37" spans="1:19" ht="16.5" thickTop="1" thickBot="1" x14ac:dyDescent="0.3">
      <c r="A37" s="37" t="s">
        <v>14</v>
      </c>
      <c r="B37" s="37"/>
      <c r="C37" s="37"/>
      <c r="D37" s="22" t="s">
        <v>7</v>
      </c>
      <c r="E37" s="51">
        <f>SUM(E9:E36)</f>
        <v>76.7</v>
      </c>
      <c r="F37" s="23"/>
      <c r="G37" s="24">
        <f>SUM(G9:G36)</f>
        <v>70.551700000000011</v>
      </c>
      <c r="H37" s="25">
        <f>SUM(H9:H36)</f>
        <v>6.1483000000000008</v>
      </c>
    </row>
    <row r="38" spans="1:19" ht="16.5" thickTop="1" thickBot="1" x14ac:dyDescent="0.3">
      <c r="A38" s="7" t="s">
        <v>19</v>
      </c>
      <c r="B38" s="7"/>
      <c r="C38" s="26"/>
      <c r="D38" s="26"/>
      <c r="E38" s="27">
        <v>2.1000000000000001E-2</v>
      </c>
      <c r="F38" s="26"/>
      <c r="G38" s="28" t="s">
        <v>15</v>
      </c>
      <c r="H38" s="29">
        <f>SUMIF(F9:F36,E38,G9:G36)</f>
        <v>5.6781999999999995</v>
      </c>
    </row>
    <row r="39" spans="1:19" ht="16.5" thickTop="1" thickBot="1" x14ac:dyDescent="0.3">
      <c r="A39" s="39"/>
      <c r="B39" s="38"/>
      <c r="C39" s="52"/>
      <c r="D39" s="26"/>
      <c r="E39" s="26" t="s">
        <v>9</v>
      </c>
      <c r="F39" s="26"/>
      <c r="G39" s="30" t="s">
        <v>16</v>
      </c>
      <c r="H39" s="31">
        <f>SUMIF(F9:F36,F40,G9:G36)</f>
        <v>64.873500000000007</v>
      </c>
      <c r="S39" s="2"/>
    </row>
    <row r="40" spans="1:19" ht="16.5" thickTop="1" thickBot="1" x14ac:dyDescent="0.3">
      <c r="A40" s="7" t="s">
        <v>20</v>
      </c>
      <c r="B40" s="7"/>
      <c r="C40" s="26"/>
      <c r="D40" s="26"/>
      <c r="E40" s="26" t="s">
        <v>22</v>
      </c>
      <c r="F40" s="40">
        <v>8.5000000000000006E-2</v>
      </c>
      <c r="G40" s="30" t="s">
        <v>17</v>
      </c>
      <c r="H40" s="31">
        <f>SUMIF(F9:F36,E38,H9:H36)</f>
        <v>0.12180000000000002</v>
      </c>
    </row>
    <row r="41" spans="1:19" ht="16.5" thickTop="1" thickBot="1" x14ac:dyDescent="0.3">
      <c r="A41" s="41" t="str">
        <f>IF(A39&lt;&gt;"",A39-E37,"")</f>
        <v/>
      </c>
      <c r="B41" s="38"/>
      <c r="C41" s="52"/>
      <c r="D41" s="26"/>
      <c r="E41" s="26" t="s">
        <v>10</v>
      </c>
      <c r="F41" s="26"/>
      <c r="G41" s="32" t="s">
        <v>18</v>
      </c>
      <c r="H41" s="33">
        <f>SUMIF(F9:F36,F40,H9:H36)</f>
        <v>6.0265000000000004</v>
      </c>
    </row>
    <row r="42" spans="1:19" ht="15.75" thickTop="1" x14ac:dyDescent="0.25">
      <c r="A42" s="34"/>
      <c r="B42" s="34"/>
      <c r="C42" s="34"/>
      <c r="D42" s="34"/>
      <c r="E42" s="8"/>
      <c r="F42" s="8"/>
      <c r="G42" s="35"/>
      <c r="H42" s="34"/>
    </row>
    <row r="43" spans="1:19" x14ac:dyDescent="0.25">
      <c r="B43" s="36"/>
      <c r="E43" s="11"/>
    </row>
    <row r="48" spans="1:19" x14ac:dyDescent="0.25">
      <c r="B48" s="36"/>
    </row>
  </sheetData>
  <sheetProtection selectLockedCells="1"/>
  <mergeCells count="1">
    <mergeCell ref="B1:G1"/>
  </mergeCells>
  <pageMargins left="0.25" right="0.25" top="0.75" bottom="0.75" header="0.3" footer="0.3"/>
  <pageSetup paperSize="11" orientation="portrait" horizontalDpi="4294967293" verticalDpi="0" copies="2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0049" r:id="rId4" name="Button 1">
              <controlPr defaultSize="0" print="0" autoFill="0" autoPict="0" macro="[2]!NOUVELLE_FACTURE">
                <anchor moveWithCells="1" sizeWithCells="1">
                  <from>
                    <xdr:col>8</xdr:col>
                    <xdr:colOff>447675</xdr:colOff>
                    <xdr:row>29</xdr:row>
                    <xdr:rowOff>104775</xdr:rowOff>
                  </from>
                  <to>
                    <xdr:col>10</xdr:col>
                    <xdr:colOff>457200</xdr:colOff>
                    <xdr:row>32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50" r:id="rId5" name="Button 2">
              <controlPr defaultSize="0" print="0" autoFill="0" autoPict="0" macro="[2]!imprimer_facture">
                <anchor moveWithCells="1" sizeWithCells="1">
                  <from>
                    <xdr:col>8</xdr:col>
                    <xdr:colOff>466725</xdr:colOff>
                    <xdr:row>32</xdr:row>
                    <xdr:rowOff>114300</xdr:rowOff>
                  </from>
                  <to>
                    <xdr:col>10</xdr:col>
                    <xdr:colOff>476250</xdr:colOff>
                    <xdr:row>35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51" r:id="rId6" name="Button 3">
              <controlPr defaultSize="0" print="0" autoFill="0" autoPict="0" macro="[2]!MASQUER_FEUILLE">
                <anchor moveWithCells="1" sizeWithCells="1">
                  <from>
                    <xdr:col>8</xdr:col>
                    <xdr:colOff>476250</xdr:colOff>
                    <xdr:row>35</xdr:row>
                    <xdr:rowOff>114300</xdr:rowOff>
                  </from>
                  <to>
                    <xdr:col>10</xdr:col>
                    <xdr:colOff>485775</xdr:colOff>
                    <xdr:row>37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52" r:id="rId7" name="Check Box 4">
              <controlPr locked="0" defaultSize="0" autoFill="0" autoLine="0" autoPict="0" altText="">
                <anchor moveWithCells="1">
                  <from>
                    <xdr:col>3</xdr:col>
                    <xdr:colOff>257175</xdr:colOff>
                    <xdr:row>37</xdr:row>
                    <xdr:rowOff>152400</xdr:rowOff>
                  </from>
                  <to>
                    <xdr:col>4</xdr:col>
                    <xdr:colOff>285750</xdr:colOff>
                    <xdr:row>39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53" r:id="rId8" name="Check Box 5">
              <controlPr locked="0" defaultSize="0" autoFill="0" autoLine="0" autoPict="0" altText="">
                <anchor moveWithCells="1">
                  <from>
                    <xdr:col>3</xdr:col>
                    <xdr:colOff>257175</xdr:colOff>
                    <xdr:row>39</xdr:row>
                    <xdr:rowOff>161925</xdr:rowOff>
                  </from>
                  <to>
                    <xdr:col>4</xdr:col>
                    <xdr:colOff>285750</xdr:colOff>
                    <xdr:row>41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54" r:id="rId9" name="Check Box 6">
              <controlPr locked="0" defaultSize="0" autoFill="0" autoLine="0" autoPict="0" altText="">
                <anchor moveWithCells="1">
                  <from>
                    <xdr:col>3</xdr:col>
                    <xdr:colOff>257175</xdr:colOff>
                    <xdr:row>38</xdr:row>
                    <xdr:rowOff>152400</xdr:rowOff>
                  </from>
                  <to>
                    <xdr:col>4</xdr:col>
                    <xdr:colOff>123825</xdr:colOff>
                    <xdr:row>40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/>
  <dimension ref="A1:S48"/>
  <sheetViews>
    <sheetView showGridLines="0" topLeftCell="A18" zoomScale="110" zoomScaleNormal="110" workbookViewId="0">
      <selection activeCell="A18" sqref="A18"/>
    </sheetView>
  </sheetViews>
  <sheetFormatPr baseColWidth="10" defaultRowHeight="15" x14ac:dyDescent="0.25"/>
  <cols>
    <col min="1" max="1" width="5.28515625" style="6" customWidth="1"/>
    <col min="2" max="2" width="4.85546875" style="6" customWidth="1"/>
    <col min="3" max="3" width="20.85546875" style="6" customWidth="1"/>
    <col min="4" max="4" width="6.5703125" style="6" customWidth="1"/>
    <col min="5" max="5" width="10.140625" style="6" customWidth="1"/>
    <col min="6" max="6" width="5" style="6" customWidth="1"/>
    <col min="7" max="7" width="8.42578125" style="6" customWidth="1"/>
    <col min="8" max="8" width="6.140625" style="6" customWidth="1"/>
    <col min="9" max="9" width="11.42578125" style="6"/>
    <col min="10" max="12" width="11.42578125" style="1"/>
    <col min="13" max="13" width="23.5703125" style="1" customWidth="1"/>
    <col min="14" max="16" width="11.42578125" style="1"/>
    <col min="17" max="17" width="13" style="1" customWidth="1"/>
    <col min="18" max="19" width="11.42578125" style="1"/>
  </cols>
  <sheetData>
    <row r="1" spans="1:8" x14ac:dyDescent="0.25">
      <c r="B1" s="55"/>
      <c r="C1" s="55"/>
      <c r="D1" s="55"/>
      <c r="E1" s="55"/>
      <c r="F1" s="55"/>
      <c r="G1" s="55"/>
    </row>
    <row r="2" spans="1:8" x14ac:dyDescent="0.25">
      <c r="A2" s="7"/>
      <c r="B2" s="7"/>
      <c r="C2" s="7"/>
      <c r="D2" s="7"/>
      <c r="E2" s="7"/>
      <c r="F2" s="7"/>
      <c r="G2" s="7"/>
      <c r="H2" s="7"/>
    </row>
    <row r="3" spans="1:8" x14ac:dyDescent="0.25">
      <c r="A3" s="7"/>
      <c r="B3" s="7"/>
      <c r="C3" s="7"/>
      <c r="D3" s="7"/>
      <c r="E3" s="7"/>
      <c r="F3" s="7"/>
      <c r="G3" s="7"/>
      <c r="H3" s="7"/>
    </row>
    <row r="4" spans="1:8" x14ac:dyDescent="0.25">
      <c r="A4" s="7"/>
      <c r="B4" s="7"/>
      <c r="C4" s="7"/>
      <c r="D4" s="7"/>
      <c r="E4" s="7"/>
      <c r="F4" s="7"/>
      <c r="G4" s="7"/>
      <c r="H4" s="7"/>
    </row>
    <row r="5" spans="1:8" x14ac:dyDescent="0.25">
      <c r="C5" s="8" t="s">
        <v>0</v>
      </c>
      <c r="D5" s="54">
        <v>39449</v>
      </c>
      <c r="E5" s="9"/>
    </row>
    <row r="6" spans="1:8" ht="15.75" thickBot="1" x14ac:dyDescent="0.3">
      <c r="C6" s="8" t="s">
        <v>8</v>
      </c>
      <c r="D6" s="42">
        <v>200801006</v>
      </c>
      <c r="E6" s="10"/>
    </row>
    <row r="7" spans="1:8" ht="16.5" thickTop="1" thickBot="1" x14ac:dyDescent="0.3">
      <c r="A7" s="6" t="s">
        <v>21</v>
      </c>
      <c r="B7" s="46" t="s">
        <v>24</v>
      </c>
      <c r="C7" s="8" t="s">
        <v>1</v>
      </c>
      <c r="D7" s="10">
        <v>4</v>
      </c>
      <c r="E7" s="10"/>
      <c r="H7" s="11"/>
    </row>
    <row r="8" spans="1:8" ht="16.5" thickTop="1" thickBot="1" x14ac:dyDescent="0.3">
      <c r="A8" s="12" t="s">
        <v>2</v>
      </c>
      <c r="B8" s="13" t="s">
        <v>5</v>
      </c>
      <c r="C8" s="13" t="s">
        <v>3</v>
      </c>
      <c r="D8" s="13" t="s">
        <v>4</v>
      </c>
      <c r="E8" s="13" t="s">
        <v>6</v>
      </c>
      <c r="F8" s="13" t="s">
        <v>11</v>
      </c>
      <c r="G8" s="13" t="s">
        <v>12</v>
      </c>
      <c r="H8" s="14" t="s">
        <v>13</v>
      </c>
    </row>
    <row r="9" spans="1:8" ht="9.75" customHeight="1" thickTop="1" x14ac:dyDescent="0.25">
      <c r="A9" s="15">
        <v>61</v>
      </c>
      <c r="B9" s="16">
        <v>1</v>
      </c>
      <c r="C9" s="17" t="str">
        <f t="shared" ref="C9:C36" si="0">IFERROR(VLOOKUP(A9,code_carte,2,FALSE),"")</f>
        <v>PRODUIT 1</v>
      </c>
      <c r="D9" s="18">
        <f t="shared" ref="D9:D36" si="1">IFERROR(VLOOKUP(A9,code_carte,3,FALSE),"")</f>
        <v>6</v>
      </c>
      <c r="E9" s="18">
        <f t="shared" ref="E9:E36" si="2">IFERROR(VLOOKUP(A9,code_carte,3,FALSE)*B9,"")</f>
        <v>6</v>
      </c>
      <c r="F9" s="45">
        <f t="shared" ref="F9:F36" si="3">IFERROR(VLOOKUP(A9,code_carte,4,FALSE),"")</f>
        <v>8.5000000000000006E-2</v>
      </c>
      <c r="G9" s="47">
        <f t="shared" ref="G9:G36" si="4">IFERROR(VLOOKUP(A9,code_carte,5,FALSE)*B9,"")</f>
        <v>5.49</v>
      </c>
      <c r="H9" s="48">
        <f t="shared" ref="H9:H36" si="5">IFERROR(VLOOKUP(A9,code_carte,6,FALSE)*B9,"")</f>
        <v>0.51</v>
      </c>
    </row>
    <row r="10" spans="1:8" ht="9.75" customHeight="1" x14ac:dyDescent="0.25">
      <c r="A10" s="15">
        <v>20</v>
      </c>
      <c r="B10" s="16">
        <v>1</v>
      </c>
      <c r="C10" s="17" t="str">
        <f t="shared" si="0"/>
        <v>PRODUIT 1</v>
      </c>
      <c r="D10" s="18">
        <f t="shared" si="1"/>
        <v>2.2999999999999998</v>
      </c>
      <c r="E10" s="18">
        <f t="shared" si="2"/>
        <v>2.2999999999999998</v>
      </c>
      <c r="F10" s="45">
        <f t="shared" si="3"/>
        <v>2.1000000000000001E-2</v>
      </c>
      <c r="G10" s="47">
        <f t="shared" si="4"/>
        <v>2.2517</v>
      </c>
      <c r="H10" s="49">
        <f t="shared" si="5"/>
        <v>4.8300000000000003E-2</v>
      </c>
    </row>
    <row r="11" spans="1:8" ht="9.75" customHeight="1" x14ac:dyDescent="0.25">
      <c r="A11" s="15">
        <v>30</v>
      </c>
      <c r="B11" s="16">
        <v>2</v>
      </c>
      <c r="C11" s="17" t="str">
        <f t="shared" si="0"/>
        <v>PRODUIT 1</v>
      </c>
      <c r="D11" s="18">
        <f t="shared" si="1"/>
        <v>2</v>
      </c>
      <c r="E11" s="18">
        <f t="shared" si="2"/>
        <v>4</v>
      </c>
      <c r="F11" s="45">
        <f t="shared" si="3"/>
        <v>2.1000000000000001E-2</v>
      </c>
      <c r="G11" s="47">
        <f t="shared" si="4"/>
        <v>3.9159999999999999</v>
      </c>
      <c r="H11" s="49">
        <f t="shared" si="5"/>
        <v>8.4000000000000005E-2</v>
      </c>
    </row>
    <row r="12" spans="1:8" ht="9.75" customHeight="1" x14ac:dyDescent="0.25">
      <c r="A12" s="15">
        <v>101</v>
      </c>
      <c r="B12" s="16">
        <v>1</v>
      </c>
      <c r="C12" s="17" t="str">
        <f t="shared" si="0"/>
        <v>PRODUIT 1</v>
      </c>
      <c r="D12" s="18">
        <f t="shared" si="1"/>
        <v>9</v>
      </c>
      <c r="E12" s="18">
        <f t="shared" si="2"/>
        <v>9</v>
      </c>
      <c r="F12" s="45">
        <f t="shared" si="3"/>
        <v>8.5000000000000006E-2</v>
      </c>
      <c r="G12" s="47">
        <f t="shared" si="4"/>
        <v>8.2349999999999994</v>
      </c>
      <c r="H12" s="49">
        <f t="shared" si="5"/>
        <v>0.76500000000000001</v>
      </c>
    </row>
    <row r="13" spans="1:8" ht="9.75" customHeight="1" x14ac:dyDescent="0.25">
      <c r="A13" s="15">
        <v>81</v>
      </c>
      <c r="B13" s="16">
        <v>1</v>
      </c>
      <c r="C13" s="17" t="str">
        <f t="shared" si="0"/>
        <v>PRODUIT 1</v>
      </c>
      <c r="D13" s="18">
        <f t="shared" si="1"/>
        <v>11</v>
      </c>
      <c r="E13" s="18">
        <f t="shared" si="2"/>
        <v>11</v>
      </c>
      <c r="F13" s="45">
        <f t="shared" si="3"/>
        <v>8.5000000000000006E-2</v>
      </c>
      <c r="G13" s="47">
        <f t="shared" si="4"/>
        <v>10.065</v>
      </c>
      <c r="H13" s="49">
        <f t="shared" si="5"/>
        <v>0.93500000000000005</v>
      </c>
    </row>
    <row r="14" spans="1:8" ht="9.75" customHeight="1" x14ac:dyDescent="0.25">
      <c r="A14" s="15">
        <v>82</v>
      </c>
      <c r="B14" s="16">
        <v>1</v>
      </c>
      <c r="C14" s="17" t="str">
        <f t="shared" si="0"/>
        <v>PRODUIT 1</v>
      </c>
      <c r="D14" s="18">
        <f t="shared" si="1"/>
        <v>12.5</v>
      </c>
      <c r="E14" s="18">
        <f t="shared" si="2"/>
        <v>12.5</v>
      </c>
      <c r="F14" s="45">
        <f t="shared" si="3"/>
        <v>8.5000000000000006E-2</v>
      </c>
      <c r="G14" s="47">
        <f t="shared" si="4"/>
        <v>11.4375</v>
      </c>
      <c r="H14" s="49">
        <f t="shared" si="5"/>
        <v>1.0625</v>
      </c>
    </row>
    <row r="15" spans="1:8" ht="9.75" customHeight="1" x14ac:dyDescent="0.25">
      <c r="A15" s="15">
        <v>87</v>
      </c>
      <c r="B15" s="16">
        <v>1</v>
      </c>
      <c r="C15" s="17" t="str">
        <f t="shared" si="0"/>
        <v>PRODUIT 1</v>
      </c>
      <c r="D15" s="18">
        <f t="shared" si="1"/>
        <v>20</v>
      </c>
      <c r="E15" s="18">
        <f t="shared" si="2"/>
        <v>20</v>
      </c>
      <c r="F15" s="45">
        <f t="shared" si="3"/>
        <v>8.5000000000000006E-2</v>
      </c>
      <c r="G15" s="47">
        <f t="shared" si="4"/>
        <v>18.3</v>
      </c>
      <c r="H15" s="49">
        <f t="shared" si="5"/>
        <v>1.7000000000000002</v>
      </c>
    </row>
    <row r="16" spans="1:8" ht="9.75" customHeight="1" x14ac:dyDescent="0.25">
      <c r="A16" s="15">
        <v>96</v>
      </c>
      <c r="B16" s="16">
        <v>1</v>
      </c>
      <c r="C16" s="17" t="str">
        <f t="shared" si="0"/>
        <v>PRODUIT 1</v>
      </c>
      <c r="D16" s="18">
        <f t="shared" si="1"/>
        <v>7</v>
      </c>
      <c r="E16" s="18">
        <f t="shared" si="2"/>
        <v>7</v>
      </c>
      <c r="F16" s="45">
        <f t="shared" si="3"/>
        <v>8.5000000000000006E-2</v>
      </c>
      <c r="G16" s="47">
        <f t="shared" si="4"/>
        <v>6.4050000000000002</v>
      </c>
      <c r="H16" s="49">
        <f t="shared" si="5"/>
        <v>0.59500000000000008</v>
      </c>
    </row>
    <row r="17" spans="1:8" ht="9.75" customHeight="1" x14ac:dyDescent="0.25">
      <c r="A17" s="15"/>
      <c r="B17" s="16"/>
      <c r="C17" s="17" t="str">
        <f t="shared" si="0"/>
        <v/>
      </c>
      <c r="D17" s="18" t="str">
        <f t="shared" si="1"/>
        <v/>
      </c>
      <c r="E17" s="18" t="str">
        <f t="shared" si="2"/>
        <v/>
      </c>
      <c r="F17" s="45" t="str">
        <f t="shared" si="3"/>
        <v/>
      </c>
      <c r="G17" s="47" t="str">
        <f t="shared" si="4"/>
        <v/>
      </c>
      <c r="H17" s="49" t="str">
        <f t="shared" si="5"/>
        <v/>
      </c>
    </row>
    <row r="18" spans="1:8" ht="9.75" customHeight="1" x14ac:dyDescent="0.25">
      <c r="A18" s="15"/>
      <c r="B18" s="16"/>
      <c r="C18" s="17" t="str">
        <f t="shared" si="0"/>
        <v/>
      </c>
      <c r="D18" s="18" t="str">
        <f t="shared" si="1"/>
        <v/>
      </c>
      <c r="E18" s="18" t="str">
        <f t="shared" si="2"/>
        <v/>
      </c>
      <c r="F18" s="45" t="str">
        <f t="shared" si="3"/>
        <v/>
      </c>
      <c r="G18" s="47" t="str">
        <f t="shared" si="4"/>
        <v/>
      </c>
      <c r="H18" s="49" t="str">
        <f t="shared" si="5"/>
        <v/>
      </c>
    </row>
    <row r="19" spans="1:8" ht="9.75" customHeight="1" x14ac:dyDescent="0.25">
      <c r="A19" s="15"/>
      <c r="B19" s="16"/>
      <c r="C19" s="17" t="str">
        <f t="shared" si="0"/>
        <v/>
      </c>
      <c r="D19" s="18" t="str">
        <f t="shared" si="1"/>
        <v/>
      </c>
      <c r="E19" s="18" t="str">
        <f t="shared" si="2"/>
        <v/>
      </c>
      <c r="F19" s="45" t="str">
        <f t="shared" si="3"/>
        <v/>
      </c>
      <c r="G19" s="47" t="str">
        <f t="shared" si="4"/>
        <v/>
      </c>
      <c r="H19" s="49" t="str">
        <f t="shared" si="5"/>
        <v/>
      </c>
    </row>
    <row r="20" spans="1:8" ht="9.75" customHeight="1" x14ac:dyDescent="0.25">
      <c r="A20" s="15"/>
      <c r="B20" s="16"/>
      <c r="C20" s="17" t="str">
        <f t="shared" si="0"/>
        <v/>
      </c>
      <c r="D20" s="18" t="str">
        <f t="shared" si="1"/>
        <v/>
      </c>
      <c r="E20" s="18" t="str">
        <f t="shared" si="2"/>
        <v/>
      </c>
      <c r="F20" s="45" t="str">
        <f t="shared" si="3"/>
        <v/>
      </c>
      <c r="G20" s="47" t="str">
        <f t="shared" si="4"/>
        <v/>
      </c>
      <c r="H20" s="49" t="str">
        <f t="shared" si="5"/>
        <v/>
      </c>
    </row>
    <row r="21" spans="1:8" ht="9.75" customHeight="1" x14ac:dyDescent="0.25">
      <c r="A21" s="15"/>
      <c r="B21" s="16"/>
      <c r="C21" s="17" t="str">
        <f t="shared" si="0"/>
        <v/>
      </c>
      <c r="D21" s="18" t="str">
        <f t="shared" si="1"/>
        <v/>
      </c>
      <c r="E21" s="18" t="str">
        <f t="shared" si="2"/>
        <v/>
      </c>
      <c r="F21" s="45" t="str">
        <f t="shared" si="3"/>
        <v/>
      </c>
      <c r="G21" s="47" t="str">
        <f t="shared" si="4"/>
        <v/>
      </c>
      <c r="H21" s="49" t="str">
        <f t="shared" si="5"/>
        <v/>
      </c>
    </row>
    <row r="22" spans="1:8" ht="9.75" customHeight="1" x14ac:dyDescent="0.25">
      <c r="A22" s="15"/>
      <c r="B22" s="16"/>
      <c r="C22" s="17" t="str">
        <f t="shared" si="0"/>
        <v/>
      </c>
      <c r="D22" s="18" t="str">
        <f t="shared" si="1"/>
        <v/>
      </c>
      <c r="E22" s="18" t="str">
        <f t="shared" si="2"/>
        <v/>
      </c>
      <c r="F22" s="45" t="str">
        <f t="shared" si="3"/>
        <v/>
      </c>
      <c r="G22" s="47" t="str">
        <f t="shared" si="4"/>
        <v/>
      </c>
      <c r="H22" s="49" t="str">
        <f t="shared" si="5"/>
        <v/>
      </c>
    </row>
    <row r="23" spans="1:8" ht="9.75" customHeight="1" x14ac:dyDescent="0.25">
      <c r="A23" s="15"/>
      <c r="B23" s="16"/>
      <c r="C23" s="17" t="str">
        <f t="shared" si="0"/>
        <v/>
      </c>
      <c r="D23" s="18" t="str">
        <f t="shared" si="1"/>
        <v/>
      </c>
      <c r="E23" s="18" t="str">
        <f t="shared" si="2"/>
        <v/>
      </c>
      <c r="F23" s="45" t="str">
        <f t="shared" si="3"/>
        <v/>
      </c>
      <c r="G23" s="47" t="str">
        <f t="shared" si="4"/>
        <v/>
      </c>
      <c r="H23" s="49" t="str">
        <f t="shared" si="5"/>
        <v/>
      </c>
    </row>
    <row r="24" spans="1:8" ht="9.75" customHeight="1" x14ac:dyDescent="0.25">
      <c r="A24" s="15"/>
      <c r="B24" s="16"/>
      <c r="C24" s="17" t="str">
        <f t="shared" si="0"/>
        <v/>
      </c>
      <c r="D24" s="18" t="str">
        <f t="shared" si="1"/>
        <v/>
      </c>
      <c r="E24" s="18" t="str">
        <f t="shared" si="2"/>
        <v/>
      </c>
      <c r="F24" s="45" t="str">
        <f t="shared" si="3"/>
        <v/>
      </c>
      <c r="G24" s="47" t="str">
        <f t="shared" si="4"/>
        <v/>
      </c>
      <c r="H24" s="49" t="str">
        <f t="shared" si="5"/>
        <v/>
      </c>
    </row>
    <row r="25" spans="1:8" ht="9.75" customHeight="1" x14ac:dyDescent="0.25">
      <c r="A25" s="15"/>
      <c r="B25" s="16"/>
      <c r="C25" s="17" t="str">
        <f t="shared" si="0"/>
        <v/>
      </c>
      <c r="D25" s="18" t="str">
        <f t="shared" si="1"/>
        <v/>
      </c>
      <c r="E25" s="18" t="str">
        <f t="shared" si="2"/>
        <v/>
      </c>
      <c r="F25" s="45" t="str">
        <f t="shared" si="3"/>
        <v/>
      </c>
      <c r="G25" s="47" t="str">
        <f t="shared" si="4"/>
        <v/>
      </c>
      <c r="H25" s="49" t="str">
        <f t="shared" si="5"/>
        <v/>
      </c>
    </row>
    <row r="26" spans="1:8" ht="9.75" customHeight="1" x14ac:dyDescent="0.25">
      <c r="A26" s="15"/>
      <c r="B26" s="16"/>
      <c r="C26" s="17" t="str">
        <f t="shared" si="0"/>
        <v/>
      </c>
      <c r="D26" s="18" t="str">
        <f t="shared" si="1"/>
        <v/>
      </c>
      <c r="E26" s="18" t="str">
        <f t="shared" si="2"/>
        <v/>
      </c>
      <c r="F26" s="45" t="str">
        <f t="shared" si="3"/>
        <v/>
      </c>
      <c r="G26" s="47" t="str">
        <f t="shared" si="4"/>
        <v/>
      </c>
      <c r="H26" s="49" t="str">
        <f t="shared" si="5"/>
        <v/>
      </c>
    </row>
    <row r="27" spans="1:8" ht="9.75" customHeight="1" x14ac:dyDescent="0.25">
      <c r="A27" s="15"/>
      <c r="B27" s="16"/>
      <c r="C27" s="17" t="str">
        <f t="shared" si="0"/>
        <v/>
      </c>
      <c r="D27" s="18" t="str">
        <f t="shared" si="1"/>
        <v/>
      </c>
      <c r="E27" s="18" t="str">
        <f t="shared" si="2"/>
        <v/>
      </c>
      <c r="F27" s="45" t="str">
        <f t="shared" si="3"/>
        <v/>
      </c>
      <c r="G27" s="47" t="str">
        <f t="shared" si="4"/>
        <v/>
      </c>
      <c r="H27" s="49" t="str">
        <f t="shared" si="5"/>
        <v/>
      </c>
    </row>
    <row r="28" spans="1:8" ht="9.75" customHeight="1" x14ac:dyDescent="0.25">
      <c r="A28" s="15"/>
      <c r="B28" s="16"/>
      <c r="C28" s="17" t="str">
        <f t="shared" si="0"/>
        <v/>
      </c>
      <c r="D28" s="18" t="str">
        <f t="shared" si="1"/>
        <v/>
      </c>
      <c r="E28" s="18" t="str">
        <f t="shared" si="2"/>
        <v/>
      </c>
      <c r="F28" s="45" t="str">
        <f t="shared" si="3"/>
        <v/>
      </c>
      <c r="G28" s="47" t="str">
        <f t="shared" si="4"/>
        <v/>
      </c>
      <c r="H28" s="49" t="str">
        <f t="shared" si="5"/>
        <v/>
      </c>
    </row>
    <row r="29" spans="1:8" ht="9.75" customHeight="1" x14ac:dyDescent="0.25">
      <c r="A29" s="15"/>
      <c r="B29" s="16"/>
      <c r="C29" s="17" t="str">
        <f t="shared" si="0"/>
        <v/>
      </c>
      <c r="D29" s="18" t="str">
        <f t="shared" si="1"/>
        <v/>
      </c>
      <c r="E29" s="18" t="str">
        <f t="shared" si="2"/>
        <v/>
      </c>
      <c r="F29" s="45" t="str">
        <f t="shared" si="3"/>
        <v/>
      </c>
      <c r="G29" s="47" t="str">
        <f t="shared" si="4"/>
        <v/>
      </c>
      <c r="H29" s="49" t="str">
        <f t="shared" si="5"/>
        <v/>
      </c>
    </row>
    <row r="30" spans="1:8" ht="9.75" customHeight="1" x14ac:dyDescent="0.25">
      <c r="A30" s="15"/>
      <c r="B30" s="16"/>
      <c r="C30" s="17" t="str">
        <f t="shared" si="0"/>
        <v/>
      </c>
      <c r="D30" s="18" t="str">
        <f t="shared" si="1"/>
        <v/>
      </c>
      <c r="E30" s="18" t="str">
        <f t="shared" si="2"/>
        <v/>
      </c>
      <c r="F30" s="45" t="str">
        <f t="shared" si="3"/>
        <v/>
      </c>
      <c r="G30" s="47" t="str">
        <f t="shared" si="4"/>
        <v/>
      </c>
      <c r="H30" s="49" t="str">
        <f t="shared" si="5"/>
        <v/>
      </c>
    </row>
    <row r="31" spans="1:8" ht="9.75" customHeight="1" x14ac:dyDescent="0.25">
      <c r="A31" s="15"/>
      <c r="B31" s="16"/>
      <c r="C31" s="17" t="str">
        <f t="shared" si="0"/>
        <v/>
      </c>
      <c r="D31" s="18" t="str">
        <f t="shared" si="1"/>
        <v/>
      </c>
      <c r="E31" s="18" t="str">
        <f t="shared" si="2"/>
        <v/>
      </c>
      <c r="F31" s="45" t="str">
        <f t="shared" si="3"/>
        <v/>
      </c>
      <c r="G31" s="47" t="str">
        <f t="shared" si="4"/>
        <v/>
      </c>
      <c r="H31" s="49" t="str">
        <f t="shared" si="5"/>
        <v/>
      </c>
    </row>
    <row r="32" spans="1:8" ht="9.75" customHeight="1" x14ac:dyDescent="0.25">
      <c r="A32" s="15"/>
      <c r="B32" s="16"/>
      <c r="C32" s="17" t="str">
        <f t="shared" si="0"/>
        <v/>
      </c>
      <c r="D32" s="18" t="str">
        <f t="shared" si="1"/>
        <v/>
      </c>
      <c r="E32" s="18" t="str">
        <f t="shared" si="2"/>
        <v/>
      </c>
      <c r="F32" s="45" t="str">
        <f t="shared" si="3"/>
        <v/>
      </c>
      <c r="G32" s="47" t="str">
        <f t="shared" si="4"/>
        <v/>
      </c>
      <c r="H32" s="49" t="str">
        <f t="shared" si="5"/>
        <v/>
      </c>
    </row>
    <row r="33" spans="1:19" ht="9.75" customHeight="1" x14ac:dyDescent="0.25">
      <c r="A33" s="15"/>
      <c r="B33" s="16"/>
      <c r="C33" s="17" t="str">
        <f t="shared" si="0"/>
        <v/>
      </c>
      <c r="D33" s="18" t="str">
        <f t="shared" si="1"/>
        <v/>
      </c>
      <c r="E33" s="18" t="str">
        <f t="shared" si="2"/>
        <v/>
      </c>
      <c r="F33" s="45" t="str">
        <f t="shared" si="3"/>
        <v/>
      </c>
      <c r="G33" s="47" t="str">
        <f t="shared" si="4"/>
        <v/>
      </c>
      <c r="H33" s="49" t="str">
        <f t="shared" si="5"/>
        <v/>
      </c>
    </row>
    <row r="34" spans="1:19" ht="9.75" customHeight="1" x14ac:dyDescent="0.25">
      <c r="A34" s="15"/>
      <c r="B34" s="16"/>
      <c r="C34" s="17" t="str">
        <f t="shared" si="0"/>
        <v/>
      </c>
      <c r="D34" s="18" t="str">
        <f t="shared" si="1"/>
        <v/>
      </c>
      <c r="E34" s="18" t="str">
        <f t="shared" si="2"/>
        <v/>
      </c>
      <c r="F34" s="45" t="str">
        <f t="shared" si="3"/>
        <v/>
      </c>
      <c r="G34" s="47" t="str">
        <f t="shared" si="4"/>
        <v/>
      </c>
      <c r="H34" s="49" t="str">
        <f t="shared" si="5"/>
        <v/>
      </c>
    </row>
    <row r="35" spans="1:19" ht="9.75" customHeight="1" x14ac:dyDescent="0.25">
      <c r="A35" s="15"/>
      <c r="B35" s="16"/>
      <c r="C35" s="17" t="str">
        <f t="shared" si="0"/>
        <v/>
      </c>
      <c r="D35" s="18" t="str">
        <f t="shared" si="1"/>
        <v/>
      </c>
      <c r="E35" s="18" t="str">
        <f t="shared" si="2"/>
        <v/>
      </c>
      <c r="F35" s="45" t="str">
        <f t="shared" si="3"/>
        <v/>
      </c>
      <c r="G35" s="47" t="str">
        <f t="shared" si="4"/>
        <v/>
      </c>
      <c r="H35" s="49" t="str">
        <f t="shared" si="5"/>
        <v/>
      </c>
    </row>
    <row r="36" spans="1:19" ht="9.75" customHeight="1" thickBot="1" x14ac:dyDescent="0.3">
      <c r="A36" s="19"/>
      <c r="B36" s="20"/>
      <c r="C36" s="21" t="str">
        <f t="shared" si="0"/>
        <v/>
      </c>
      <c r="D36" s="18" t="str">
        <f t="shared" si="1"/>
        <v/>
      </c>
      <c r="E36" s="18" t="str">
        <f t="shared" si="2"/>
        <v/>
      </c>
      <c r="F36" s="45" t="str">
        <f t="shared" si="3"/>
        <v/>
      </c>
      <c r="G36" s="47" t="str">
        <f t="shared" si="4"/>
        <v/>
      </c>
      <c r="H36" s="50" t="str">
        <f t="shared" si="5"/>
        <v/>
      </c>
    </row>
    <row r="37" spans="1:19" ht="16.5" thickTop="1" thickBot="1" x14ac:dyDescent="0.3">
      <c r="A37" s="37" t="s">
        <v>14</v>
      </c>
      <c r="B37" s="37"/>
      <c r="C37" s="37"/>
      <c r="D37" s="22" t="s">
        <v>7</v>
      </c>
      <c r="E37" s="51">
        <f>SUM(E9:E36)</f>
        <v>71.8</v>
      </c>
      <c r="F37" s="23"/>
      <c r="G37" s="24">
        <f>SUM(G9:G36)</f>
        <v>66.100200000000001</v>
      </c>
      <c r="H37" s="25">
        <f>SUM(H9:H36)</f>
        <v>5.6997999999999998</v>
      </c>
    </row>
    <row r="38" spans="1:19" ht="16.5" thickTop="1" thickBot="1" x14ac:dyDescent="0.3">
      <c r="A38" s="7" t="s">
        <v>19</v>
      </c>
      <c r="B38" s="7"/>
      <c r="C38" s="26"/>
      <c r="D38" s="26"/>
      <c r="E38" s="27">
        <v>2.1000000000000001E-2</v>
      </c>
      <c r="F38" s="26"/>
      <c r="G38" s="28" t="s">
        <v>15</v>
      </c>
      <c r="H38" s="29">
        <f>SUMIF(F9:F36,E38,G9:G36)</f>
        <v>6.1677</v>
      </c>
    </row>
    <row r="39" spans="1:19" ht="16.5" thickTop="1" thickBot="1" x14ac:dyDescent="0.3">
      <c r="A39" s="39"/>
      <c r="B39" s="38"/>
      <c r="C39" s="52"/>
      <c r="D39" s="26"/>
      <c r="E39" s="26" t="s">
        <v>9</v>
      </c>
      <c r="F39" s="26"/>
      <c r="G39" s="30" t="s">
        <v>16</v>
      </c>
      <c r="H39" s="31">
        <f>SUMIF(F9:F36,F40,G9:G36)</f>
        <v>59.932500000000005</v>
      </c>
      <c r="S39" s="2"/>
    </row>
    <row r="40" spans="1:19" ht="16.5" thickTop="1" thickBot="1" x14ac:dyDescent="0.3">
      <c r="A40" s="7" t="s">
        <v>20</v>
      </c>
      <c r="B40" s="7"/>
      <c r="C40" s="26"/>
      <c r="D40" s="26"/>
      <c r="E40" s="26" t="s">
        <v>22</v>
      </c>
      <c r="F40" s="40">
        <v>8.5000000000000006E-2</v>
      </c>
      <c r="G40" s="30" t="s">
        <v>17</v>
      </c>
      <c r="H40" s="31">
        <f>SUMIF(F9:F36,E38,H9:H36)</f>
        <v>0.1323</v>
      </c>
    </row>
    <row r="41" spans="1:19" ht="16.5" thickTop="1" thickBot="1" x14ac:dyDescent="0.3">
      <c r="A41" s="41" t="str">
        <f>IF(A39&lt;&gt;"",A39-E37,"")</f>
        <v/>
      </c>
      <c r="B41" s="38"/>
      <c r="C41" s="52"/>
      <c r="D41" s="26"/>
      <c r="E41" s="26" t="s">
        <v>10</v>
      </c>
      <c r="F41" s="26"/>
      <c r="G41" s="32" t="s">
        <v>18</v>
      </c>
      <c r="H41" s="33">
        <f>SUMIF(F9:F36,F40,H9:H36)</f>
        <v>5.5674999999999999</v>
      </c>
    </row>
    <row r="42" spans="1:19" ht="15.75" thickTop="1" x14ac:dyDescent="0.25">
      <c r="A42" s="34"/>
      <c r="B42" s="34"/>
      <c r="C42" s="34"/>
      <c r="D42" s="34"/>
      <c r="E42" s="8"/>
      <c r="F42" s="8"/>
      <c r="G42" s="35"/>
      <c r="H42" s="34"/>
    </row>
    <row r="43" spans="1:19" x14ac:dyDescent="0.25">
      <c r="B43" s="36"/>
      <c r="E43" s="11"/>
    </row>
    <row r="48" spans="1:19" x14ac:dyDescent="0.25">
      <c r="B48" s="36"/>
    </row>
  </sheetData>
  <sheetProtection selectLockedCells="1"/>
  <mergeCells count="1">
    <mergeCell ref="B1:G1"/>
  </mergeCells>
  <pageMargins left="0.25" right="0.25" top="0.75" bottom="0.75" header="0.3" footer="0.3"/>
  <pageSetup paperSize="11" orientation="portrait" horizontalDpi="4294967293" verticalDpi="0" copies="2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1073" r:id="rId4" name="Button 1">
              <controlPr defaultSize="0" print="0" autoFill="0" autoPict="0" macro="[2]!NOUVELLE_FACTURE">
                <anchor moveWithCells="1" sizeWithCells="1">
                  <from>
                    <xdr:col>8</xdr:col>
                    <xdr:colOff>447675</xdr:colOff>
                    <xdr:row>29</xdr:row>
                    <xdr:rowOff>104775</xdr:rowOff>
                  </from>
                  <to>
                    <xdr:col>10</xdr:col>
                    <xdr:colOff>457200</xdr:colOff>
                    <xdr:row>32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74" r:id="rId5" name="Button 2">
              <controlPr defaultSize="0" print="0" autoFill="0" autoPict="0" macro="[2]!imprimer_facture">
                <anchor moveWithCells="1" sizeWithCells="1">
                  <from>
                    <xdr:col>8</xdr:col>
                    <xdr:colOff>466725</xdr:colOff>
                    <xdr:row>32</xdr:row>
                    <xdr:rowOff>114300</xdr:rowOff>
                  </from>
                  <to>
                    <xdr:col>10</xdr:col>
                    <xdr:colOff>476250</xdr:colOff>
                    <xdr:row>35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75" r:id="rId6" name="Button 3">
              <controlPr defaultSize="0" print="0" autoFill="0" autoPict="0" macro="[2]!MASQUER_FEUILLE">
                <anchor moveWithCells="1" sizeWithCells="1">
                  <from>
                    <xdr:col>8</xdr:col>
                    <xdr:colOff>476250</xdr:colOff>
                    <xdr:row>35</xdr:row>
                    <xdr:rowOff>114300</xdr:rowOff>
                  </from>
                  <to>
                    <xdr:col>10</xdr:col>
                    <xdr:colOff>485775</xdr:colOff>
                    <xdr:row>37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76" r:id="rId7" name="Check Box 4">
              <controlPr locked="0" defaultSize="0" autoFill="0" autoLine="0" autoPict="0" altText="">
                <anchor moveWithCells="1">
                  <from>
                    <xdr:col>3</xdr:col>
                    <xdr:colOff>257175</xdr:colOff>
                    <xdr:row>37</xdr:row>
                    <xdr:rowOff>152400</xdr:rowOff>
                  </from>
                  <to>
                    <xdr:col>4</xdr:col>
                    <xdr:colOff>285750</xdr:colOff>
                    <xdr:row>39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77" r:id="rId8" name="Check Box 5">
              <controlPr locked="0" defaultSize="0" autoFill="0" autoLine="0" autoPict="0" altText="">
                <anchor moveWithCells="1">
                  <from>
                    <xdr:col>3</xdr:col>
                    <xdr:colOff>257175</xdr:colOff>
                    <xdr:row>39</xdr:row>
                    <xdr:rowOff>161925</xdr:rowOff>
                  </from>
                  <to>
                    <xdr:col>4</xdr:col>
                    <xdr:colOff>285750</xdr:colOff>
                    <xdr:row>41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78" r:id="rId9" name="Check Box 6">
              <controlPr locked="0" defaultSize="0" autoFill="0" autoLine="0" autoPict="0" altText="">
                <anchor moveWithCells="1">
                  <from>
                    <xdr:col>3</xdr:col>
                    <xdr:colOff>257175</xdr:colOff>
                    <xdr:row>38</xdr:row>
                    <xdr:rowOff>152400</xdr:rowOff>
                  </from>
                  <to>
                    <xdr:col>4</xdr:col>
                    <xdr:colOff>123825</xdr:colOff>
                    <xdr:row>40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/>
  <dimension ref="A1:S48"/>
  <sheetViews>
    <sheetView showGridLines="0" zoomScale="110" zoomScaleNormal="110" workbookViewId="0">
      <selection activeCell="A18" sqref="A18"/>
    </sheetView>
  </sheetViews>
  <sheetFormatPr baseColWidth="10" defaultRowHeight="15" x14ac:dyDescent="0.25"/>
  <cols>
    <col min="1" max="1" width="5.28515625" style="6" customWidth="1"/>
    <col min="2" max="2" width="4.85546875" style="6" customWidth="1"/>
    <col min="3" max="3" width="20.85546875" style="6" customWidth="1"/>
    <col min="4" max="4" width="6.5703125" style="6" customWidth="1"/>
    <col min="5" max="5" width="10.140625" style="6" customWidth="1"/>
    <col min="6" max="6" width="5" style="6" customWidth="1"/>
    <col min="7" max="7" width="8.42578125" style="6" customWidth="1"/>
    <col min="8" max="8" width="6.140625" style="6" customWidth="1"/>
    <col min="9" max="9" width="11.42578125" style="6"/>
    <col min="10" max="12" width="11.42578125" style="1"/>
    <col min="13" max="13" width="23.5703125" style="1" customWidth="1"/>
    <col min="14" max="16" width="11.42578125" style="1"/>
    <col min="17" max="17" width="13" style="1" customWidth="1"/>
    <col min="18" max="19" width="11.42578125" style="1"/>
  </cols>
  <sheetData>
    <row r="1" spans="1:8" x14ac:dyDescent="0.25">
      <c r="B1" s="55"/>
      <c r="C1" s="55"/>
      <c r="D1" s="55"/>
      <c r="E1" s="55"/>
      <c r="F1" s="55"/>
      <c r="G1" s="55"/>
    </row>
    <row r="2" spans="1:8" x14ac:dyDescent="0.25">
      <c r="A2" s="7"/>
      <c r="B2" s="7"/>
      <c r="C2" s="7"/>
      <c r="D2" s="7"/>
      <c r="E2" s="7"/>
      <c r="F2" s="7"/>
      <c r="G2" s="7"/>
      <c r="H2" s="7"/>
    </row>
    <row r="3" spans="1:8" x14ac:dyDescent="0.25">
      <c r="A3" s="7"/>
      <c r="B3" s="7"/>
      <c r="C3" s="7"/>
      <c r="D3" s="7"/>
      <c r="E3" s="7"/>
      <c r="F3" s="7"/>
      <c r="G3" s="7"/>
      <c r="H3" s="7"/>
    </row>
    <row r="4" spans="1:8" x14ac:dyDescent="0.25">
      <c r="A4" s="7"/>
      <c r="B4" s="7"/>
      <c r="C4" s="7"/>
      <c r="D4" s="7"/>
      <c r="E4" s="7"/>
      <c r="F4" s="7"/>
      <c r="G4" s="7"/>
      <c r="H4" s="7"/>
    </row>
    <row r="5" spans="1:8" x14ac:dyDescent="0.25">
      <c r="C5" s="8" t="s">
        <v>0</v>
      </c>
      <c r="D5" s="54">
        <v>39450</v>
      </c>
      <c r="E5" s="9"/>
    </row>
    <row r="6" spans="1:8" ht="15.75" thickBot="1" x14ac:dyDescent="0.3">
      <c r="C6" s="8" t="s">
        <v>8</v>
      </c>
      <c r="D6" s="42">
        <v>200801007</v>
      </c>
      <c r="E6" s="10"/>
    </row>
    <row r="7" spans="1:8" ht="16.5" thickTop="1" thickBot="1" x14ac:dyDescent="0.3">
      <c r="A7" s="6" t="s">
        <v>21</v>
      </c>
      <c r="B7" s="46">
        <v>3</v>
      </c>
      <c r="C7" s="8" t="s">
        <v>1</v>
      </c>
      <c r="D7" s="10">
        <v>3</v>
      </c>
      <c r="E7" s="10"/>
      <c r="H7" s="11"/>
    </row>
    <row r="8" spans="1:8" ht="16.5" thickTop="1" thickBot="1" x14ac:dyDescent="0.3">
      <c r="A8" s="12" t="s">
        <v>2</v>
      </c>
      <c r="B8" s="13" t="s">
        <v>5</v>
      </c>
      <c r="C8" s="13" t="s">
        <v>3</v>
      </c>
      <c r="D8" s="13" t="s">
        <v>4</v>
      </c>
      <c r="E8" s="13" t="s">
        <v>6</v>
      </c>
      <c r="F8" s="13" t="s">
        <v>11</v>
      </c>
      <c r="G8" s="13" t="s">
        <v>12</v>
      </c>
      <c r="H8" s="14" t="s">
        <v>13</v>
      </c>
    </row>
    <row r="9" spans="1:8" ht="9.75" customHeight="1" thickTop="1" x14ac:dyDescent="0.25">
      <c r="A9" s="15">
        <v>21</v>
      </c>
      <c r="B9" s="16">
        <v>1</v>
      </c>
      <c r="C9" s="17" t="str">
        <f t="shared" ref="C9:C36" si="0">IFERROR(VLOOKUP(A9,code_carte,2,FALSE),"")</f>
        <v>PRODUIT 1</v>
      </c>
      <c r="D9" s="18">
        <f t="shared" ref="D9:D36" si="1">IFERROR(VLOOKUP(A9,code_carte,3,FALSE),"")</f>
        <v>2.5</v>
      </c>
      <c r="E9" s="18">
        <f t="shared" ref="E9:E36" si="2">IFERROR(VLOOKUP(A9,code_carte,3,FALSE)*B9,"")</f>
        <v>2.5</v>
      </c>
      <c r="F9" s="45">
        <f t="shared" ref="F9:F36" si="3">IFERROR(VLOOKUP(A9,code_carte,4,FALSE),"")</f>
        <v>2.1000000000000001E-2</v>
      </c>
      <c r="G9" s="47">
        <f t="shared" ref="G9:G36" si="4">IFERROR(VLOOKUP(A9,code_carte,5,FALSE)*B9,"")</f>
        <v>2.4474999999999998</v>
      </c>
      <c r="H9" s="48">
        <f t="shared" ref="H9:H36" si="5">IFERROR(VLOOKUP(A9,code_carte,6,FALSE)*B9,"")</f>
        <v>5.2500000000000005E-2</v>
      </c>
    </row>
    <row r="10" spans="1:8" ht="9.75" customHeight="1" x14ac:dyDescent="0.25">
      <c r="A10" s="15">
        <v>30</v>
      </c>
      <c r="B10" s="16">
        <v>2</v>
      </c>
      <c r="C10" s="17" t="str">
        <f t="shared" si="0"/>
        <v>PRODUIT 1</v>
      </c>
      <c r="D10" s="18">
        <f t="shared" si="1"/>
        <v>2</v>
      </c>
      <c r="E10" s="18">
        <f t="shared" si="2"/>
        <v>4</v>
      </c>
      <c r="F10" s="45">
        <f t="shared" si="3"/>
        <v>2.1000000000000001E-2</v>
      </c>
      <c r="G10" s="47">
        <f t="shared" si="4"/>
        <v>3.9159999999999999</v>
      </c>
      <c r="H10" s="49">
        <f t="shared" si="5"/>
        <v>8.4000000000000005E-2</v>
      </c>
    </row>
    <row r="11" spans="1:8" ht="9.75" customHeight="1" x14ac:dyDescent="0.25">
      <c r="A11" s="15">
        <v>101</v>
      </c>
      <c r="B11" s="16">
        <v>1</v>
      </c>
      <c r="C11" s="17" t="str">
        <f t="shared" si="0"/>
        <v>PRODUIT 1</v>
      </c>
      <c r="D11" s="18">
        <f t="shared" si="1"/>
        <v>9</v>
      </c>
      <c r="E11" s="18">
        <f t="shared" si="2"/>
        <v>9</v>
      </c>
      <c r="F11" s="45">
        <f t="shared" si="3"/>
        <v>8.5000000000000006E-2</v>
      </c>
      <c r="G11" s="47">
        <f t="shared" si="4"/>
        <v>8.2349999999999994</v>
      </c>
      <c r="H11" s="49">
        <f t="shared" si="5"/>
        <v>0.76500000000000001</v>
      </c>
    </row>
    <row r="12" spans="1:8" ht="9.75" customHeight="1" x14ac:dyDescent="0.25">
      <c r="A12" s="15">
        <v>81</v>
      </c>
      <c r="B12" s="16">
        <v>1</v>
      </c>
      <c r="C12" s="17" t="str">
        <f t="shared" si="0"/>
        <v>PRODUIT 1</v>
      </c>
      <c r="D12" s="18">
        <f t="shared" si="1"/>
        <v>11</v>
      </c>
      <c r="E12" s="18">
        <f t="shared" si="2"/>
        <v>11</v>
      </c>
      <c r="F12" s="45">
        <f t="shared" si="3"/>
        <v>8.5000000000000006E-2</v>
      </c>
      <c r="G12" s="47">
        <f t="shared" si="4"/>
        <v>10.065</v>
      </c>
      <c r="H12" s="49">
        <f t="shared" si="5"/>
        <v>0.93500000000000005</v>
      </c>
    </row>
    <row r="13" spans="1:8" ht="9.75" customHeight="1" x14ac:dyDescent="0.25">
      <c r="A13" s="15">
        <v>82</v>
      </c>
      <c r="B13" s="16">
        <v>1</v>
      </c>
      <c r="C13" s="17" t="str">
        <f t="shared" si="0"/>
        <v>PRODUIT 1</v>
      </c>
      <c r="D13" s="18">
        <f t="shared" si="1"/>
        <v>12.5</v>
      </c>
      <c r="E13" s="18">
        <f t="shared" si="2"/>
        <v>12.5</v>
      </c>
      <c r="F13" s="45">
        <f t="shared" si="3"/>
        <v>8.5000000000000006E-2</v>
      </c>
      <c r="G13" s="47">
        <f t="shared" si="4"/>
        <v>11.4375</v>
      </c>
      <c r="H13" s="49">
        <f t="shared" si="5"/>
        <v>1.0625</v>
      </c>
    </row>
    <row r="14" spans="1:8" ht="9.75" customHeight="1" x14ac:dyDescent="0.25">
      <c r="A14" s="15"/>
      <c r="B14" s="16"/>
      <c r="C14" s="17" t="str">
        <f t="shared" si="0"/>
        <v/>
      </c>
      <c r="D14" s="18" t="str">
        <f t="shared" si="1"/>
        <v/>
      </c>
      <c r="E14" s="18" t="str">
        <f t="shared" si="2"/>
        <v/>
      </c>
      <c r="F14" s="45" t="str">
        <f t="shared" si="3"/>
        <v/>
      </c>
      <c r="G14" s="47" t="str">
        <f t="shared" si="4"/>
        <v/>
      </c>
      <c r="H14" s="49" t="str">
        <f t="shared" si="5"/>
        <v/>
      </c>
    </row>
    <row r="15" spans="1:8" ht="9.75" customHeight="1" x14ac:dyDescent="0.25">
      <c r="A15" s="15"/>
      <c r="B15" s="16"/>
      <c r="C15" s="17" t="str">
        <f t="shared" si="0"/>
        <v/>
      </c>
      <c r="D15" s="18" t="str">
        <f t="shared" si="1"/>
        <v/>
      </c>
      <c r="E15" s="18" t="str">
        <f t="shared" si="2"/>
        <v/>
      </c>
      <c r="F15" s="45" t="str">
        <f t="shared" si="3"/>
        <v/>
      </c>
      <c r="G15" s="47" t="str">
        <f t="shared" si="4"/>
        <v/>
      </c>
      <c r="H15" s="49" t="str">
        <f t="shared" si="5"/>
        <v/>
      </c>
    </row>
    <row r="16" spans="1:8" ht="9.75" customHeight="1" x14ac:dyDescent="0.25">
      <c r="A16" s="15"/>
      <c r="B16" s="16"/>
      <c r="C16" s="17" t="str">
        <f t="shared" si="0"/>
        <v/>
      </c>
      <c r="D16" s="18" t="str">
        <f t="shared" si="1"/>
        <v/>
      </c>
      <c r="E16" s="18" t="str">
        <f t="shared" si="2"/>
        <v/>
      </c>
      <c r="F16" s="45" t="str">
        <f t="shared" si="3"/>
        <v/>
      </c>
      <c r="G16" s="47" t="str">
        <f t="shared" si="4"/>
        <v/>
      </c>
      <c r="H16" s="49" t="str">
        <f t="shared" si="5"/>
        <v/>
      </c>
    </row>
    <row r="17" spans="1:8" ht="9.75" customHeight="1" x14ac:dyDescent="0.25">
      <c r="A17" s="15"/>
      <c r="B17" s="16"/>
      <c r="C17" s="17" t="str">
        <f t="shared" si="0"/>
        <v/>
      </c>
      <c r="D17" s="18" t="str">
        <f t="shared" si="1"/>
        <v/>
      </c>
      <c r="E17" s="18" t="str">
        <f t="shared" si="2"/>
        <v/>
      </c>
      <c r="F17" s="45" t="str">
        <f t="shared" si="3"/>
        <v/>
      </c>
      <c r="G17" s="47" t="str">
        <f t="shared" si="4"/>
        <v/>
      </c>
      <c r="H17" s="49" t="str">
        <f t="shared" si="5"/>
        <v/>
      </c>
    </row>
    <row r="18" spans="1:8" ht="9.75" customHeight="1" x14ac:dyDescent="0.25">
      <c r="A18" s="15"/>
      <c r="B18" s="16"/>
      <c r="C18" s="17" t="str">
        <f t="shared" si="0"/>
        <v/>
      </c>
      <c r="D18" s="18" t="str">
        <f t="shared" si="1"/>
        <v/>
      </c>
      <c r="E18" s="18" t="str">
        <f t="shared" si="2"/>
        <v/>
      </c>
      <c r="F18" s="45" t="str">
        <f t="shared" si="3"/>
        <v/>
      </c>
      <c r="G18" s="47" t="str">
        <f t="shared" si="4"/>
        <v/>
      </c>
      <c r="H18" s="49" t="str">
        <f t="shared" si="5"/>
        <v/>
      </c>
    </row>
    <row r="19" spans="1:8" ht="9.75" customHeight="1" x14ac:dyDescent="0.25">
      <c r="A19" s="15"/>
      <c r="B19" s="16"/>
      <c r="C19" s="17" t="str">
        <f t="shared" si="0"/>
        <v/>
      </c>
      <c r="D19" s="18" t="str">
        <f t="shared" si="1"/>
        <v/>
      </c>
      <c r="E19" s="18" t="str">
        <f t="shared" si="2"/>
        <v/>
      </c>
      <c r="F19" s="45" t="str">
        <f t="shared" si="3"/>
        <v/>
      </c>
      <c r="G19" s="47" t="str">
        <f t="shared" si="4"/>
        <v/>
      </c>
      <c r="H19" s="49" t="str">
        <f t="shared" si="5"/>
        <v/>
      </c>
    </row>
    <row r="20" spans="1:8" ht="9.75" customHeight="1" x14ac:dyDescent="0.25">
      <c r="A20" s="15"/>
      <c r="B20" s="16"/>
      <c r="C20" s="17" t="str">
        <f t="shared" si="0"/>
        <v/>
      </c>
      <c r="D20" s="18" t="str">
        <f t="shared" si="1"/>
        <v/>
      </c>
      <c r="E20" s="18" t="str">
        <f t="shared" si="2"/>
        <v/>
      </c>
      <c r="F20" s="45" t="str">
        <f t="shared" si="3"/>
        <v/>
      </c>
      <c r="G20" s="47" t="str">
        <f t="shared" si="4"/>
        <v/>
      </c>
      <c r="H20" s="49" t="str">
        <f t="shared" si="5"/>
        <v/>
      </c>
    </row>
    <row r="21" spans="1:8" ht="9.75" customHeight="1" x14ac:dyDescent="0.25">
      <c r="A21" s="15"/>
      <c r="B21" s="16"/>
      <c r="C21" s="17" t="str">
        <f t="shared" si="0"/>
        <v/>
      </c>
      <c r="D21" s="18" t="str">
        <f t="shared" si="1"/>
        <v/>
      </c>
      <c r="E21" s="18" t="str">
        <f t="shared" si="2"/>
        <v/>
      </c>
      <c r="F21" s="45" t="str">
        <f t="shared" si="3"/>
        <v/>
      </c>
      <c r="G21" s="47" t="str">
        <f t="shared" si="4"/>
        <v/>
      </c>
      <c r="H21" s="49" t="str">
        <f t="shared" si="5"/>
        <v/>
      </c>
    </row>
    <row r="22" spans="1:8" ht="9.75" customHeight="1" x14ac:dyDescent="0.25">
      <c r="A22" s="15"/>
      <c r="B22" s="16"/>
      <c r="C22" s="17" t="str">
        <f t="shared" si="0"/>
        <v/>
      </c>
      <c r="D22" s="18" t="str">
        <f t="shared" si="1"/>
        <v/>
      </c>
      <c r="E22" s="18" t="str">
        <f t="shared" si="2"/>
        <v/>
      </c>
      <c r="F22" s="45" t="str">
        <f t="shared" si="3"/>
        <v/>
      </c>
      <c r="G22" s="47" t="str">
        <f t="shared" si="4"/>
        <v/>
      </c>
      <c r="H22" s="49" t="str">
        <f t="shared" si="5"/>
        <v/>
      </c>
    </row>
    <row r="23" spans="1:8" ht="9.75" customHeight="1" x14ac:dyDescent="0.25">
      <c r="A23" s="15"/>
      <c r="B23" s="16"/>
      <c r="C23" s="17" t="str">
        <f t="shared" si="0"/>
        <v/>
      </c>
      <c r="D23" s="18" t="str">
        <f t="shared" si="1"/>
        <v/>
      </c>
      <c r="E23" s="18" t="str">
        <f t="shared" si="2"/>
        <v/>
      </c>
      <c r="F23" s="45" t="str">
        <f t="shared" si="3"/>
        <v/>
      </c>
      <c r="G23" s="47" t="str">
        <f t="shared" si="4"/>
        <v/>
      </c>
      <c r="H23" s="49" t="str">
        <f t="shared" si="5"/>
        <v/>
      </c>
    </row>
    <row r="24" spans="1:8" ht="9.75" customHeight="1" x14ac:dyDescent="0.25">
      <c r="A24" s="15"/>
      <c r="B24" s="16"/>
      <c r="C24" s="17" t="str">
        <f t="shared" si="0"/>
        <v/>
      </c>
      <c r="D24" s="18" t="str">
        <f t="shared" si="1"/>
        <v/>
      </c>
      <c r="E24" s="18" t="str">
        <f t="shared" si="2"/>
        <v/>
      </c>
      <c r="F24" s="45" t="str">
        <f t="shared" si="3"/>
        <v/>
      </c>
      <c r="G24" s="47" t="str">
        <f t="shared" si="4"/>
        <v/>
      </c>
      <c r="H24" s="49" t="str">
        <f t="shared" si="5"/>
        <v/>
      </c>
    </row>
    <row r="25" spans="1:8" ht="9.75" customHeight="1" x14ac:dyDescent="0.25">
      <c r="A25" s="15"/>
      <c r="B25" s="16"/>
      <c r="C25" s="17" t="str">
        <f t="shared" si="0"/>
        <v/>
      </c>
      <c r="D25" s="18" t="str">
        <f t="shared" si="1"/>
        <v/>
      </c>
      <c r="E25" s="18" t="str">
        <f t="shared" si="2"/>
        <v/>
      </c>
      <c r="F25" s="45" t="str">
        <f t="shared" si="3"/>
        <v/>
      </c>
      <c r="G25" s="47" t="str">
        <f t="shared" si="4"/>
        <v/>
      </c>
      <c r="H25" s="49" t="str">
        <f t="shared" si="5"/>
        <v/>
      </c>
    </row>
    <row r="26" spans="1:8" ht="9.75" customHeight="1" x14ac:dyDescent="0.25">
      <c r="A26" s="15"/>
      <c r="B26" s="16"/>
      <c r="C26" s="17" t="str">
        <f t="shared" si="0"/>
        <v/>
      </c>
      <c r="D26" s="18" t="str">
        <f t="shared" si="1"/>
        <v/>
      </c>
      <c r="E26" s="18" t="str">
        <f t="shared" si="2"/>
        <v/>
      </c>
      <c r="F26" s="45" t="str">
        <f t="shared" si="3"/>
        <v/>
      </c>
      <c r="G26" s="47" t="str">
        <f t="shared" si="4"/>
        <v/>
      </c>
      <c r="H26" s="49" t="str">
        <f t="shared" si="5"/>
        <v/>
      </c>
    </row>
    <row r="27" spans="1:8" ht="9.75" customHeight="1" x14ac:dyDescent="0.25">
      <c r="A27" s="15"/>
      <c r="B27" s="16"/>
      <c r="C27" s="17" t="str">
        <f t="shared" si="0"/>
        <v/>
      </c>
      <c r="D27" s="18" t="str">
        <f t="shared" si="1"/>
        <v/>
      </c>
      <c r="E27" s="18" t="str">
        <f t="shared" si="2"/>
        <v/>
      </c>
      <c r="F27" s="45" t="str">
        <f t="shared" si="3"/>
        <v/>
      </c>
      <c r="G27" s="47" t="str">
        <f t="shared" si="4"/>
        <v/>
      </c>
      <c r="H27" s="49" t="str">
        <f t="shared" si="5"/>
        <v/>
      </c>
    </row>
    <row r="28" spans="1:8" ht="9.75" customHeight="1" x14ac:dyDescent="0.25">
      <c r="A28" s="15"/>
      <c r="B28" s="16"/>
      <c r="C28" s="17" t="str">
        <f t="shared" si="0"/>
        <v/>
      </c>
      <c r="D28" s="18" t="str">
        <f t="shared" si="1"/>
        <v/>
      </c>
      <c r="E28" s="18" t="str">
        <f t="shared" si="2"/>
        <v/>
      </c>
      <c r="F28" s="45" t="str">
        <f t="shared" si="3"/>
        <v/>
      </c>
      <c r="G28" s="47" t="str">
        <f t="shared" si="4"/>
        <v/>
      </c>
      <c r="H28" s="49" t="str">
        <f t="shared" si="5"/>
        <v/>
      </c>
    </row>
    <row r="29" spans="1:8" ht="9.75" customHeight="1" x14ac:dyDescent="0.25">
      <c r="A29" s="15"/>
      <c r="B29" s="16"/>
      <c r="C29" s="17" t="str">
        <f t="shared" si="0"/>
        <v/>
      </c>
      <c r="D29" s="18" t="str">
        <f t="shared" si="1"/>
        <v/>
      </c>
      <c r="E29" s="18" t="str">
        <f t="shared" si="2"/>
        <v/>
      </c>
      <c r="F29" s="45" t="str">
        <f t="shared" si="3"/>
        <v/>
      </c>
      <c r="G29" s="47" t="str">
        <f t="shared" si="4"/>
        <v/>
      </c>
      <c r="H29" s="49" t="str">
        <f t="shared" si="5"/>
        <v/>
      </c>
    </row>
    <row r="30" spans="1:8" ht="9.75" customHeight="1" x14ac:dyDescent="0.25">
      <c r="A30" s="15"/>
      <c r="B30" s="16"/>
      <c r="C30" s="17" t="str">
        <f t="shared" si="0"/>
        <v/>
      </c>
      <c r="D30" s="18" t="str">
        <f t="shared" si="1"/>
        <v/>
      </c>
      <c r="E30" s="18" t="str">
        <f t="shared" si="2"/>
        <v/>
      </c>
      <c r="F30" s="45" t="str">
        <f t="shared" si="3"/>
        <v/>
      </c>
      <c r="G30" s="47" t="str">
        <f t="shared" si="4"/>
        <v/>
      </c>
      <c r="H30" s="49" t="str">
        <f t="shared" si="5"/>
        <v/>
      </c>
    </row>
    <row r="31" spans="1:8" ht="9.75" customHeight="1" x14ac:dyDescent="0.25">
      <c r="A31" s="15"/>
      <c r="B31" s="16"/>
      <c r="C31" s="17" t="str">
        <f t="shared" si="0"/>
        <v/>
      </c>
      <c r="D31" s="18" t="str">
        <f t="shared" si="1"/>
        <v/>
      </c>
      <c r="E31" s="18" t="str">
        <f t="shared" si="2"/>
        <v/>
      </c>
      <c r="F31" s="45" t="str">
        <f t="shared" si="3"/>
        <v/>
      </c>
      <c r="G31" s="47" t="str">
        <f t="shared" si="4"/>
        <v/>
      </c>
      <c r="H31" s="49" t="str">
        <f t="shared" si="5"/>
        <v/>
      </c>
    </row>
    <row r="32" spans="1:8" ht="9.75" customHeight="1" x14ac:dyDescent="0.25">
      <c r="A32" s="15"/>
      <c r="B32" s="16"/>
      <c r="C32" s="17" t="str">
        <f t="shared" si="0"/>
        <v/>
      </c>
      <c r="D32" s="18" t="str">
        <f t="shared" si="1"/>
        <v/>
      </c>
      <c r="E32" s="18" t="str">
        <f t="shared" si="2"/>
        <v/>
      </c>
      <c r="F32" s="45" t="str">
        <f t="shared" si="3"/>
        <v/>
      </c>
      <c r="G32" s="47" t="str">
        <f t="shared" si="4"/>
        <v/>
      </c>
      <c r="H32" s="49" t="str">
        <f t="shared" si="5"/>
        <v/>
      </c>
    </row>
    <row r="33" spans="1:19" ht="9.75" customHeight="1" x14ac:dyDescent="0.25">
      <c r="A33" s="15"/>
      <c r="B33" s="16"/>
      <c r="C33" s="17" t="str">
        <f t="shared" si="0"/>
        <v/>
      </c>
      <c r="D33" s="18" t="str">
        <f t="shared" si="1"/>
        <v/>
      </c>
      <c r="E33" s="18" t="str">
        <f t="shared" si="2"/>
        <v/>
      </c>
      <c r="F33" s="45" t="str">
        <f t="shared" si="3"/>
        <v/>
      </c>
      <c r="G33" s="47" t="str">
        <f t="shared" si="4"/>
        <v/>
      </c>
      <c r="H33" s="49" t="str">
        <f t="shared" si="5"/>
        <v/>
      </c>
    </row>
    <row r="34" spans="1:19" ht="9.75" customHeight="1" x14ac:dyDescent="0.25">
      <c r="A34" s="15"/>
      <c r="B34" s="16"/>
      <c r="C34" s="17" t="str">
        <f t="shared" si="0"/>
        <v/>
      </c>
      <c r="D34" s="18" t="str">
        <f t="shared" si="1"/>
        <v/>
      </c>
      <c r="E34" s="18" t="str">
        <f t="shared" si="2"/>
        <v/>
      </c>
      <c r="F34" s="45" t="str">
        <f t="shared" si="3"/>
        <v/>
      </c>
      <c r="G34" s="47" t="str">
        <f t="shared" si="4"/>
        <v/>
      </c>
      <c r="H34" s="49" t="str">
        <f t="shared" si="5"/>
        <v/>
      </c>
    </row>
    <row r="35" spans="1:19" ht="9.75" customHeight="1" x14ac:dyDescent="0.25">
      <c r="A35" s="15"/>
      <c r="B35" s="16"/>
      <c r="C35" s="17" t="str">
        <f t="shared" si="0"/>
        <v/>
      </c>
      <c r="D35" s="18" t="str">
        <f t="shared" si="1"/>
        <v/>
      </c>
      <c r="E35" s="18" t="str">
        <f t="shared" si="2"/>
        <v/>
      </c>
      <c r="F35" s="45" t="str">
        <f t="shared" si="3"/>
        <v/>
      </c>
      <c r="G35" s="47" t="str">
        <f t="shared" si="4"/>
        <v/>
      </c>
      <c r="H35" s="49" t="str">
        <f t="shared" si="5"/>
        <v/>
      </c>
    </row>
    <row r="36" spans="1:19" ht="9.75" customHeight="1" thickBot="1" x14ac:dyDescent="0.3">
      <c r="A36" s="19"/>
      <c r="B36" s="20"/>
      <c r="C36" s="21" t="str">
        <f t="shared" si="0"/>
        <v/>
      </c>
      <c r="D36" s="18" t="str">
        <f t="shared" si="1"/>
        <v/>
      </c>
      <c r="E36" s="18" t="str">
        <f t="shared" si="2"/>
        <v/>
      </c>
      <c r="F36" s="45" t="str">
        <f t="shared" si="3"/>
        <v/>
      </c>
      <c r="G36" s="47" t="str">
        <f t="shared" si="4"/>
        <v/>
      </c>
      <c r="H36" s="50" t="str">
        <f t="shared" si="5"/>
        <v/>
      </c>
    </row>
    <row r="37" spans="1:19" ht="16.5" thickTop="1" thickBot="1" x14ac:dyDescent="0.3">
      <c r="A37" s="37" t="s">
        <v>14</v>
      </c>
      <c r="B37" s="37"/>
      <c r="C37" s="37"/>
      <c r="D37" s="22" t="s">
        <v>7</v>
      </c>
      <c r="E37" s="51">
        <f>SUM(E9:E36)</f>
        <v>39</v>
      </c>
      <c r="F37" s="23"/>
      <c r="G37" s="24">
        <f>SUM(G9:G36)</f>
        <v>36.100999999999999</v>
      </c>
      <c r="H37" s="25">
        <f>SUM(H9:H36)</f>
        <v>2.899</v>
      </c>
    </row>
    <row r="38" spans="1:19" ht="16.5" thickTop="1" thickBot="1" x14ac:dyDescent="0.3">
      <c r="A38" s="7" t="s">
        <v>19</v>
      </c>
      <c r="B38" s="7"/>
      <c r="C38" s="26"/>
      <c r="D38" s="26"/>
      <c r="E38" s="27">
        <v>2.1000000000000001E-2</v>
      </c>
      <c r="F38" s="26"/>
      <c r="G38" s="28" t="s">
        <v>15</v>
      </c>
      <c r="H38" s="29">
        <f>SUMIF(F9:F36,E38,G9:G36)</f>
        <v>6.3635000000000002</v>
      </c>
    </row>
    <row r="39" spans="1:19" ht="16.5" thickTop="1" thickBot="1" x14ac:dyDescent="0.3">
      <c r="A39" s="39"/>
      <c r="B39" s="38"/>
      <c r="C39" s="52"/>
      <c r="D39" s="26"/>
      <c r="E39" s="26" t="s">
        <v>9</v>
      </c>
      <c r="F39" s="26"/>
      <c r="G39" s="30" t="s">
        <v>16</v>
      </c>
      <c r="H39" s="31">
        <f>SUMIF(F9:F36,F40,G9:G36)</f>
        <v>29.737499999999997</v>
      </c>
      <c r="S39" s="2"/>
    </row>
    <row r="40" spans="1:19" ht="16.5" thickTop="1" thickBot="1" x14ac:dyDescent="0.3">
      <c r="A40" s="7" t="s">
        <v>20</v>
      </c>
      <c r="B40" s="7"/>
      <c r="C40" s="26"/>
      <c r="D40" s="26"/>
      <c r="E40" s="26" t="s">
        <v>22</v>
      </c>
      <c r="F40" s="40">
        <v>8.5000000000000006E-2</v>
      </c>
      <c r="G40" s="30" t="s">
        <v>17</v>
      </c>
      <c r="H40" s="31">
        <f>SUMIF(F9:F36,E38,H9:H36)</f>
        <v>0.13650000000000001</v>
      </c>
    </row>
    <row r="41" spans="1:19" ht="16.5" thickTop="1" thickBot="1" x14ac:dyDescent="0.3">
      <c r="A41" s="41" t="str">
        <f>IF(A39&lt;&gt;"",A39-E37,"")</f>
        <v/>
      </c>
      <c r="B41" s="38"/>
      <c r="C41" s="52"/>
      <c r="D41" s="26"/>
      <c r="E41" s="26" t="s">
        <v>10</v>
      </c>
      <c r="F41" s="26"/>
      <c r="G41" s="32" t="s">
        <v>18</v>
      </c>
      <c r="H41" s="33">
        <f>SUMIF(F9:F36,F40,H9:H36)</f>
        <v>2.7625000000000002</v>
      </c>
    </row>
    <row r="42" spans="1:19" ht="15.75" thickTop="1" x14ac:dyDescent="0.25">
      <c r="A42" s="34"/>
      <c r="B42" s="34"/>
      <c r="C42" s="34"/>
      <c r="D42" s="34"/>
      <c r="E42" s="8"/>
      <c r="F42" s="8"/>
      <c r="G42" s="35"/>
      <c r="H42" s="34"/>
    </row>
    <row r="43" spans="1:19" x14ac:dyDescent="0.25">
      <c r="B43" s="36"/>
      <c r="E43" s="11"/>
    </row>
    <row r="48" spans="1:19" x14ac:dyDescent="0.25">
      <c r="B48" s="36"/>
    </row>
  </sheetData>
  <sheetProtection selectLockedCells="1"/>
  <mergeCells count="1">
    <mergeCell ref="B1:G1"/>
  </mergeCells>
  <pageMargins left="0.25" right="0.25" top="0.75" bottom="0.75" header="0.3" footer="0.3"/>
  <pageSetup paperSize="11" orientation="portrait" horizontalDpi="4294967293" verticalDpi="0" copies="2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2097" r:id="rId4" name="Button 1">
              <controlPr defaultSize="0" print="0" autoFill="0" autoPict="0" macro="[2]!NOUVELLE_FACTURE">
                <anchor moveWithCells="1" sizeWithCells="1">
                  <from>
                    <xdr:col>8</xdr:col>
                    <xdr:colOff>447675</xdr:colOff>
                    <xdr:row>29</xdr:row>
                    <xdr:rowOff>104775</xdr:rowOff>
                  </from>
                  <to>
                    <xdr:col>10</xdr:col>
                    <xdr:colOff>457200</xdr:colOff>
                    <xdr:row>32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98" r:id="rId5" name="Button 2">
              <controlPr defaultSize="0" print="0" autoFill="0" autoPict="0" macro="[2]!imprimer_facture">
                <anchor moveWithCells="1" sizeWithCells="1">
                  <from>
                    <xdr:col>8</xdr:col>
                    <xdr:colOff>466725</xdr:colOff>
                    <xdr:row>32</xdr:row>
                    <xdr:rowOff>114300</xdr:rowOff>
                  </from>
                  <to>
                    <xdr:col>10</xdr:col>
                    <xdr:colOff>476250</xdr:colOff>
                    <xdr:row>35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99" r:id="rId6" name="Button 3">
              <controlPr defaultSize="0" print="0" autoFill="0" autoPict="0" macro="[2]!MASQUER_FEUILLE">
                <anchor moveWithCells="1" sizeWithCells="1">
                  <from>
                    <xdr:col>8</xdr:col>
                    <xdr:colOff>476250</xdr:colOff>
                    <xdr:row>35</xdr:row>
                    <xdr:rowOff>114300</xdr:rowOff>
                  </from>
                  <to>
                    <xdr:col>10</xdr:col>
                    <xdr:colOff>485775</xdr:colOff>
                    <xdr:row>37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00" r:id="rId7" name="Check Box 4">
              <controlPr locked="0" defaultSize="0" autoFill="0" autoLine="0" autoPict="0" altText="">
                <anchor moveWithCells="1">
                  <from>
                    <xdr:col>3</xdr:col>
                    <xdr:colOff>257175</xdr:colOff>
                    <xdr:row>37</xdr:row>
                    <xdr:rowOff>152400</xdr:rowOff>
                  </from>
                  <to>
                    <xdr:col>4</xdr:col>
                    <xdr:colOff>285750</xdr:colOff>
                    <xdr:row>39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01" r:id="rId8" name="Check Box 5">
              <controlPr locked="0" defaultSize="0" autoFill="0" autoLine="0" autoPict="0" altText="">
                <anchor moveWithCells="1">
                  <from>
                    <xdr:col>3</xdr:col>
                    <xdr:colOff>257175</xdr:colOff>
                    <xdr:row>39</xdr:row>
                    <xdr:rowOff>161925</xdr:rowOff>
                  </from>
                  <to>
                    <xdr:col>4</xdr:col>
                    <xdr:colOff>285750</xdr:colOff>
                    <xdr:row>41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02" r:id="rId9" name="Check Box 6">
              <controlPr locked="0" defaultSize="0" autoFill="0" autoLine="0" autoPict="0" altText="">
                <anchor moveWithCells="1">
                  <from>
                    <xdr:col>3</xdr:col>
                    <xdr:colOff>257175</xdr:colOff>
                    <xdr:row>38</xdr:row>
                    <xdr:rowOff>152400</xdr:rowOff>
                  </from>
                  <to>
                    <xdr:col>4</xdr:col>
                    <xdr:colOff>123825</xdr:colOff>
                    <xdr:row>40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/>
  <dimension ref="A1:S48"/>
  <sheetViews>
    <sheetView showGridLines="0" zoomScale="110" zoomScaleNormal="110" workbookViewId="0">
      <selection activeCell="A18" sqref="A18"/>
    </sheetView>
  </sheetViews>
  <sheetFormatPr baseColWidth="10" defaultRowHeight="15" x14ac:dyDescent="0.25"/>
  <cols>
    <col min="1" max="1" width="5.28515625" style="6" customWidth="1"/>
    <col min="2" max="2" width="4.85546875" style="6" customWidth="1"/>
    <col min="3" max="3" width="20.85546875" style="6" customWidth="1"/>
    <col min="4" max="4" width="6.5703125" style="6" customWidth="1"/>
    <col min="5" max="5" width="10.140625" style="6" customWidth="1"/>
    <col min="6" max="6" width="5" style="6" customWidth="1"/>
    <col min="7" max="7" width="8.42578125" style="6" customWidth="1"/>
    <col min="8" max="8" width="6.140625" style="6" customWidth="1"/>
    <col min="9" max="9" width="11.42578125" style="6"/>
    <col min="10" max="12" width="11.42578125" style="1"/>
    <col min="13" max="13" width="23.5703125" style="1" customWidth="1"/>
    <col min="14" max="16" width="11.42578125" style="1"/>
    <col min="17" max="17" width="13" style="1" customWidth="1"/>
    <col min="18" max="19" width="11.42578125" style="1"/>
  </cols>
  <sheetData>
    <row r="1" spans="1:8" x14ac:dyDescent="0.25">
      <c r="B1" s="55"/>
      <c r="C1" s="55"/>
      <c r="D1" s="55"/>
      <c r="E1" s="55"/>
      <c r="F1" s="55"/>
      <c r="G1" s="55"/>
    </row>
    <row r="2" spans="1:8" x14ac:dyDescent="0.25">
      <c r="A2" s="7"/>
      <c r="B2" s="7"/>
      <c r="C2" s="7"/>
      <c r="D2" s="7"/>
      <c r="E2" s="7"/>
      <c r="F2" s="7"/>
      <c r="G2" s="7"/>
      <c r="H2" s="7"/>
    </row>
    <row r="3" spans="1:8" x14ac:dyDescent="0.25">
      <c r="A3" s="7"/>
      <c r="B3" s="7"/>
      <c r="C3" s="7"/>
      <c r="D3" s="7"/>
      <c r="E3" s="7"/>
      <c r="F3" s="7"/>
      <c r="G3" s="7"/>
      <c r="H3" s="7"/>
    </row>
    <row r="4" spans="1:8" x14ac:dyDescent="0.25">
      <c r="A4" s="7"/>
      <c r="B4" s="7"/>
      <c r="C4" s="7"/>
      <c r="D4" s="7"/>
      <c r="E4" s="7"/>
      <c r="F4" s="7"/>
      <c r="G4" s="7"/>
      <c r="H4" s="7"/>
    </row>
    <row r="5" spans="1:8" x14ac:dyDescent="0.25">
      <c r="C5" s="8" t="s">
        <v>0</v>
      </c>
      <c r="D5" s="54">
        <v>39450</v>
      </c>
      <c r="E5" s="9"/>
    </row>
    <row r="6" spans="1:8" ht="15.75" thickBot="1" x14ac:dyDescent="0.3">
      <c r="C6" s="8" t="s">
        <v>8</v>
      </c>
      <c r="D6" s="42">
        <v>200801008</v>
      </c>
      <c r="E6" s="10"/>
    </row>
    <row r="7" spans="1:8" ht="16.5" thickTop="1" thickBot="1" x14ac:dyDescent="0.3">
      <c r="A7" s="6" t="s">
        <v>21</v>
      </c>
      <c r="B7" s="46">
        <v>7</v>
      </c>
      <c r="C7" s="8" t="s">
        <v>1</v>
      </c>
      <c r="D7" s="10">
        <v>4</v>
      </c>
      <c r="E7" s="10"/>
      <c r="H7" s="11"/>
    </row>
    <row r="8" spans="1:8" ht="16.5" thickTop="1" thickBot="1" x14ac:dyDescent="0.3">
      <c r="A8" s="12" t="s">
        <v>2</v>
      </c>
      <c r="B8" s="13" t="s">
        <v>5</v>
      </c>
      <c r="C8" s="13" t="s">
        <v>3</v>
      </c>
      <c r="D8" s="13" t="s">
        <v>4</v>
      </c>
      <c r="E8" s="13" t="s">
        <v>6</v>
      </c>
      <c r="F8" s="13" t="s">
        <v>11</v>
      </c>
      <c r="G8" s="13" t="s">
        <v>12</v>
      </c>
      <c r="H8" s="14" t="s">
        <v>13</v>
      </c>
    </row>
    <row r="9" spans="1:8" ht="9.75" customHeight="1" thickTop="1" x14ac:dyDescent="0.25">
      <c r="A9" s="15">
        <v>55</v>
      </c>
      <c r="B9" s="16">
        <v>1</v>
      </c>
      <c r="C9" s="17" t="str">
        <f t="shared" ref="C9:C36" si="0">IFERROR(VLOOKUP(A9,code_carte,2,FALSE),"")</f>
        <v>PRODUIT 1</v>
      </c>
      <c r="D9" s="18">
        <f t="shared" ref="D9:D36" si="1">IFERROR(VLOOKUP(A9,code_carte,3,FALSE),"")</f>
        <v>3</v>
      </c>
      <c r="E9" s="18">
        <f t="shared" ref="E9:E36" si="2">IFERROR(VLOOKUP(A9,code_carte,3,FALSE)*B9,"")</f>
        <v>3</v>
      </c>
      <c r="F9" s="45">
        <f t="shared" ref="F9:F36" si="3">IFERROR(VLOOKUP(A9,code_carte,4,FALSE),"")</f>
        <v>8.5000000000000006E-2</v>
      </c>
      <c r="G9" s="47">
        <f t="shared" ref="G9:G36" si="4">IFERROR(VLOOKUP(A9,code_carte,5,FALSE)*B9,"")</f>
        <v>2.7450000000000001</v>
      </c>
      <c r="H9" s="48">
        <f t="shared" ref="H9:H36" si="5">IFERROR(VLOOKUP(A9,code_carte,6,FALSE)*B9,"")</f>
        <v>0.255</v>
      </c>
    </row>
    <row r="10" spans="1:8" ht="9.75" customHeight="1" x14ac:dyDescent="0.25">
      <c r="A10" s="15">
        <v>10</v>
      </c>
      <c r="B10" s="16">
        <v>1</v>
      </c>
      <c r="C10" s="17" t="str">
        <f t="shared" si="0"/>
        <v>PRODUIT 1</v>
      </c>
      <c r="D10" s="18">
        <f t="shared" si="1"/>
        <v>1.9</v>
      </c>
      <c r="E10" s="18">
        <f t="shared" si="2"/>
        <v>1.9</v>
      </c>
      <c r="F10" s="45">
        <f t="shared" si="3"/>
        <v>2.1000000000000001E-2</v>
      </c>
      <c r="G10" s="47">
        <f t="shared" si="4"/>
        <v>1.8600999999999999</v>
      </c>
      <c r="H10" s="49">
        <f t="shared" si="5"/>
        <v>3.9899999999999998E-2</v>
      </c>
    </row>
    <row r="11" spans="1:8" ht="9.75" customHeight="1" x14ac:dyDescent="0.25">
      <c r="A11" s="15">
        <v>23</v>
      </c>
      <c r="B11" s="16">
        <v>1</v>
      </c>
      <c r="C11" s="17" t="str">
        <f t="shared" si="0"/>
        <v>PRODUIT 1</v>
      </c>
      <c r="D11" s="18">
        <f t="shared" si="1"/>
        <v>1.5</v>
      </c>
      <c r="E11" s="18">
        <f t="shared" si="2"/>
        <v>1.5</v>
      </c>
      <c r="F11" s="45">
        <f t="shared" si="3"/>
        <v>2.1000000000000001E-2</v>
      </c>
      <c r="G11" s="47">
        <f t="shared" si="4"/>
        <v>1.4684999999999999</v>
      </c>
      <c r="H11" s="49">
        <f t="shared" si="5"/>
        <v>3.15E-2</v>
      </c>
    </row>
    <row r="12" spans="1:8" ht="9.75" customHeight="1" x14ac:dyDescent="0.25">
      <c r="A12" s="15">
        <v>70</v>
      </c>
      <c r="B12" s="16">
        <v>1</v>
      </c>
      <c r="C12" s="17" t="str">
        <f t="shared" si="0"/>
        <v>PRODUIT 1</v>
      </c>
      <c r="D12" s="18">
        <f t="shared" si="1"/>
        <v>14</v>
      </c>
      <c r="E12" s="18">
        <f t="shared" si="2"/>
        <v>14</v>
      </c>
      <c r="F12" s="45">
        <f t="shared" si="3"/>
        <v>8.5000000000000006E-2</v>
      </c>
      <c r="G12" s="47">
        <f t="shared" si="4"/>
        <v>12.81</v>
      </c>
      <c r="H12" s="49">
        <f t="shared" si="5"/>
        <v>1.1900000000000002</v>
      </c>
    </row>
    <row r="13" spans="1:8" ht="9.75" customHeight="1" x14ac:dyDescent="0.25">
      <c r="A13" s="15">
        <v>101</v>
      </c>
      <c r="B13" s="16">
        <v>4</v>
      </c>
      <c r="C13" s="17" t="str">
        <f t="shared" si="0"/>
        <v>PRODUIT 1</v>
      </c>
      <c r="D13" s="18">
        <f t="shared" si="1"/>
        <v>9</v>
      </c>
      <c r="E13" s="18">
        <f t="shared" si="2"/>
        <v>36</v>
      </c>
      <c r="F13" s="45">
        <f t="shared" si="3"/>
        <v>8.5000000000000006E-2</v>
      </c>
      <c r="G13" s="47">
        <f t="shared" si="4"/>
        <v>32.94</v>
      </c>
      <c r="H13" s="49">
        <f t="shared" si="5"/>
        <v>3.06</v>
      </c>
    </row>
    <row r="14" spans="1:8" ht="9.75" customHeight="1" x14ac:dyDescent="0.25">
      <c r="A14" s="15">
        <v>82</v>
      </c>
      <c r="B14" s="16">
        <v>2</v>
      </c>
      <c r="C14" s="17" t="str">
        <f t="shared" si="0"/>
        <v>PRODUIT 1</v>
      </c>
      <c r="D14" s="18">
        <f t="shared" si="1"/>
        <v>12.5</v>
      </c>
      <c r="E14" s="18">
        <f t="shared" si="2"/>
        <v>25</v>
      </c>
      <c r="F14" s="45">
        <f t="shared" si="3"/>
        <v>8.5000000000000006E-2</v>
      </c>
      <c r="G14" s="47">
        <f t="shared" si="4"/>
        <v>22.875</v>
      </c>
      <c r="H14" s="49">
        <f t="shared" si="5"/>
        <v>2.125</v>
      </c>
    </row>
    <row r="15" spans="1:8" ht="9.75" customHeight="1" x14ac:dyDescent="0.25">
      <c r="A15" s="15">
        <v>81</v>
      </c>
      <c r="B15" s="16">
        <v>2</v>
      </c>
      <c r="C15" s="17" t="str">
        <f t="shared" si="0"/>
        <v>PRODUIT 1</v>
      </c>
      <c r="D15" s="18">
        <f t="shared" si="1"/>
        <v>11</v>
      </c>
      <c r="E15" s="18">
        <f t="shared" si="2"/>
        <v>22</v>
      </c>
      <c r="F15" s="45">
        <f t="shared" si="3"/>
        <v>8.5000000000000006E-2</v>
      </c>
      <c r="G15" s="47">
        <f t="shared" si="4"/>
        <v>20.13</v>
      </c>
      <c r="H15" s="49">
        <f t="shared" si="5"/>
        <v>1.87</v>
      </c>
    </row>
    <row r="16" spans="1:8" ht="9.75" customHeight="1" x14ac:dyDescent="0.25">
      <c r="A16" s="15">
        <v>40</v>
      </c>
      <c r="B16" s="16">
        <v>1</v>
      </c>
      <c r="C16" s="17" t="str">
        <f t="shared" si="0"/>
        <v>PRODUIT 1</v>
      </c>
      <c r="D16" s="18">
        <f t="shared" si="1"/>
        <v>1.9</v>
      </c>
      <c r="E16" s="18">
        <f t="shared" si="2"/>
        <v>1.9</v>
      </c>
      <c r="F16" s="45">
        <f t="shared" si="3"/>
        <v>8.5000000000000006E-2</v>
      </c>
      <c r="G16" s="47">
        <f t="shared" si="4"/>
        <v>1.7384999999999999</v>
      </c>
      <c r="H16" s="49">
        <f t="shared" si="5"/>
        <v>0.1615</v>
      </c>
    </row>
    <row r="17" spans="1:8" ht="9.75" customHeight="1" x14ac:dyDescent="0.25">
      <c r="A17" s="15"/>
      <c r="B17" s="16"/>
      <c r="C17" s="17" t="str">
        <f t="shared" si="0"/>
        <v/>
      </c>
      <c r="D17" s="18" t="str">
        <f t="shared" si="1"/>
        <v/>
      </c>
      <c r="E17" s="18" t="str">
        <f t="shared" si="2"/>
        <v/>
      </c>
      <c r="F17" s="45" t="str">
        <f t="shared" si="3"/>
        <v/>
      </c>
      <c r="G17" s="47" t="str">
        <f t="shared" si="4"/>
        <v/>
      </c>
      <c r="H17" s="49" t="str">
        <f t="shared" si="5"/>
        <v/>
      </c>
    </row>
    <row r="18" spans="1:8" ht="9.75" customHeight="1" x14ac:dyDescent="0.25">
      <c r="A18" s="15"/>
      <c r="B18" s="16"/>
      <c r="C18" s="17" t="str">
        <f t="shared" si="0"/>
        <v/>
      </c>
      <c r="D18" s="18" t="str">
        <f t="shared" si="1"/>
        <v/>
      </c>
      <c r="E18" s="18" t="str">
        <f t="shared" si="2"/>
        <v/>
      </c>
      <c r="F18" s="45" t="str">
        <f t="shared" si="3"/>
        <v/>
      </c>
      <c r="G18" s="47" t="str">
        <f t="shared" si="4"/>
        <v/>
      </c>
      <c r="H18" s="49" t="str">
        <f t="shared" si="5"/>
        <v/>
      </c>
    </row>
    <row r="19" spans="1:8" ht="9.75" customHeight="1" x14ac:dyDescent="0.25">
      <c r="A19" s="15"/>
      <c r="B19" s="16"/>
      <c r="C19" s="17" t="str">
        <f t="shared" si="0"/>
        <v/>
      </c>
      <c r="D19" s="18" t="str">
        <f t="shared" si="1"/>
        <v/>
      </c>
      <c r="E19" s="18" t="str">
        <f t="shared" si="2"/>
        <v/>
      </c>
      <c r="F19" s="45" t="str">
        <f t="shared" si="3"/>
        <v/>
      </c>
      <c r="G19" s="47" t="str">
        <f t="shared" si="4"/>
        <v/>
      </c>
      <c r="H19" s="49" t="str">
        <f t="shared" si="5"/>
        <v/>
      </c>
    </row>
    <row r="20" spans="1:8" ht="9.75" customHeight="1" x14ac:dyDescent="0.25">
      <c r="A20" s="15"/>
      <c r="B20" s="16"/>
      <c r="C20" s="17" t="str">
        <f t="shared" si="0"/>
        <v/>
      </c>
      <c r="D20" s="18" t="str">
        <f t="shared" si="1"/>
        <v/>
      </c>
      <c r="E20" s="18" t="str">
        <f t="shared" si="2"/>
        <v/>
      </c>
      <c r="F20" s="45" t="str">
        <f t="shared" si="3"/>
        <v/>
      </c>
      <c r="G20" s="47" t="str">
        <f t="shared" si="4"/>
        <v/>
      </c>
      <c r="H20" s="49" t="str">
        <f t="shared" si="5"/>
        <v/>
      </c>
    </row>
    <row r="21" spans="1:8" ht="9.75" customHeight="1" x14ac:dyDescent="0.25">
      <c r="A21" s="15"/>
      <c r="B21" s="16"/>
      <c r="C21" s="17" t="str">
        <f t="shared" si="0"/>
        <v/>
      </c>
      <c r="D21" s="18" t="str">
        <f t="shared" si="1"/>
        <v/>
      </c>
      <c r="E21" s="18" t="str">
        <f t="shared" si="2"/>
        <v/>
      </c>
      <c r="F21" s="45" t="str">
        <f t="shared" si="3"/>
        <v/>
      </c>
      <c r="G21" s="47" t="str">
        <f t="shared" si="4"/>
        <v/>
      </c>
      <c r="H21" s="49" t="str">
        <f t="shared" si="5"/>
        <v/>
      </c>
    </row>
    <row r="22" spans="1:8" ht="9.75" customHeight="1" x14ac:dyDescent="0.25">
      <c r="A22" s="15"/>
      <c r="B22" s="16"/>
      <c r="C22" s="17" t="str">
        <f t="shared" si="0"/>
        <v/>
      </c>
      <c r="D22" s="18" t="str">
        <f t="shared" si="1"/>
        <v/>
      </c>
      <c r="E22" s="18" t="str">
        <f t="shared" si="2"/>
        <v/>
      </c>
      <c r="F22" s="45" t="str">
        <f t="shared" si="3"/>
        <v/>
      </c>
      <c r="G22" s="47" t="str">
        <f t="shared" si="4"/>
        <v/>
      </c>
      <c r="H22" s="49" t="str">
        <f t="shared" si="5"/>
        <v/>
      </c>
    </row>
    <row r="23" spans="1:8" ht="9.75" customHeight="1" x14ac:dyDescent="0.25">
      <c r="A23" s="15"/>
      <c r="B23" s="16"/>
      <c r="C23" s="17" t="str">
        <f t="shared" si="0"/>
        <v/>
      </c>
      <c r="D23" s="18" t="str">
        <f t="shared" si="1"/>
        <v/>
      </c>
      <c r="E23" s="18" t="str">
        <f t="shared" si="2"/>
        <v/>
      </c>
      <c r="F23" s="45" t="str">
        <f t="shared" si="3"/>
        <v/>
      </c>
      <c r="G23" s="47" t="str">
        <f t="shared" si="4"/>
        <v/>
      </c>
      <c r="H23" s="49" t="str">
        <f t="shared" si="5"/>
        <v/>
      </c>
    </row>
    <row r="24" spans="1:8" ht="9.75" customHeight="1" x14ac:dyDescent="0.25">
      <c r="A24" s="15"/>
      <c r="B24" s="16"/>
      <c r="C24" s="17" t="str">
        <f t="shared" si="0"/>
        <v/>
      </c>
      <c r="D24" s="18" t="str">
        <f t="shared" si="1"/>
        <v/>
      </c>
      <c r="E24" s="18" t="str">
        <f t="shared" si="2"/>
        <v/>
      </c>
      <c r="F24" s="45" t="str">
        <f t="shared" si="3"/>
        <v/>
      </c>
      <c r="G24" s="47" t="str">
        <f t="shared" si="4"/>
        <v/>
      </c>
      <c r="H24" s="49" t="str">
        <f t="shared" si="5"/>
        <v/>
      </c>
    </row>
    <row r="25" spans="1:8" ht="9.75" customHeight="1" x14ac:dyDescent="0.25">
      <c r="A25" s="15"/>
      <c r="B25" s="16"/>
      <c r="C25" s="17" t="str">
        <f t="shared" si="0"/>
        <v/>
      </c>
      <c r="D25" s="18" t="str">
        <f t="shared" si="1"/>
        <v/>
      </c>
      <c r="E25" s="18" t="str">
        <f t="shared" si="2"/>
        <v/>
      </c>
      <c r="F25" s="45" t="str">
        <f t="shared" si="3"/>
        <v/>
      </c>
      <c r="G25" s="47" t="str">
        <f t="shared" si="4"/>
        <v/>
      </c>
      <c r="H25" s="49" t="str">
        <f t="shared" si="5"/>
        <v/>
      </c>
    </row>
    <row r="26" spans="1:8" ht="9.75" customHeight="1" x14ac:dyDescent="0.25">
      <c r="A26" s="15"/>
      <c r="B26" s="16"/>
      <c r="C26" s="17" t="str">
        <f t="shared" si="0"/>
        <v/>
      </c>
      <c r="D26" s="18" t="str">
        <f t="shared" si="1"/>
        <v/>
      </c>
      <c r="E26" s="18" t="str">
        <f t="shared" si="2"/>
        <v/>
      </c>
      <c r="F26" s="45" t="str">
        <f t="shared" si="3"/>
        <v/>
      </c>
      <c r="G26" s="47" t="str">
        <f t="shared" si="4"/>
        <v/>
      </c>
      <c r="H26" s="49" t="str">
        <f t="shared" si="5"/>
        <v/>
      </c>
    </row>
    <row r="27" spans="1:8" ht="9.75" customHeight="1" x14ac:dyDescent="0.25">
      <c r="A27" s="15"/>
      <c r="B27" s="16"/>
      <c r="C27" s="17" t="str">
        <f t="shared" si="0"/>
        <v/>
      </c>
      <c r="D27" s="18" t="str">
        <f t="shared" si="1"/>
        <v/>
      </c>
      <c r="E27" s="18" t="str">
        <f t="shared" si="2"/>
        <v/>
      </c>
      <c r="F27" s="45" t="str">
        <f t="shared" si="3"/>
        <v/>
      </c>
      <c r="G27" s="47" t="str">
        <f t="shared" si="4"/>
        <v/>
      </c>
      <c r="H27" s="49" t="str">
        <f t="shared" si="5"/>
        <v/>
      </c>
    </row>
    <row r="28" spans="1:8" ht="9.75" customHeight="1" x14ac:dyDescent="0.25">
      <c r="A28" s="15"/>
      <c r="B28" s="16"/>
      <c r="C28" s="17" t="str">
        <f t="shared" si="0"/>
        <v/>
      </c>
      <c r="D28" s="18" t="str">
        <f t="shared" si="1"/>
        <v/>
      </c>
      <c r="E28" s="18" t="str">
        <f t="shared" si="2"/>
        <v/>
      </c>
      <c r="F28" s="45" t="str">
        <f t="shared" si="3"/>
        <v/>
      </c>
      <c r="G28" s="47" t="str">
        <f t="shared" si="4"/>
        <v/>
      </c>
      <c r="H28" s="49" t="str">
        <f t="shared" si="5"/>
        <v/>
      </c>
    </row>
    <row r="29" spans="1:8" ht="9.75" customHeight="1" x14ac:dyDescent="0.25">
      <c r="A29" s="15"/>
      <c r="B29" s="16"/>
      <c r="C29" s="17" t="str">
        <f t="shared" si="0"/>
        <v/>
      </c>
      <c r="D29" s="18" t="str">
        <f t="shared" si="1"/>
        <v/>
      </c>
      <c r="E29" s="18" t="str">
        <f t="shared" si="2"/>
        <v/>
      </c>
      <c r="F29" s="45" t="str">
        <f t="shared" si="3"/>
        <v/>
      </c>
      <c r="G29" s="47" t="str">
        <f t="shared" si="4"/>
        <v/>
      </c>
      <c r="H29" s="49" t="str">
        <f t="shared" si="5"/>
        <v/>
      </c>
    </row>
    <row r="30" spans="1:8" ht="9.75" customHeight="1" x14ac:dyDescent="0.25">
      <c r="A30" s="15"/>
      <c r="B30" s="16"/>
      <c r="C30" s="17" t="str">
        <f t="shared" si="0"/>
        <v/>
      </c>
      <c r="D30" s="18" t="str">
        <f t="shared" si="1"/>
        <v/>
      </c>
      <c r="E30" s="18" t="str">
        <f t="shared" si="2"/>
        <v/>
      </c>
      <c r="F30" s="45" t="str">
        <f t="shared" si="3"/>
        <v/>
      </c>
      <c r="G30" s="47" t="str">
        <f t="shared" si="4"/>
        <v/>
      </c>
      <c r="H30" s="49" t="str">
        <f t="shared" si="5"/>
        <v/>
      </c>
    </row>
    <row r="31" spans="1:8" ht="9.75" customHeight="1" x14ac:dyDescent="0.25">
      <c r="A31" s="15"/>
      <c r="B31" s="16"/>
      <c r="C31" s="17" t="str">
        <f t="shared" si="0"/>
        <v/>
      </c>
      <c r="D31" s="18" t="str">
        <f t="shared" si="1"/>
        <v/>
      </c>
      <c r="E31" s="18" t="str">
        <f t="shared" si="2"/>
        <v/>
      </c>
      <c r="F31" s="45" t="str">
        <f t="shared" si="3"/>
        <v/>
      </c>
      <c r="G31" s="47" t="str">
        <f t="shared" si="4"/>
        <v/>
      </c>
      <c r="H31" s="49" t="str">
        <f t="shared" si="5"/>
        <v/>
      </c>
    </row>
    <row r="32" spans="1:8" ht="9.75" customHeight="1" x14ac:dyDescent="0.25">
      <c r="A32" s="15"/>
      <c r="B32" s="16"/>
      <c r="C32" s="17" t="str">
        <f t="shared" si="0"/>
        <v/>
      </c>
      <c r="D32" s="18" t="str">
        <f t="shared" si="1"/>
        <v/>
      </c>
      <c r="E32" s="18" t="str">
        <f t="shared" si="2"/>
        <v/>
      </c>
      <c r="F32" s="45" t="str">
        <f t="shared" si="3"/>
        <v/>
      </c>
      <c r="G32" s="47" t="str">
        <f t="shared" si="4"/>
        <v/>
      </c>
      <c r="H32" s="49" t="str">
        <f t="shared" si="5"/>
        <v/>
      </c>
    </row>
    <row r="33" spans="1:19" ht="9.75" customHeight="1" x14ac:dyDescent="0.25">
      <c r="A33" s="15"/>
      <c r="B33" s="16"/>
      <c r="C33" s="17" t="str">
        <f t="shared" si="0"/>
        <v/>
      </c>
      <c r="D33" s="18" t="str">
        <f t="shared" si="1"/>
        <v/>
      </c>
      <c r="E33" s="18" t="str">
        <f t="shared" si="2"/>
        <v/>
      </c>
      <c r="F33" s="45" t="str">
        <f t="shared" si="3"/>
        <v/>
      </c>
      <c r="G33" s="47" t="str">
        <f t="shared" si="4"/>
        <v/>
      </c>
      <c r="H33" s="49" t="str">
        <f t="shared" si="5"/>
        <v/>
      </c>
    </row>
    <row r="34" spans="1:19" ht="9.75" customHeight="1" x14ac:dyDescent="0.25">
      <c r="A34" s="15"/>
      <c r="B34" s="16"/>
      <c r="C34" s="17" t="str">
        <f t="shared" si="0"/>
        <v/>
      </c>
      <c r="D34" s="18" t="str">
        <f t="shared" si="1"/>
        <v/>
      </c>
      <c r="E34" s="18" t="str">
        <f t="shared" si="2"/>
        <v/>
      </c>
      <c r="F34" s="45" t="str">
        <f t="shared" si="3"/>
        <v/>
      </c>
      <c r="G34" s="47" t="str">
        <f t="shared" si="4"/>
        <v/>
      </c>
      <c r="H34" s="49" t="str">
        <f t="shared" si="5"/>
        <v/>
      </c>
    </row>
    <row r="35" spans="1:19" ht="9.75" customHeight="1" x14ac:dyDescent="0.25">
      <c r="A35" s="15"/>
      <c r="B35" s="16"/>
      <c r="C35" s="17" t="str">
        <f t="shared" si="0"/>
        <v/>
      </c>
      <c r="D35" s="18" t="str">
        <f t="shared" si="1"/>
        <v/>
      </c>
      <c r="E35" s="18" t="str">
        <f t="shared" si="2"/>
        <v/>
      </c>
      <c r="F35" s="45" t="str">
        <f t="shared" si="3"/>
        <v/>
      </c>
      <c r="G35" s="47" t="str">
        <f t="shared" si="4"/>
        <v/>
      </c>
      <c r="H35" s="49" t="str">
        <f t="shared" si="5"/>
        <v/>
      </c>
    </row>
    <row r="36" spans="1:19" ht="9.75" customHeight="1" thickBot="1" x14ac:dyDescent="0.3">
      <c r="A36" s="19"/>
      <c r="B36" s="20"/>
      <c r="C36" s="21" t="str">
        <f t="shared" si="0"/>
        <v/>
      </c>
      <c r="D36" s="18" t="str">
        <f t="shared" si="1"/>
        <v/>
      </c>
      <c r="E36" s="18" t="str">
        <f t="shared" si="2"/>
        <v/>
      </c>
      <c r="F36" s="45" t="str">
        <f t="shared" si="3"/>
        <v/>
      </c>
      <c r="G36" s="47" t="str">
        <f t="shared" si="4"/>
        <v/>
      </c>
      <c r="H36" s="50" t="str">
        <f t="shared" si="5"/>
        <v/>
      </c>
    </row>
    <row r="37" spans="1:19" ht="16.5" thickTop="1" thickBot="1" x14ac:dyDescent="0.3">
      <c r="A37" s="37" t="s">
        <v>14</v>
      </c>
      <c r="B37" s="37"/>
      <c r="C37" s="37"/>
      <c r="D37" s="22" t="s">
        <v>7</v>
      </c>
      <c r="E37" s="51">
        <f>SUM(E9:E36)</f>
        <v>105.30000000000001</v>
      </c>
      <c r="F37" s="23"/>
      <c r="G37" s="24">
        <f>SUM(G9:G36)</f>
        <v>96.567099999999996</v>
      </c>
      <c r="H37" s="25">
        <f>SUM(H9:H36)</f>
        <v>8.7329000000000008</v>
      </c>
    </row>
    <row r="38" spans="1:19" ht="16.5" thickTop="1" thickBot="1" x14ac:dyDescent="0.3">
      <c r="A38" s="7" t="s">
        <v>19</v>
      </c>
      <c r="B38" s="7"/>
      <c r="C38" s="26"/>
      <c r="D38" s="26"/>
      <c r="E38" s="27">
        <v>2.1000000000000001E-2</v>
      </c>
      <c r="F38" s="26"/>
      <c r="G38" s="28" t="s">
        <v>15</v>
      </c>
      <c r="H38" s="29">
        <f>SUMIF(F9:F36,E38,G9:G36)</f>
        <v>3.3285999999999998</v>
      </c>
    </row>
    <row r="39" spans="1:19" ht="16.5" thickTop="1" thickBot="1" x14ac:dyDescent="0.3">
      <c r="A39" s="39"/>
      <c r="B39" s="38"/>
      <c r="C39" s="52"/>
      <c r="D39" s="26"/>
      <c r="E39" s="26" t="s">
        <v>9</v>
      </c>
      <c r="F39" s="26"/>
      <c r="G39" s="30" t="s">
        <v>16</v>
      </c>
      <c r="H39" s="31">
        <f>SUMIF(F9:F36,F40,G9:G36)</f>
        <v>93.238500000000002</v>
      </c>
      <c r="S39" s="2"/>
    </row>
    <row r="40" spans="1:19" ht="16.5" thickTop="1" thickBot="1" x14ac:dyDescent="0.3">
      <c r="A40" s="7" t="s">
        <v>20</v>
      </c>
      <c r="B40" s="7"/>
      <c r="C40" s="26"/>
      <c r="D40" s="26"/>
      <c r="E40" s="26" t="s">
        <v>22</v>
      </c>
      <c r="F40" s="40">
        <v>8.5000000000000006E-2</v>
      </c>
      <c r="G40" s="30" t="s">
        <v>17</v>
      </c>
      <c r="H40" s="31">
        <f>SUMIF(F9:F36,E38,H9:H36)</f>
        <v>7.1399999999999991E-2</v>
      </c>
    </row>
    <row r="41" spans="1:19" ht="16.5" thickTop="1" thickBot="1" x14ac:dyDescent="0.3">
      <c r="A41" s="41" t="str">
        <f>IF(A39&lt;&gt;"",A39-E37,"")</f>
        <v/>
      </c>
      <c r="B41" s="38"/>
      <c r="C41" s="52"/>
      <c r="D41" s="26"/>
      <c r="E41" s="26" t="s">
        <v>10</v>
      </c>
      <c r="F41" s="26"/>
      <c r="G41" s="32" t="s">
        <v>18</v>
      </c>
      <c r="H41" s="33">
        <f>SUMIF(F9:F36,F40,H9:H36)</f>
        <v>8.6615000000000002</v>
      </c>
    </row>
    <row r="42" spans="1:19" ht="15.75" thickTop="1" x14ac:dyDescent="0.25">
      <c r="A42" s="34"/>
      <c r="B42" s="34"/>
      <c r="C42" s="34"/>
      <c r="D42" s="34"/>
      <c r="E42" s="8"/>
      <c r="F42" s="8"/>
      <c r="G42" s="35"/>
      <c r="H42" s="34"/>
    </row>
    <row r="43" spans="1:19" x14ac:dyDescent="0.25">
      <c r="B43" s="36"/>
      <c r="E43" s="11"/>
    </row>
    <row r="48" spans="1:19" x14ac:dyDescent="0.25">
      <c r="B48" s="36"/>
    </row>
  </sheetData>
  <sheetProtection selectLockedCells="1"/>
  <mergeCells count="1">
    <mergeCell ref="B1:G1"/>
  </mergeCells>
  <pageMargins left="0.25" right="0.25" top="0.75" bottom="0.75" header="0.3" footer="0.3"/>
  <pageSetup paperSize="11" orientation="portrait" horizontalDpi="4294967293" verticalDpi="0" copies="2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3121" r:id="rId4" name="Button 1">
              <controlPr defaultSize="0" print="0" autoFill="0" autoPict="0" macro="[2]!NOUVELLE_FACTURE">
                <anchor moveWithCells="1" sizeWithCells="1">
                  <from>
                    <xdr:col>8</xdr:col>
                    <xdr:colOff>447675</xdr:colOff>
                    <xdr:row>29</xdr:row>
                    <xdr:rowOff>104775</xdr:rowOff>
                  </from>
                  <to>
                    <xdr:col>10</xdr:col>
                    <xdr:colOff>457200</xdr:colOff>
                    <xdr:row>32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22" r:id="rId5" name="Button 2">
              <controlPr defaultSize="0" print="0" autoFill="0" autoPict="0" macro="[2]!imprimer_facture">
                <anchor moveWithCells="1" sizeWithCells="1">
                  <from>
                    <xdr:col>8</xdr:col>
                    <xdr:colOff>466725</xdr:colOff>
                    <xdr:row>32</xdr:row>
                    <xdr:rowOff>114300</xdr:rowOff>
                  </from>
                  <to>
                    <xdr:col>10</xdr:col>
                    <xdr:colOff>476250</xdr:colOff>
                    <xdr:row>35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23" r:id="rId6" name="Button 3">
              <controlPr defaultSize="0" print="0" autoFill="0" autoPict="0" macro="[2]!MASQUER_FEUILLE">
                <anchor moveWithCells="1" sizeWithCells="1">
                  <from>
                    <xdr:col>8</xdr:col>
                    <xdr:colOff>476250</xdr:colOff>
                    <xdr:row>35</xdr:row>
                    <xdr:rowOff>114300</xdr:rowOff>
                  </from>
                  <to>
                    <xdr:col>10</xdr:col>
                    <xdr:colOff>485775</xdr:colOff>
                    <xdr:row>37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24" r:id="rId7" name="Check Box 4">
              <controlPr locked="0" defaultSize="0" autoFill="0" autoLine="0" autoPict="0" altText="">
                <anchor moveWithCells="1">
                  <from>
                    <xdr:col>3</xdr:col>
                    <xdr:colOff>257175</xdr:colOff>
                    <xdr:row>37</xdr:row>
                    <xdr:rowOff>152400</xdr:rowOff>
                  </from>
                  <to>
                    <xdr:col>4</xdr:col>
                    <xdr:colOff>285750</xdr:colOff>
                    <xdr:row>39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25" r:id="rId8" name="Check Box 5">
              <controlPr locked="0" defaultSize="0" autoFill="0" autoLine="0" autoPict="0" altText="">
                <anchor moveWithCells="1">
                  <from>
                    <xdr:col>3</xdr:col>
                    <xdr:colOff>257175</xdr:colOff>
                    <xdr:row>39</xdr:row>
                    <xdr:rowOff>161925</xdr:rowOff>
                  </from>
                  <to>
                    <xdr:col>4</xdr:col>
                    <xdr:colOff>285750</xdr:colOff>
                    <xdr:row>41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26" r:id="rId9" name="Check Box 6">
              <controlPr locked="0" defaultSize="0" autoFill="0" autoLine="0" autoPict="0" altText="">
                <anchor moveWithCells="1">
                  <from>
                    <xdr:col>3</xdr:col>
                    <xdr:colOff>257175</xdr:colOff>
                    <xdr:row>38</xdr:row>
                    <xdr:rowOff>152400</xdr:rowOff>
                  </from>
                  <to>
                    <xdr:col>4</xdr:col>
                    <xdr:colOff>123825</xdr:colOff>
                    <xdr:row>40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/>
  <dimension ref="A1:S48"/>
  <sheetViews>
    <sheetView showGridLines="0" zoomScale="110" zoomScaleNormal="110" workbookViewId="0">
      <selection activeCell="A18" sqref="A18"/>
    </sheetView>
  </sheetViews>
  <sheetFormatPr baseColWidth="10" defaultRowHeight="15" x14ac:dyDescent="0.25"/>
  <cols>
    <col min="1" max="1" width="5.28515625" style="6" customWidth="1"/>
    <col min="2" max="2" width="4.85546875" style="6" customWidth="1"/>
    <col min="3" max="3" width="20.85546875" style="6" customWidth="1"/>
    <col min="4" max="4" width="6.5703125" style="6" customWidth="1"/>
    <col min="5" max="5" width="10.140625" style="6" customWidth="1"/>
    <col min="6" max="6" width="5" style="6" customWidth="1"/>
    <col min="7" max="7" width="8.42578125" style="6" customWidth="1"/>
    <col min="8" max="8" width="6.140625" style="6" customWidth="1"/>
    <col min="9" max="9" width="11.42578125" style="6"/>
    <col min="10" max="12" width="11.42578125" style="1"/>
    <col min="13" max="13" width="23.5703125" style="1" customWidth="1"/>
    <col min="14" max="16" width="11.42578125" style="1"/>
    <col min="17" max="17" width="13" style="1" customWidth="1"/>
    <col min="18" max="19" width="11.42578125" style="1"/>
  </cols>
  <sheetData>
    <row r="1" spans="1:8" x14ac:dyDescent="0.25">
      <c r="B1" s="55"/>
      <c r="C1" s="55"/>
      <c r="D1" s="55"/>
      <c r="E1" s="55"/>
      <c r="F1" s="55"/>
      <c r="G1" s="55"/>
    </row>
    <row r="2" spans="1:8" x14ac:dyDescent="0.25">
      <c r="A2" s="7"/>
      <c r="B2" s="7"/>
      <c r="C2" s="7"/>
      <c r="D2" s="7"/>
      <c r="E2" s="7"/>
      <c r="F2" s="7"/>
      <c r="G2" s="7"/>
      <c r="H2" s="7"/>
    </row>
    <row r="3" spans="1:8" x14ac:dyDescent="0.25">
      <c r="A3" s="7"/>
      <c r="B3" s="7"/>
      <c r="C3" s="7"/>
      <c r="D3" s="7"/>
      <c r="E3" s="7"/>
      <c r="F3" s="7"/>
      <c r="G3" s="7"/>
      <c r="H3" s="7"/>
    </row>
    <row r="4" spans="1:8" x14ac:dyDescent="0.25">
      <c r="A4" s="7"/>
      <c r="B4" s="7"/>
      <c r="C4" s="7"/>
      <c r="D4" s="7"/>
      <c r="E4" s="7"/>
      <c r="F4" s="7"/>
      <c r="G4" s="7"/>
      <c r="H4" s="7"/>
    </row>
    <row r="5" spans="1:8" x14ac:dyDescent="0.25">
      <c r="C5" s="8" t="s">
        <v>0</v>
      </c>
      <c r="D5" s="54">
        <v>39450</v>
      </c>
      <c r="E5" s="9"/>
    </row>
    <row r="6" spans="1:8" ht="15.75" thickBot="1" x14ac:dyDescent="0.3">
      <c r="C6" s="8" t="s">
        <v>8</v>
      </c>
      <c r="D6" s="42">
        <v>200801009</v>
      </c>
      <c r="E6" s="10"/>
    </row>
    <row r="7" spans="1:8" ht="16.5" thickTop="1" thickBot="1" x14ac:dyDescent="0.3">
      <c r="A7" s="6" t="s">
        <v>21</v>
      </c>
      <c r="B7" s="46">
        <v>6</v>
      </c>
      <c r="C7" s="8" t="s">
        <v>1</v>
      </c>
      <c r="D7" s="10">
        <v>2</v>
      </c>
      <c r="E7" s="10"/>
      <c r="H7" s="11"/>
    </row>
    <row r="8" spans="1:8" ht="16.5" thickTop="1" thickBot="1" x14ac:dyDescent="0.3">
      <c r="A8" s="12" t="s">
        <v>2</v>
      </c>
      <c r="B8" s="13" t="s">
        <v>5</v>
      </c>
      <c r="C8" s="13" t="s">
        <v>3</v>
      </c>
      <c r="D8" s="13" t="s">
        <v>4</v>
      </c>
      <c r="E8" s="13" t="s">
        <v>6</v>
      </c>
      <c r="F8" s="13" t="s">
        <v>11</v>
      </c>
      <c r="G8" s="13" t="s">
        <v>12</v>
      </c>
      <c r="H8" s="14" t="s">
        <v>13</v>
      </c>
    </row>
    <row r="9" spans="1:8" ht="9.75" customHeight="1" thickTop="1" x14ac:dyDescent="0.25">
      <c r="A9" s="15">
        <v>20</v>
      </c>
      <c r="B9" s="16">
        <v>1</v>
      </c>
      <c r="C9" s="17" t="str">
        <f t="shared" ref="C9:C36" si="0">IFERROR(VLOOKUP(A9,code_carte,2,FALSE),"")</f>
        <v>PRODUIT 1</v>
      </c>
      <c r="D9" s="18">
        <f t="shared" ref="D9:D36" si="1">IFERROR(VLOOKUP(A9,code_carte,3,FALSE),"")</f>
        <v>2.2999999999999998</v>
      </c>
      <c r="E9" s="18">
        <f t="shared" ref="E9:E36" si="2">IFERROR(VLOOKUP(A9,code_carte,3,FALSE)*B9,"")</f>
        <v>2.2999999999999998</v>
      </c>
      <c r="F9" s="45">
        <f t="shared" ref="F9:F36" si="3">IFERROR(VLOOKUP(A9,code_carte,4,FALSE),"")</f>
        <v>2.1000000000000001E-2</v>
      </c>
      <c r="G9" s="47">
        <f t="shared" ref="G9:G36" si="4">IFERROR(VLOOKUP(A9,code_carte,5,FALSE)*B9,"")</f>
        <v>2.2517</v>
      </c>
      <c r="H9" s="48">
        <f t="shared" ref="H9:H36" si="5">IFERROR(VLOOKUP(A9,code_carte,6,FALSE)*B9,"")</f>
        <v>4.8300000000000003E-2</v>
      </c>
    </row>
    <row r="10" spans="1:8" ht="9.75" customHeight="1" x14ac:dyDescent="0.25">
      <c r="A10" s="15">
        <v>101</v>
      </c>
      <c r="B10" s="16">
        <v>1</v>
      </c>
      <c r="C10" s="17" t="str">
        <f t="shared" si="0"/>
        <v>PRODUIT 1</v>
      </c>
      <c r="D10" s="18">
        <f t="shared" si="1"/>
        <v>9</v>
      </c>
      <c r="E10" s="18">
        <f t="shared" si="2"/>
        <v>9</v>
      </c>
      <c r="F10" s="45">
        <f t="shared" si="3"/>
        <v>8.5000000000000006E-2</v>
      </c>
      <c r="G10" s="47">
        <f t="shared" si="4"/>
        <v>8.2349999999999994</v>
      </c>
      <c r="H10" s="49">
        <f t="shared" si="5"/>
        <v>0.76500000000000001</v>
      </c>
    </row>
    <row r="11" spans="1:8" ht="9.75" customHeight="1" x14ac:dyDescent="0.25">
      <c r="A11" s="15">
        <v>79</v>
      </c>
      <c r="B11" s="16">
        <v>2</v>
      </c>
      <c r="C11" s="17" t="str">
        <f t="shared" si="0"/>
        <v>PRODUIT 1</v>
      </c>
      <c r="D11" s="18">
        <f t="shared" si="1"/>
        <v>13.5</v>
      </c>
      <c r="E11" s="18">
        <f t="shared" si="2"/>
        <v>27</v>
      </c>
      <c r="F11" s="45">
        <f t="shared" si="3"/>
        <v>8.5000000000000006E-2</v>
      </c>
      <c r="G11" s="47">
        <f t="shared" si="4"/>
        <v>24.704999999999998</v>
      </c>
      <c r="H11" s="49">
        <f t="shared" si="5"/>
        <v>2.2950000000000004</v>
      </c>
    </row>
    <row r="12" spans="1:8" ht="9.75" customHeight="1" x14ac:dyDescent="0.25">
      <c r="A12" s="15"/>
      <c r="B12" s="16"/>
      <c r="C12" s="17" t="str">
        <f t="shared" si="0"/>
        <v/>
      </c>
      <c r="D12" s="18" t="str">
        <f t="shared" si="1"/>
        <v/>
      </c>
      <c r="E12" s="18" t="str">
        <f t="shared" si="2"/>
        <v/>
      </c>
      <c r="F12" s="45" t="str">
        <f t="shared" si="3"/>
        <v/>
      </c>
      <c r="G12" s="47" t="str">
        <f t="shared" si="4"/>
        <v/>
      </c>
      <c r="H12" s="49" t="str">
        <f t="shared" si="5"/>
        <v/>
      </c>
    </row>
    <row r="13" spans="1:8" ht="9.75" customHeight="1" x14ac:dyDescent="0.25">
      <c r="A13" s="15"/>
      <c r="B13" s="16"/>
      <c r="C13" s="17" t="str">
        <f t="shared" si="0"/>
        <v/>
      </c>
      <c r="D13" s="18" t="str">
        <f t="shared" si="1"/>
        <v/>
      </c>
      <c r="E13" s="18" t="str">
        <f t="shared" si="2"/>
        <v/>
      </c>
      <c r="F13" s="45" t="str">
        <f t="shared" si="3"/>
        <v/>
      </c>
      <c r="G13" s="47" t="str">
        <f t="shared" si="4"/>
        <v/>
      </c>
      <c r="H13" s="49" t="str">
        <f t="shared" si="5"/>
        <v/>
      </c>
    </row>
    <row r="14" spans="1:8" ht="9.75" customHeight="1" x14ac:dyDescent="0.25">
      <c r="A14" s="15"/>
      <c r="B14" s="16"/>
      <c r="C14" s="17" t="str">
        <f t="shared" si="0"/>
        <v/>
      </c>
      <c r="D14" s="18" t="str">
        <f t="shared" si="1"/>
        <v/>
      </c>
      <c r="E14" s="18" t="str">
        <f t="shared" si="2"/>
        <v/>
      </c>
      <c r="F14" s="45" t="str">
        <f t="shared" si="3"/>
        <v/>
      </c>
      <c r="G14" s="47" t="str">
        <f t="shared" si="4"/>
        <v/>
      </c>
      <c r="H14" s="49" t="str">
        <f t="shared" si="5"/>
        <v/>
      </c>
    </row>
    <row r="15" spans="1:8" ht="9.75" customHeight="1" x14ac:dyDescent="0.25">
      <c r="A15" s="15"/>
      <c r="B15" s="16"/>
      <c r="C15" s="17" t="str">
        <f t="shared" si="0"/>
        <v/>
      </c>
      <c r="D15" s="18" t="str">
        <f t="shared" si="1"/>
        <v/>
      </c>
      <c r="E15" s="18" t="str">
        <f t="shared" si="2"/>
        <v/>
      </c>
      <c r="F15" s="45" t="str">
        <f t="shared" si="3"/>
        <v/>
      </c>
      <c r="G15" s="47" t="str">
        <f t="shared" si="4"/>
        <v/>
      </c>
      <c r="H15" s="49" t="str">
        <f t="shared" si="5"/>
        <v/>
      </c>
    </row>
    <row r="16" spans="1:8" ht="9.75" customHeight="1" x14ac:dyDescent="0.25">
      <c r="A16" s="15"/>
      <c r="B16" s="16"/>
      <c r="C16" s="17" t="str">
        <f t="shared" si="0"/>
        <v/>
      </c>
      <c r="D16" s="18" t="str">
        <f t="shared" si="1"/>
        <v/>
      </c>
      <c r="E16" s="18" t="str">
        <f t="shared" si="2"/>
        <v/>
      </c>
      <c r="F16" s="45" t="str">
        <f t="shared" si="3"/>
        <v/>
      </c>
      <c r="G16" s="47" t="str">
        <f t="shared" si="4"/>
        <v/>
      </c>
      <c r="H16" s="49" t="str">
        <f t="shared" si="5"/>
        <v/>
      </c>
    </row>
    <row r="17" spans="1:8" ht="9.75" customHeight="1" x14ac:dyDescent="0.25">
      <c r="A17" s="15"/>
      <c r="B17" s="16"/>
      <c r="C17" s="17" t="str">
        <f t="shared" si="0"/>
        <v/>
      </c>
      <c r="D17" s="18" t="str">
        <f t="shared" si="1"/>
        <v/>
      </c>
      <c r="E17" s="18" t="str">
        <f t="shared" si="2"/>
        <v/>
      </c>
      <c r="F17" s="45" t="str">
        <f t="shared" si="3"/>
        <v/>
      </c>
      <c r="G17" s="47" t="str">
        <f t="shared" si="4"/>
        <v/>
      </c>
      <c r="H17" s="49" t="str">
        <f t="shared" si="5"/>
        <v/>
      </c>
    </row>
    <row r="18" spans="1:8" ht="9.75" customHeight="1" x14ac:dyDescent="0.25">
      <c r="A18" s="15"/>
      <c r="B18" s="16"/>
      <c r="C18" s="17" t="str">
        <f t="shared" si="0"/>
        <v/>
      </c>
      <c r="D18" s="18" t="str">
        <f t="shared" si="1"/>
        <v/>
      </c>
      <c r="E18" s="18" t="str">
        <f t="shared" si="2"/>
        <v/>
      </c>
      <c r="F18" s="45" t="str">
        <f t="shared" si="3"/>
        <v/>
      </c>
      <c r="G18" s="47" t="str">
        <f t="shared" si="4"/>
        <v/>
      </c>
      <c r="H18" s="49" t="str">
        <f t="shared" si="5"/>
        <v/>
      </c>
    </row>
    <row r="19" spans="1:8" ht="9.75" customHeight="1" x14ac:dyDescent="0.25">
      <c r="A19" s="15"/>
      <c r="B19" s="16"/>
      <c r="C19" s="17" t="str">
        <f t="shared" si="0"/>
        <v/>
      </c>
      <c r="D19" s="18" t="str">
        <f t="shared" si="1"/>
        <v/>
      </c>
      <c r="E19" s="18" t="str">
        <f t="shared" si="2"/>
        <v/>
      </c>
      <c r="F19" s="45" t="str">
        <f t="shared" si="3"/>
        <v/>
      </c>
      <c r="G19" s="47" t="str">
        <f t="shared" si="4"/>
        <v/>
      </c>
      <c r="H19" s="49" t="str">
        <f t="shared" si="5"/>
        <v/>
      </c>
    </row>
    <row r="20" spans="1:8" ht="9.75" customHeight="1" x14ac:dyDescent="0.25">
      <c r="A20" s="15"/>
      <c r="B20" s="16"/>
      <c r="C20" s="17" t="str">
        <f t="shared" si="0"/>
        <v/>
      </c>
      <c r="D20" s="18" t="str">
        <f t="shared" si="1"/>
        <v/>
      </c>
      <c r="E20" s="18" t="str">
        <f t="shared" si="2"/>
        <v/>
      </c>
      <c r="F20" s="45" t="str">
        <f t="shared" si="3"/>
        <v/>
      </c>
      <c r="G20" s="47" t="str">
        <f t="shared" si="4"/>
        <v/>
      </c>
      <c r="H20" s="49" t="str">
        <f t="shared" si="5"/>
        <v/>
      </c>
    </row>
    <row r="21" spans="1:8" ht="9.75" customHeight="1" x14ac:dyDescent="0.25">
      <c r="A21" s="15"/>
      <c r="B21" s="16"/>
      <c r="C21" s="17" t="str">
        <f t="shared" si="0"/>
        <v/>
      </c>
      <c r="D21" s="18" t="str">
        <f t="shared" si="1"/>
        <v/>
      </c>
      <c r="E21" s="18" t="str">
        <f t="shared" si="2"/>
        <v/>
      </c>
      <c r="F21" s="45" t="str">
        <f t="shared" si="3"/>
        <v/>
      </c>
      <c r="G21" s="47" t="str">
        <f t="shared" si="4"/>
        <v/>
      </c>
      <c r="H21" s="49" t="str">
        <f t="shared" si="5"/>
        <v/>
      </c>
    </row>
    <row r="22" spans="1:8" ht="9.75" customHeight="1" x14ac:dyDescent="0.25">
      <c r="A22" s="15"/>
      <c r="B22" s="16"/>
      <c r="C22" s="17" t="str">
        <f t="shared" si="0"/>
        <v/>
      </c>
      <c r="D22" s="18" t="str">
        <f t="shared" si="1"/>
        <v/>
      </c>
      <c r="E22" s="18" t="str">
        <f t="shared" si="2"/>
        <v/>
      </c>
      <c r="F22" s="45" t="str">
        <f t="shared" si="3"/>
        <v/>
      </c>
      <c r="G22" s="47" t="str">
        <f t="shared" si="4"/>
        <v/>
      </c>
      <c r="H22" s="49" t="str">
        <f t="shared" si="5"/>
        <v/>
      </c>
    </row>
    <row r="23" spans="1:8" ht="9.75" customHeight="1" x14ac:dyDescent="0.25">
      <c r="A23" s="15"/>
      <c r="B23" s="16"/>
      <c r="C23" s="17" t="str">
        <f t="shared" si="0"/>
        <v/>
      </c>
      <c r="D23" s="18" t="str">
        <f t="shared" si="1"/>
        <v/>
      </c>
      <c r="E23" s="18" t="str">
        <f t="shared" si="2"/>
        <v/>
      </c>
      <c r="F23" s="45" t="str">
        <f t="shared" si="3"/>
        <v/>
      </c>
      <c r="G23" s="47" t="str">
        <f t="shared" si="4"/>
        <v/>
      </c>
      <c r="H23" s="49" t="str">
        <f t="shared" si="5"/>
        <v/>
      </c>
    </row>
    <row r="24" spans="1:8" ht="9.75" customHeight="1" x14ac:dyDescent="0.25">
      <c r="A24" s="15"/>
      <c r="B24" s="16"/>
      <c r="C24" s="17" t="str">
        <f t="shared" si="0"/>
        <v/>
      </c>
      <c r="D24" s="18" t="str">
        <f t="shared" si="1"/>
        <v/>
      </c>
      <c r="E24" s="18" t="str">
        <f t="shared" si="2"/>
        <v/>
      </c>
      <c r="F24" s="45" t="str">
        <f t="shared" si="3"/>
        <v/>
      </c>
      <c r="G24" s="47" t="str">
        <f t="shared" si="4"/>
        <v/>
      </c>
      <c r="H24" s="49" t="str">
        <f t="shared" si="5"/>
        <v/>
      </c>
    </row>
    <row r="25" spans="1:8" ht="9.75" customHeight="1" x14ac:dyDescent="0.25">
      <c r="A25" s="15"/>
      <c r="B25" s="16"/>
      <c r="C25" s="17" t="str">
        <f t="shared" si="0"/>
        <v/>
      </c>
      <c r="D25" s="18" t="str">
        <f t="shared" si="1"/>
        <v/>
      </c>
      <c r="E25" s="18" t="str">
        <f t="shared" si="2"/>
        <v/>
      </c>
      <c r="F25" s="45" t="str">
        <f t="shared" si="3"/>
        <v/>
      </c>
      <c r="G25" s="47" t="str">
        <f t="shared" si="4"/>
        <v/>
      </c>
      <c r="H25" s="49" t="str">
        <f t="shared" si="5"/>
        <v/>
      </c>
    </row>
    <row r="26" spans="1:8" ht="9.75" customHeight="1" x14ac:dyDescent="0.25">
      <c r="A26" s="15"/>
      <c r="B26" s="16"/>
      <c r="C26" s="17" t="str">
        <f t="shared" si="0"/>
        <v/>
      </c>
      <c r="D26" s="18" t="str">
        <f t="shared" si="1"/>
        <v/>
      </c>
      <c r="E26" s="18" t="str">
        <f t="shared" si="2"/>
        <v/>
      </c>
      <c r="F26" s="45" t="str">
        <f t="shared" si="3"/>
        <v/>
      </c>
      <c r="G26" s="47" t="str">
        <f t="shared" si="4"/>
        <v/>
      </c>
      <c r="H26" s="49" t="str">
        <f t="shared" si="5"/>
        <v/>
      </c>
    </row>
    <row r="27" spans="1:8" ht="9.75" customHeight="1" x14ac:dyDescent="0.25">
      <c r="A27" s="15"/>
      <c r="B27" s="16"/>
      <c r="C27" s="17" t="str">
        <f t="shared" si="0"/>
        <v/>
      </c>
      <c r="D27" s="18" t="str">
        <f t="shared" si="1"/>
        <v/>
      </c>
      <c r="E27" s="18" t="str">
        <f t="shared" si="2"/>
        <v/>
      </c>
      <c r="F27" s="45" t="str">
        <f t="shared" si="3"/>
        <v/>
      </c>
      <c r="G27" s="47" t="str">
        <f t="shared" si="4"/>
        <v/>
      </c>
      <c r="H27" s="49" t="str">
        <f t="shared" si="5"/>
        <v/>
      </c>
    </row>
    <row r="28" spans="1:8" ht="9.75" customHeight="1" x14ac:dyDescent="0.25">
      <c r="A28" s="15"/>
      <c r="B28" s="16"/>
      <c r="C28" s="17" t="str">
        <f t="shared" si="0"/>
        <v/>
      </c>
      <c r="D28" s="18" t="str">
        <f t="shared" si="1"/>
        <v/>
      </c>
      <c r="E28" s="18" t="str">
        <f t="shared" si="2"/>
        <v/>
      </c>
      <c r="F28" s="45" t="str">
        <f t="shared" si="3"/>
        <v/>
      </c>
      <c r="G28" s="47" t="str">
        <f t="shared" si="4"/>
        <v/>
      </c>
      <c r="H28" s="49" t="str">
        <f t="shared" si="5"/>
        <v/>
      </c>
    </row>
    <row r="29" spans="1:8" ht="9.75" customHeight="1" x14ac:dyDescent="0.25">
      <c r="A29" s="15"/>
      <c r="B29" s="16"/>
      <c r="C29" s="17" t="str">
        <f t="shared" si="0"/>
        <v/>
      </c>
      <c r="D29" s="18" t="str">
        <f t="shared" si="1"/>
        <v/>
      </c>
      <c r="E29" s="18" t="str">
        <f t="shared" si="2"/>
        <v/>
      </c>
      <c r="F29" s="45" t="str">
        <f t="shared" si="3"/>
        <v/>
      </c>
      <c r="G29" s="47" t="str">
        <f t="shared" si="4"/>
        <v/>
      </c>
      <c r="H29" s="49" t="str">
        <f t="shared" si="5"/>
        <v/>
      </c>
    </row>
    <row r="30" spans="1:8" ht="9.75" customHeight="1" x14ac:dyDescent="0.25">
      <c r="A30" s="15"/>
      <c r="B30" s="16"/>
      <c r="C30" s="17" t="str">
        <f t="shared" si="0"/>
        <v/>
      </c>
      <c r="D30" s="18" t="str">
        <f t="shared" si="1"/>
        <v/>
      </c>
      <c r="E30" s="18" t="str">
        <f t="shared" si="2"/>
        <v/>
      </c>
      <c r="F30" s="45" t="str">
        <f t="shared" si="3"/>
        <v/>
      </c>
      <c r="G30" s="47" t="str">
        <f t="shared" si="4"/>
        <v/>
      </c>
      <c r="H30" s="49" t="str">
        <f t="shared" si="5"/>
        <v/>
      </c>
    </row>
    <row r="31" spans="1:8" ht="9.75" customHeight="1" x14ac:dyDescent="0.25">
      <c r="A31" s="15"/>
      <c r="B31" s="16"/>
      <c r="C31" s="17" t="str">
        <f t="shared" si="0"/>
        <v/>
      </c>
      <c r="D31" s="18" t="str">
        <f t="shared" si="1"/>
        <v/>
      </c>
      <c r="E31" s="18" t="str">
        <f t="shared" si="2"/>
        <v/>
      </c>
      <c r="F31" s="45" t="str">
        <f t="shared" si="3"/>
        <v/>
      </c>
      <c r="G31" s="47" t="str">
        <f t="shared" si="4"/>
        <v/>
      </c>
      <c r="H31" s="49" t="str">
        <f t="shared" si="5"/>
        <v/>
      </c>
    </row>
    <row r="32" spans="1:8" ht="9.75" customHeight="1" x14ac:dyDescent="0.25">
      <c r="A32" s="15"/>
      <c r="B32" s="16"/>
      <c r="C32" s="17" t="str">
        <f t="shared" si="0"/>
        <v/>
      </c>
      <c r="D32" s="18" t="str">
        <f t="shared" si="1"/>
        <v/>
      </c>
      <c r="E32" s="18" t="str">
        <f t="shared" si="2"/>
        <v/>
      </c>
      <c r="F32" s="45" t="str">
        <f t="shared" si="3"/>
        <v/>
      </c>
      <c r="G32" s="47" t="str">
        <f t="shared" si="4"/>
        <v/>
      </c>
      <c r="H32" s="49" t="str">
        <f t="shared" si="5"/>
        <v/>
      </c>
    </row>
    <row r="33" spans="1:19" ht="9.75" customHeight="1" x14ac:dyDescent="0.25">
      <c r="A33" s="15"/>
      <c r="B33" s="16"/>
      <c r="C33" s="17" t="str">
        <f t="shared" si="0"/>
        <v/>
      </c>
      <c r="D33" s="18" t="str">
        <f t="shared" si="1"/>
        <v/>
      </c>
      <c r="E33" s="18" t="str">
        <f t="shared" si="2"/>
        <v/>
      </c>
      <c r="F33" s="45" t="str">
        <f t="shared" si="3"/>
        <v/>
      </c>
      <c r="G33" s="47" t="str">
        <f t="shared" si="4"/>
        <v/>
      </c>
      <c r="H33" s="49" t="str">
        <f t="shared" si="5"/>
        <v/>
      </c>
    </row>
    <row r="34" spans="1:19" ht="9.75" customHeight="1" x14ac:dyDescent="0.25">
      <c r="A34" s="15"/>
      <c r="B34" s="16"/>
      <c r="C34" s="17" t="str">
        <f t="shared" si="0"/>
        <v/>
      </c>
      <c r="D34" s="18" t="str">
        <f t="shared" si="1"/>
        <v/>
      </c>
      <c r="E34" s="18" t="str">
        <f t="shared" si="2"/>
        <v/>
      </c>
      <c r="F34" s="45" t="str">
        <f t="shared" si="3"/>
        <v/>
      </c>
      <c r="G34" s="47" t="str">
        <f t="shared" si="4"/>
        <v/>
      </c>
      <c r="H34" s="49" t="str">
        <f t="shared" si="5"/>
        <v/>
      </c>
    </row>
    <row r="35" spans="1:19" ht="9.75" customHeight="1" x14ac:dyDescent="0.25">
      <c r="A35" s="15"/>
      <c r="B35" s="16"/>
      <c r="C35" s="17" t="str">
        <f t="shared" si="0"/>
        <v/>
      </c>
      <c r="D35" s="18" t="str">
        <f t="shared" si="1"/>
        <v/>
      </c>
      <c r="E35" s="18" t="str">
        <f t="shared" si="2"/>
        <v/>
      </c>
      <c r="F35" s="45" t="str">
        <f t="shared" si="3"/>
        <v/>
      </c>
      <c r="G35" s="47" t="str">
        <f t="shared" si="4"/>
        <v/>
      </c>
      <c r="H35" s="49" t="str">
        <f t="shared" si="5"/>
        <v/>
      </c>
    </row>
    <row r="36" spans="1:19" ht="9.75" customHeight="1" thickBot="1" x14ac:dyDescent="0.3">
      <c r="A36" s="19"/>
      <c r="B36" s="20"/>
      <c r="C36" s="21" t="str">
        <f t="shared" si="0"/>
        <v/>
      </c>
      <c r="D36" s="18" t="str">
        <f t="shared" si="1"/>
        <v/>
      </c>
      <c r="E36" s="18" t="str">
        <f t="shared" si="2"/>
        <v/>
      </c>
      <c r="F36" s="45" t="str">
        <f t="shared" si="3"/>
        <v/>
      </c>
      <c r="G36" s="47" t="str">
        <f t="shared" si="4"/>
        <v/>
      </c>
      <c r="H36" s="50" t="str">
        <f t="shared" si="5"/>
        <v/>
      </c>
    </row>
    <row r="37" spans="1:19" ht="16.5" thickTop="1" thickBot="1" x14ac:dyDescent="0.3">
      <c r="A37" s="37" t="s">
        <v>14</v>
      </c>
      <c r="B37" s="37"/>
      <c r="C37" s="37"/>
      <c r="D37" s="22" t="s">
        <v>7</v>
      </c>
      <c r="E37" s="51">
        <f>SUM(E9:E36)</f>
        <v>38.299999999999997</v>
      </c>
      <c r="F37" s="23"/>
      <c r="G37" s="24">
        <f>SUM(G9:G36)</f>
        <v>35.191699999999997</v>
      </c>
      <c r="H37" s="25">
        <f>SUM(H9:H36)</f>
        <v>3.1083000000000003</v>
      </c>
    </row>
    <row r="38" spans="1:19" ht="16.5" thickTop="1" thickBot="1" x14ac:dyDescent="0.3">
      <c r="A38" s="7" t="s">
        <v>19</v>
      </c>
      <c r="B38" s="7"/>
      <c r="C38" s="26"/>
      <c r="D38" s="26"/>
      <c r="E38" s="27">
        <v>2.1000000000000001E-2</v>
      </c>
      <c r="F38" s="26"/>
      <c r="G38" s="28" t="s">
        <v>15</v>
      </c>
      <c r="H38" s="29">
        <f>SUMIF(F9:F36,E38,G9:G36)</f>
        <v>2.2517</v>
      </c>
    </row>
    <row r="39" spans="1:19" ht="16.5" thickTop="1" thickBot="1" x14ac:dyDescent="0.3">
      <c r="A39" s="39"/>
      <c r="B39" s="38"/>
      <c r="C39" s="52"/>
      <c r="D39" s="26"/>
      <c r="E39" s="26" t="s">
        <v>9</v>
      </c>
      <c r="F39" s="26"/>
      <c r="G39" s="30" t="s">
        <v>16</v>
      </c>
      <c r="H39" s="31">
        <f>SUMIF(F9:F36,F40,G9:G36)</f>
        <v>32.94</v>
      </c>
      <c r="S39" s="2"/>
    </row>
    <row r="40" spans="1:19" ht="16.5" thickTop="1" thickBot="1" x14ac:dyDescent="0.3">
      <c r="A40" s="7" t="s">
        <v>20</v>
      </c>
      <c r="B40" s="7"/>
      <c r="C40" s="26"/>
      <c r="D40" s="26"/>
      <c r="E40" s="26" t="s">
        <v>22</v>
      </c>
      <c r="F40" s="40">
        <v>8.5000000000000006E-2</v>
      </c>
      <c r="G40" s="30" t="s">
        <v>17</v>
      </c>
      <c r="H40" s="31">
        <f>SUMIF(F9:F36,E38,H9:H36)</f>
        <v>4.8300000000000003E-2</v>
      </c>
    </row>
    <row r="41" spans="1:19" ht="16.5" thickTop="1" thickBot="1" x14ac:dyDescent="0.3">
      <c r="A41" s="41" t="str">
        <f>IF(A39&lt;&gt;"",A39-E37,"")</f>
        <v/>
      </c>
      <c r="B41" s="38"/>
      <c r="C41" s="52"/>
      <c r="D41" s="26"/>
      <c r="E41" s="26" t="s">
        <v>10</v>
      </c>
      <c r="F41" s="26"/>
      <c r="G41" s="32" t="s">
        <v>18</v>
      </c>
      <c r="H41" s="33">
        <f>SUMIF(F9:F36,F40,H9:H36)</f>
        <v>3.0600000000000005</v>
      </c>
    </row>
    <row r="42" spans="1:19" ht="15.75" thickTop="1" x14ac:dyDescent="0.25">
      <c r="A42" s="34"/>
      <c r="B42" s="34"/>
      <c r="C42" s="34"/>
      <c r="D42" s="34"/>
      <c r="E42" s="8"/>
      <c r="F42" s="8"/>
      <c r="G42" s="35"/>
      <c r="H42" s="34"/>
    </row>
    <row r="43" spans="1:19" x14ac:dyDescent="0.25">
      <c r="B43" s="36"/>
      <c r="E43" s="11"/>
    </row>
    <row r="48" spans="1:19" x14ac:dyDescent="0.25">
      <c r="B48" s="36"/>
    </row>
  </sheetData>
  <sheetProtection selectLockedCells="1"/>
  <mergeCells count="1">
    <mergeCell ref="B1:G1"/>
  </mergeCells>
  <pageMargins left="0.25" right="0.25" top="0.75" bottom="0.75" header="0.3" footer="0.3"/>
  <pageSetup paperSize="11" orientation="portrait" horizontalDpi="4294967293" verticalDpi="0" copies="2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4145" r:id="rId4" name="Button 1">
              <controlPr defaultSize="0" print="0" autoFill="0" autoPict="0" macro="[2]!NOUVELLE_FACTURE">
                <anchor moveWithCells="1" sizeWithCells="1">
                  <from>
                    <xdr:col>8</xdr:col>
                    <xdr:colOff>447675</xdr:colOff>
                    <xdr:row>29</xdr:row>
                    <xdr:rowOff>104775</xdr:rowOff>
                  </from>
                  <to>
                    <xdr:col>10</xdr:col>
                    <xdr:colOff>457200</xdr:colOff>
                    <xdr:row>32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46" r:id="rId5" name="Button 2">
              <controlPr defaultSize="0" print="0" autoFill="0" autoPict="0" macro="[2]!imprimer_facture">
                <anchor moveWithCells="1" sizeWithCells="1">
                  <from>
                    <xdr:col>8</xdr:col>
                    <xdr:colOff>466725</xdr:colOff>
                    <xdr:row>32</xdr:row>
                    <xdr:rowOff>114300</xdr:rowOff>
                  </from>
                  <to>
                    <xdr:col>10</xdr:col>
                    <xdr:colOff>476250</xdr:colOff>
                    <xdr:row>35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47" r:id="rId6" name="Button 3">
              <controlPr defaultSize="0" print="0" autoFill="0" autoPict="0" macro="[2]!MASQUER_FEUILLE">
                <anchor moveWithCells="1" sizeWithCells="1">
                  <from>
                    <xdr:col>8</xdr:col>
                    <xdr:colOff>476250</xdr:colOff>
                    <xdr:row>35</xdr:row>
                    <xdr:rowOff>114300</xdr:rowOff>
                  </from>
                  <to>
                    <xdr:col>10</xdr:col>
                    <xdr:colOff>485775</xdr:colOff>
                    <xdr:row>37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48" r:id="rId7" name="Check Box 4">
              <controlPr locked="0" defaultSize="0" autoFill="0" autoLine="0" autoPict="0" altText="">
                <anchor moveWithCells="1">
                  <from>
                    <xdr:col>3</xdr:col>
                    <xdr:colOff>257175</xdr:colOff>
                    <xdr:row>37</xdr:row>
                    <xdr:rowOff>152400</xdr:rowOff>
                  </from>
                  <to>
                    <xdr:col>4</xdr:col>
                    <xdr:colOff>285750</xdr:colOff>
                    <xdr:row>39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49" r:id="rId8" name="Check Box 5">
              <controlPr locked="0" defaultSize="0" autoFill="0" autoLine="0" autoPict="0" altText="">
                <anchor moveWithCells="1">
                  <from>
                    <xdr:col>3</xdr:col>
                    <xdr:colOff>257175</xdr:colOff>
                    <xdr:row>39</xdr:row>
                    <xdr:rowOff>161925</xdr:rowOff>
                  </from>
                  <to>
                    <xdr:col>4</xdr:col>
                    <xdr:colOff>285750</xdr:colOff>
                    <xdr:row>41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50" r:id="rId9" name="Check Box 6">
              <controlPr locked="0" defaultSize="0" autoFill="0" autoLine="0" autoPict="0" altText="">
                <anchor moveWithCells="1">
                  <from>
                    <xdr:col>3</xdr:col>
                    <xdr:colOff>257175</xdr:colOff>
                    <xdr:row>38</xdr:row>
                    <xdr:rowOff>152400</xdr:rowOff>
                  </from>
                  <to>
                    <xdr:col>4</xdr:col>
                    <xdr:colOff>123825</xdr:colOff>
                    <xdr:row>40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2"/>
  <dimension ref="A1:S48"/>
  <sheetViews>
    <sheetView showGridLines="0" zoomScale="110" zoomScaleNormal="110" workbookViewId="0">
      <selection activeCell="A18" sqref="A18"/>
    </sheetView>
  </sheetViews>
  <sheetFormatPr baseColWidth="10" defaultRowHeight="15" x14ac:dyDescent="0.25"/>
  <cols>
    <col min="1" max="1" width="5.28515625" style="6" customWidth="1"/>
    <col min="2" max="2" width="4.85546875" style="6" customWidth="1"/>
    <col min="3" max="3" width="20.85546875" style="6" customWidth="1"/>
    <col min="4" max="4" width="6.5703125" style="6" customWidth="1"/>
    <col min="5" max="5" width="10.140625" style="6" customWidth="1"/>
    <col min="6" max="6" width="5" style="6" customWidth="1"/>
    <col min="7" max="7" width="8.42578125" style="6" customWidth="1"/>
    <col min="8" max="8" width="6.140625" style="6" customWidth="1"/>
    <col min="9" max="9" width="11.42578125" style="6"/>
    <col min="10" max="12" width="11.42578125" style="1"/>
    <col min="13" max="13" width="23.5703125" style="1" customWidth="1"/>
    <col min="14" max="16" width="11.42578125" style="1"/>
    <col min="17" max="17" width="13" style="1" customWidth="1"/>
    <col min="18" max="19" width="11.42578125" style="1"/>
  </cols>
  <sheetData>
    <row r="1" spans="1:8" x14ac:dyDescent="0.25">
      <c r="B1" s="55"/>
      <c r="C1" s="55"/>
      <c r="D1" s="55"/>
      <c r="E1" s="55"/>
      <c r="F1" s="55"/>
      <c r="G1" s="55"/>
    </row>
    <row r="2" spans="1:8" x14ac:dyDescent="0.25">
      <c r="A2" s="7"/>
      <c r="B2" s="7"/>
      <c r="C2" s="7"/>
      <c r="D2" s="7"/>
      <c r="E2" s="7"/>
      <c r="F2" s="7"/>
      <c r="G2" s="7"/>
      <c r="H2" s="7"/>
    </row>
    <row r="3" spans="1:8" x14ac:dyDescent="0.25">
      <c r="A3" s="7"/>
      <c r="B3" s="7"/>
      <c r="C3" s="7"/>
      <c r="D3" s="7"/>
      <c r="E3" s="7"/>
      <c r="F3" s="7"/>
      <c r="G3" s="7"/>
      <c r="H3" s="7"/>
    </row>
    <row r="4" spans="1:8" x14ac:dyDescent="0.25">
      <c r="A4" s="7"/>
      <c r="B4" s="7"/>
      <c r="C4" s="7"/>
      <c r="D4" s="7"/>
      <c r="E4" s="7"/>
      <c r="F4" s="7"/>
      <c r="G4" s="7"/>
      <c r="H4" s="7"/>
    </row>
    <row r="5" spans="1:8" x14ac:dyDescent="0.25">
      <c r="C5" s="8" t="s">
        <v>0</v>
      </c>
      <c r="D5" s="54">
        <v>39450</v>
      </c>
      <c r="E5" s="9"/>
    </row>
    <row r="6" spans="1:8" ht="15.75" thickBot="1" x14ac:dyDescent="0.3">
      <c r="C6" s="8" t="s">
        <v>8</v>
      </c>
      <c r="D6" s="42">
        <v>200801010</v>
      </c>
      <c r="E6" s="10"/>
    </row>
    <row r="7" spans="1:8" ht="16.5" thickTop="1" thickBot="1" x14ac:dyDescent="0.3">
      <c r="A7" s="6" t="s">
        <v>21</v>
      </c>
      <c r="B7" s="46">
        <v>4</v>
      </c>
      <c r="C7" s="8" t="s">
        <v>1</v>
      </c>
      <c r="D7" s="10">
        <v>2</v>
      </c>
      <c r="E7" s="10"/>
      <c r="H7" s="11"/>
    </row>
    <row r="8" spans="1:8" ht="16.5" thickTop="1" thickBot="1" x14ac:dyDescent="0.3">
      <c r="A8" s="12" t="s">
        <v>2</v>
      </c>
      <c r="B8" s="13" t="s">
        <v>5</v>
      </c>
      <c r="C8" s="13" t="s">
        <v>3</v>
      </c>
      <c r="D8" s="13" t="s">
        <v>4</v>
      </c>
      <c r="E8" s="13" t="s">
        <v>6</v>
      </c>
      <c r="F8" s="13" t="s">
        <v>11</v>
      </c>
      <c r="G8" s="13" t="s">
        <v>12</v>
      </c>
      <c r="H8" s="14" t="s">
        <v>13</v>
      </c>
    </row>
    <row r="9" spans="1:8" ht="9.75" customHeight="1" thickTop="1" x14ac:dyDescent="0.25">
      <c r="A9" s="15">
        <v>50</v>
      </c>
      <c r="B9" s="16">
        <v>2</v>
      </c>
      <c r="C9" s="17" t="str">
        <f t="shared" ref="C9:C36" si="0">IFERROR(VLOOKUP(A9,code_carte,2,FALSE),"")</f>
        <v>PRODUIT 1</v>
      </c>
      <c r="D9" s="18">
        <f t="shared" ref="D9:D36" si="1">IFERROR(VLOOKUP(A9,code_carte,3,FALSE),"")</f>
        <v>3</v>
      </c>
      <c r="E9" s="18">
        <f t="shared" ref="E9:E36" si="2">IFERROR(VLOOKUP(A9,code_carte,3,FALSE)*B9,"")</f>
        <v>6</v>
      </c>
      <c r="F9" s="45">
        <f t="shared" ref="F9:F36" si="3">IFERROR(VLOOKUP(A9,code_carte,4,FALSE),"")</f>
        <v>8.5000000000000006E-2</v>
      </c>
      <c r="G9" s="47">
        <f t="shared" ref="G9:G36" si="4">IFERROR(VLOOKUP(A9,code_carte,5,FALSE)*B9,"")</f>
        <v>5.49</v>
      </c>
      <c r="H9" s="48">
        <f t="shared" ref="H9:H36" si="5">IFERROR(VLOOKUP(A9,code_carte,6,FALSE)*B9,"")</f>
        <v>0.51</v>
      </c>
    </row>
    <row r="10" spans="1:8" ht="9.75" customHeight="1" x14ac:dyDescent="0.25">
      <c r="A10" s="15">
        <v>21</v>
      </c>
      <c r="B10" s="16">
        <v>1</v>
      </c>
      <c r="C10" s="17" t="str">
        <f t="shared" si="0"/>
        <v>PRODUIT 1</v>
      </c>
      <c r="D10" s="18">
        <f t="shared" si="1"/>
        <v>2.5</v>
      </c>
      <c r="E10" s="18">
        <f t="shared" si="2"/>
        <v>2.5</v>
      </c>
      <c r="F10" s="45">
        <f t="shared" si="3"/>
        <v>2.1000000000000001E-2</v>
      </c>
      <c r="G10" s="47">
        <f t="shared" si="4"/>
        <v>2.4474999999999998</v>
      </c>
      <c r="H10" s="49">
        <f t="shared" si="5"/>
        <v>5.2500000000000005E-2</v>
      </c>
    </row>
    <row r="11" spans="1:8" ht="9.75" customHeight="1" x14ac:dyDescent="0.25">
      <c r="A11" s="15">
        <v>30</v>
      </c>
      <c r="B11" s="16">
        <v>2</v>
      </c>
      <c r="C11" s="17" t="str">
        <f t="shared" si="0"/>
        <v>PRODUIT 1</v>
      </c>
      <c r="D11" s="18">
        <f t="shared" si="1"/>
        <v>2</v>
      </c>
      <c r="E11" s="18">
        <f t="shared" si="2"/>
        <v>4</v>
      </c>
      <c r="F11" s="45">
        <f t="shared" si="3"/>
        <v>2.1000000000000001E-2</v>
      </c>
      <c r="G11" s="47">
        <f t="shared" si="4"/>
        <v>3.9159999999999999</v>
      </c>
      <c r="H11" s="49">
        <f t="shared" si="5"/>
        <v>8.4000000000000005E-2</v>
      </c>
    </row>
    <row r="12" spans="1:8" ht="9.75" customHeight="1" x14ac:dyDescent="0.25">
      <c r="A12" s="15">
        <v>81</v>
      </c>
      <c r="B12" s="16">
        <v>2</v>
      </c>
      <c r="C12" s="17" t="str">
        <f t="shared" si="0"/>
        <v>PRODUIT 1</v>
      </c>
      <c r="D12" s="18">
        <f t="shared" si="1"/>
        <v>11</v>
      </c>
      <c r="E12" s="18">
        <f t="shared" si="2"/>
        <v>22</v>
      </c>
      <c r="F12" s="45">
        <f t="shared" si="3"/>
        <v>8.5000000000000006E-2</v>
      </c>
      <c r="G12" s="47">
        <f t="shared" si="4"/>
        <v>20.13</v>
      </c>
      <c r="H12" s="49">
        <f t="shared" si="5"/>
        <v>1.87</v>
      </c>
    </row>
    <row r="13" spans="1:8" ht="9.75" customHeight="1" x14ac:dyDescent="0.25">
      <c r="A13" s="15">
        <v>96</v>
      </c>
      <c r="B13" s="16">
        <v>2</v>
      </c>
      <c r="C13" s="17" t="str">
        <f t="shared" si="0"/>
        <v>PRODUIT 1</v>
      </c>
      <c r="D13" s="18">
        <f t="shared" si="1"/>
        <v>7</v>
      </c>
      <c r="E13" s="18">
        <f t="shared" si="2"/>
        <v>14</v>
      </c>
      <c r="F13" s="45">
        <f t="shared" si="3"/>
        <v>8.5000000000000006E-2</v>
      </c>
      <c r="G13" s="47">
        <f t="shared" si="4"/>
        <v>12.81</v>
      </c>
      <c r="H13" s="49">
        <f t="shared" si="5"/>
        <v>1.1900000000000002</v>
      </c>
    </row>
    <row r="14" spans="1:8" ht="9.75" customHeight="1" x14ac:dyDescent="0.25">
      <c r="A14" s="15"/>
      <c r="B14" s="16"/>
      <c r="C14" s="17" t="str">
        <f t="shared" si="0"/>
        <v/>
      </c>
      <c r="D14" s="18" t="str">
        <f t="shared" si="1"/>
        <v/>
      </c>
      <c r="E14" s="18" t="str">
        <f t="shared" si="2"/>
        <v/>
      </c>
      <c r="F14" s="45" t="str">
        <f t="shared" si="3"/>
        <v/>
      </c>
      <c r="G14" s="47" t="str">
        <f t="shared" si="4"/>
        <v/>
      </c>
      <c r="H14" s="49" t="str">
        <f t="shared" si="5"/>
        <v/>
      </c>
    </row>
    <row r="15" spans="1:8" ht="9.75" customHeight="1" x14ac:dyDescent="0.25">
      <c r="A15" s="15"/>
      <c r="B15" s="16"/>
      <c r="C15" s="17" t="str">
        <f t="shared" si="0"/>
        <v/>
      </c>
      <c r="D15" s="18" t="str">
        <f t="shared" si="1"/>
        <v/>
      </c>
      <c r="E15" s="18" t="str">
        <f t="shared" si="2"/>
        <v/>
      </c>
      <c r="F15" s="45" t="str">
        <f t="shared" si="3"/>
        <v/>
      </c>
      <c r="G15" s="47" t="str">
        <f t="shared" si="4"/>
        <v/>
      </c>
      <c r="H15" s="49" t="str">
        <f t="shared" si="5"/>
        <v/>
      </c>
    </row>
    <row r="16" spans="1:8" ht="9.75" customHeight="1" x14ac:dyDescent="0.25">
      <c r="A16" s="15"/>
      <c r="B16" s="16"/>
      <c r="C16" s="17" t="str">
        <f t="shared" si="0"/>
        <v/>
      </c>
      <c r="D16" s="18" t="str">
        <f t="shared" si="1"/>
        <v/>
      </c>
      <c r="E16" s="18" t="str">
        <f t="shared" si="2"/>
        <v/>
      </c>
      <c r="F16" s="45" t="str">
        <f t="shared" si="3"/>
        <v/>
      </c>
      <c r="G16" s="47" t="str">
        <f t="shared" si="4"/>
        <v/>
      </c>
      <c r="H16" s="49" t="str">
        <f t="shared" si="5"/>
        <v/>
      </c>
    </row>
    <row r="17" spans="1:8" ht="9.75" customHeight="1" x14ac:dyDescent="0.25">
      <c r="A17" s="15"/>
      <c r="B17" s="16"/>
      <c r="C17" s="17" t="str">
        <f t="shared" si="0"/>
        <v/>
      </c>
      <c r="D17" s="18" t="str">
        <f t="shared" si="1"/>
        <v/>
      </c>
      <c r="E17" s="18" t="str">
        <f t="shared" si="2"/>
        <v/>
      </c>
      <c r="F17" s="45" t="str">
        <f t="shared" si="3"/>
        <v/>
      </c>
      <c r="G17" s="47" t="str">
        <f t="shared" si="4"/>
        <v/>
      </c>
      <c r="H17" s="49" t="str">
        <f t="shared" si="5"/>
        <v/>
      </c>
    </row>
    <row r="18" spans="1:8" ht="9.75" customHeight="1" x14ac:dyDescent="0.25">
      <c r="A18" s="15"/>
      <c r="B18" s="16"/>
      <c r="C18" s="17" t="str">
        <f t="shared" si="0"/>
        <v/>
      </c>
      <c r="D18" s="18" t="str">
        <f t="shared" si="1"/>
        <v/>
      </c>
      <c r="E18" s="18" t="str">
        <f t="shared" si="2"/>
        <v/>
      </c>
      <c r="F18" s="45" t="str">
        <f t="shared" si="3"/>
        <v/>
      </c>
      <c r="G18" s="47" t="str">
        <f t="shared" si="4"/>
        <v/>
      </c>
      <c r="H18" s="49" t="str">
        <f t="shared" si="5"/>
        <v/>
      </c>
    </row>
    <row r="19" spans="1:8" ht="9.75" customHeight="1" x14ac:dyDescent="0.25">
      <c r="A19" s="15"/>
      <c r="B19" s="16"/>
      <c r="C19" s="17" t="str">
        <f t="shared" si="0"/>
        <v/>
      </c>
      <c r="D19" s="18" t="str">
        <f t="shared" si="1"/>
        <v/>
      </c>
      <c r="E19" s="18" t="str">
        <f t="shared" si="2"/>
        <v/>
      </c>
      <c r="F19" s="45" t="str">
        <f t="shared" si="3"/>
        <v/>
      </c>
      <c r="G19" s="47" t="str">
        <f t="shared" si="4"/>
        <v/>
      </c>
      <c r="H19" s="49" t="str">
        <f t="shared" si="5"/>
        <v/>
      </c>
    </row>
    <row r="20" spans="1:8" ht="9.75" customHeight="1" x14ac:dyDescent="0.25">
      <c r="A20" s="15"/>
      <c r="B20" s="16"/>
      <c r="C20" s="17" t="str">
        <f t="shared" si="0"/>
        <v/>
      </c>
      <c r="D20" s="18" t="str">
        <f t="shared" si="1"/>
        <v/>
      </c>
      <c r="E20" s="18" t="str">
        <f t="shared" si="2"/>
        <v/>
      </c>
      <c r="F20" s="45" t="str">
        <f t="shared" si="3"/>
        <v/>
      </c>
      <c r="G20" s="47" t="str">
        <f t="shared" si="4"/>
        <v/>
      </c>
      <c r="H20" s="49" t="str">
        <f t="shared" si="5"/>
        <v/>
      </c>
    </row>
    <row r="21" spans="1:8" ht="9.75" customHeight="1" x14ac:dyDescent="0.25">
      <c r="A21" s="15"/>
      <c r="B21" s="16"/>
      <c r="C21" s="17" t="str">
        <f t="shared" si="0"/>
        <v/>
      </c>
      <c r="D21" s="18" t="str">
        <f t="shared" si="1"/>
        <v/>
      </c>
      <c r="E21" s="18" t="str">
        <f t="shared" si="2"/>
        <v/>
      </c>
      <c r="F21" s="45" t="str">
        <f t="shared" si="3"/>
        <v/>
      </c>
      <c r="G21" s="47" t="str">
        <f t="shared" si="4"/>
        <v/>
      </c>
      <c r="H21" s="49" t="str">
        <f t="shared" si="5"/>
        <v/>
      </c>
    </row>
    <row r="22" spans="1:8" ht="9.75" customHeight="1" x14ac:dyDescent="0.25">
      <c r="A22" s="15"/>
      <c r="B22" s="16"/>
      <c r="C22" s="17" t="str">
        <f t="shared" si="0"/>
        <v/>
      </c>
      <c r="D22" s="18" t="str">
        <f t="shared" si="1"/>
        <v/>
      </c>
      <c r="E22" s="18" t="str">
        <f t="shared" si="2"/>
        <v/>
      </c>
      <c r="F22" s="45" t="str">
        <f t="shared" si="3"/>
        <v/>
      </c>
      <c r="G22" s="47" t="str">
        <f t="shared" si="4"/>
        <v/>
      </c>
      <c r="H22" s="49" t="str">
        <f t="shared" si="5"/>
        <v/>
      </c>
    </row>
    <row r="23" spans="1:8" ht="9.75" customHeight="1" x14ac:dyDescent="0.25">
      <c r="A23" s="15"/>
      <c r="B23" s="16"/>
      <c r="C23" s="17" t="str">
        <f t="shared" si="0"/>
        <v/>
      </c>
      <c r="D23" s="18" t="str">
        <f t="shared" si="1"/>
        <v/>
      </c>
      <c r="E23" s="18" t="str">
        <f t="shared" si="2"/>
        <v/>
      </c>
      <c r="F23" s="45" t="str">
        <f t="shared" si="3"/>
        <v/>
      </c>
      <c r="G23" s="47" t="str">
        <f t="shared" si="4"/>
        <v/>
      </c>
      <c r="H23" s="49" t="str">
        <f t="shared" si="5"/>
        <v/>
      </c>
    </row>
    <row r="24" spans="1:8" ht="9.75" customHeight="1" x14ac:dyDescent="0.25">
      <c r="A24" s="15"/>
      <c r="B24" s="16"/>
      <c r="C24" s="17" t="str">
        <f t="shared" si="0"/>
        <v/>
      </c>
      <c r="D24" s="18" t="str">
        <f t="shared" si="1"/>
        <v/>
      </c>
      <c r="E24" s="18" t="str">
        <f t="shared" si="2"/>
        <v/>
      </c>
      <c r="F24" s="45" t="str">
        <f t="shared" si="3"/>
        <v/>
      </c>
      <c r="G24" s="47" t="str">
        <f t="shared" si="4"/>
        <v/>
      </c>
      <c r="H24" s="49" t="str">
        <f t="shared" si="5"/>
        <v/>
      </c>
    </row>
    <row r="25" spans="1:8" ht="9.75" customHeight="1" x14ac:dyDescent="0.25">
      <c r="A25" s="15"/>
      <c r="B25" s="16"/>
      <c r="C25" s="17" t="str">
        <f t="shared" si="0"/>
        <v/>
      </c>
      <c r="D25" s="18" t="str">
        <f t="shared" si="1"/>
        <v/>
      </c>
      <c r="E25" s="18" t="str">
        <f t="shared" si="2"/>
        <v/>
      </c>
      <c r="F25" s="45" t="str">
        <f t="shared" si="3"/>
        <v/>
      </c>
      <c r="G25" s="47" t="str">
        <f t="shared" si="4"/>
        <v/>
      </c>
      <c r="H25" s="49" t="str">
        <f t="shared" si="5"/>
        <v/>
      </c>
    </row>
    <row r="26" spans="1:8" ht="9.75" customHeight="1" x14ac:dyDescent="0.25">
      <c r="A26" s="15"/>
      <c r="B26" s="16"/>
      <c r="C26" s="17" t="str">
        <f t="shared" si="0"/>
        <v/>
      </c>
      <c r="D26" s="18" t="str">
        <f t="shared" si="1"/>
        <v/>
      </c>
      <c r="E26" s="18" t="str">
        <f t="shared" si="2"/>
        <v/>
      </c>
      <c r="F26" s="45" t="str">
        <f t="shared" si="3"/>
        <v/>
      </c>
      <c r="G26" s="47" t="str">
        <f t="shared" si="4"/>
        <v/>
      </c>
      <c r="H26" s="49" t="str">
        <f t="shared" si="5"/>
        <v/>
      </c>
    </row>
    <row r="27" spans="1:8" ht="9.75" customHeight="1" x14ac:dyDescent="0.25">
      <c r="A27" s="15"/>
      <c r="B27" s="16"/>
      <c r="C27" s="17" t="str">
        <f t="shared" si="0"/>
        <v/>
      </c>
      <c r="D27" s="18" t="str">
        <f t="shared" si="1"/>
        <v/>
      </c>
      <c r="E27" s="18" t="str">
        <f t="shared" si="2"/>
        <v/>
      </c>
      <c r="F27" s="45" t="str">
        <f t="shared" si="3"/>
        <v/>
      </c>
      <c r="G27" s="47" t="str">
        <f t="shared" si="4"/>
        <v/>
      </c>
      <c r="H27" s="49" t="str">
        <f t="shared" si="5"/>
        <v/>
      </c>
    </row>
    <row r="28" spans="1:8" ht="9.75" customHeight="1" x14ac:dyDescent="0.25">
      <c r="A28" s="15"/>
      <c r="B28" s="16"/>
      <c r="C28" s="17" t="str">
        <f t="shared" si="0"/>
        <v/>
      </c>
      <c r="D28" s="18" t="str">
        <f t="shared" si="1"/>
        <v/>
      </c>
      <c r="E28" s="18" t="str">
        <f t="shared" si="2"/>
        <v/>
      </c>
      <c r="F28" s="45" t="str">
        <f t="shared" si="3"/>
        <v/>
      </c>
      <c r="G28" s="47" t="str">
        <f t="shared" si="4"/>
        <v/>
      </c>
      <c r="H28" s="49" t="str">
        <f t="shared" si="5"/>
        <v/>
      </c>
    </row>
    <row r="29" spans="1:8" ht="9.75" customHeight="1" x14ac:dyDescent="0.25">
      <c r="A29" s="15"/>
      <c r="B29" s="16"/>
      <c r="C29" s="17" t="str">
        <f t="shared" si="0"/>
        <v/>
      </c>
      <c r="D29" s="18" t="str">
        <f t="shared" si="1"/>
        <v/>
      </c>
      <c r="E29" s="18" t="str">
        <f t="shared" si="2"/>
        <v/>
      </c>
      <c r="F29" s="45" t="str">
        <f t="shared" si="3"/>
        <v/>
      </c>
      <c r="G29" s="47" t="str">
        <f t="shared" si="4"/>
        <v/>
      </c>
      <c r="H29" s="49" t="str">
        <f t="shared" si="5"/>
        <v/>
      </c>
    </row>
    <row r="30" spans="1:8" ht="9.75" customHeight="1" x14ac:dyDescent="0.25">
      <c r="A30" s="15"/>
      <c r="B30" s="16"/>
      <c r="C30" s="17" t="str">
        <f t="shared" si="0"/>
        <v/>
      </c>
      <c r="D30" s="18" t="str">
        <f t="shared" si="1"/>
        <v/>
      </c>
      <c r="E30" s="18" t="str">
        <f t="shared" si="2"/>
        <v/>
      </c>
      <c r="F30" s="45" t="str">
        <f t="shared" si="3"/>
        <v/>
      </c>
      <c r="G30" s="47" t="str">
        <f t="shared" si="4"/>
        <v/>
      </c>
      <c r="H30" s="49" t="str">
        <f t="shared" si="5"/>
        <v/>
      </c>
    </row>
    <row r="31" spans="1:8" ht="9.75" customHeight="1" x14ac:dyDescent="0.25">
      <c r="A31" s="15"/>
      <c r="B31" s="16"/>
      <c r="C31" s="17" t="str">
        <f t="shared" si="0"/>
        <v/>
      </c>
      <c r="D31" s="18" t="str">
        <f t="shared" si="1"/>
        <v/>
      </c>
      <c r="E31" s="18" t="str">
        <f t="shared" si="2"/>
        <v/>
      </c>
      <c r="F31" s="45" t="str">
        <f t="shared" si="3"/>
        <v/>
      </c>
      <c r="G31" s="47" t="str">
        <f t="shared" si="4"/>
        <v/>
      </c>
      <c r="H31" s="49" t="str">
        <f t="shared" si="5"/>
        <v/>
      </c>
    </row>
    <row r="32" spans="1:8" ht="9.75" customHeight="1" x14ac:dyDescent="0.25">
      <c r="A32" s="15"/>
      <c r="B32" s="16"/>
      <c r="C32" s="17" t="str">
        <f t="shared" si="0"/>
        <v/>
      </c>
      <c r="D32" s="18" t="str">
        <f t="shared" si="1"/>
        <v/>
      </c>
      <c r="E32" s="18" t="str">
        <f t="shared" si="2"/>
        <v/>
      </c>
      <c r="F32" s="45" t="str">
        <f t="shared" si="3"/>
        <v/>
      </c>
      <c r="G32" s="47" t="str">
        <f t="shared" si="4"/>
        <v/>
      </c>
      <c r="H32" s="49" t="str">
        <f t="shared" si="5"/>
        <v/>
      </c>
    </row>
    <row r="33" spans="1:19" ht="9.75" customHeight="1" x14ac:dyDescent="0.25">
      <c r="A33" s="15"/>
      <c r="B33" s="16"/>
      <c r="C33" s="17" t="str">
        <f t="shared" si="0"/>
        <v/>
      </c>
      <c r="D33" s="18" t="str">
        <f t="shared" si="1"/>
        <v/>
      </c>
      <c r="E33" s="18" t="str">
        <f t="shared" si="2"/>
        <v/>
      </c>
      <c r="F33" s="45" t="str">
        <f t="shared" si="3"/>
        <v/>
      </c>
      <c r="G33" s="47" t="str">
        <f t="shared" si="4"/>
        <v/>
      </c>
      <c r="H33" s="49" t="str">
        <f t="shared" si="5"/>
        <v/>
      </c>
    </row>
    <row r="34" spans="1:19" ht="9.75" customHeight="1" x14ac:dyDescent="0.25">
      <c r="A34" s="15"/>
      <c r="B34" s="16"/>
      <c r="C34" s="17" t="str">
        <f t="shared" si="0"/>
        <v/>
      </c>
      <c r="D34" s="18" t="str">
        <f t="shared" si="1"/>
        <v/>
      </c>
      <c r="E34" s="18" t="str">
        <f t="shared" si="2"/>
        <v/>
      </c>
      <c r="F34" s="45" t="str">
        <f t="shared" si="3"/>
        <v/>
      </c>
      <c r="G34" s="47" t="str">
        <f t="shared" si="4"/>
        <v/>
      </c>
      <c r="H34" s="49" t="str">
        <f t="shared" si="5"/>
        <v/>
      </c>
    </row>
    <row r="35" spans="1:19" ht="9.75" customHeight="1" x14ac:dyDescent="0.25">
      <c r="A35" s="15"/>
      <c r="B35" s="16"/>
      <c r="C35" s="17" t="str">
        <f t="shared" si="0"/>
        <v/>
      </c>
      <c r="D35" s="18" t="str">
        <f t="shared" si="1"/>
        <v/>
      </c>
      <c r="E35" s="18" t="str">
        <f t="shared" si="2"/>
        <v/>
      </c>
      <c r="F35" s="45" t="str">
        <f t="shared" si="3"/>
        <v/>
      </c>
      <c r="G35" s="47" t="str">
        <f t="shared" si="4"/>
        <v/>
      </c>
      <c r="H35" s="49" t="str">
        <f t="shared" si="5"/>
        <v/>
      </c>
    </row>
    <row r="36" spans="1:19" ht="9.75" customHeight="1" thickBot="1" x14ac:dyDescent="0.3">
      <c r="A36" s="19"/>
      <c r="B36" s="20"/>
      <c r="C36" s="21" t="str">
        <f t="shared" si="0"/>
        <v/>
      </c>
      <c r="D36" s="18" t="str">
        <f t="shared" si="1"/>
        <v/>
      </c>
      <c r="E36" s="18" t="str">
        <f t="shared" si="2"/>
        <v/>
      </c>
      <c r="F36" s="45" t="str">
        <f t="shared" si="3"/>
        <v/>
      </c>
      <c r="G36" s="47" t="str">
        <f t="shared" si="4"/>
        <v/>
      </c>
      <c r="H36" s="50" t="str">
        <f t="shared" si="5"/>
        <v/>
      </c>
    </row>
    <row r="37" spans="1:19" ht="16.5" thickTop="1" thickBot="1" x14ac:dyDescent="0.3">
      <c r="A37" s="37" t="s">
        <v>14</v>
      </c>
      <c r="B37" s="37"/>
      <c r="C37" s="37"/>
      <c r="D37" s="22" t="s">
        <v>7</v>
      </c>
      <c r="E37" s="51">
        <f>SUM(E9:E36)</f>
        <v>48.5</v>
      </c>
      <c r="F37" s="23"/>
      <c r="G37" s="24">
        <f>SUM(G9:G36)</f>
        <v>44.793500000000002</v>
      </c>
      <c r="H37" s="25">
        <f>SUM(H9:H36)</f>
        <v>3.7065000000000001</v>
      </c>
    </row>
    <row r="38" spans="1:19" ht="16.5" thickTop="1" thickBot="1" x14ac:dyDescent="0.3">
      <c r="A38" s="7" t="s">
        <v>19</v>
      </c>
      <c r="B38" s="7"/>
      <c r="C38" s="26"/>
      <c r="D38" s="26"/>
      <c r="E38" s="27">
        <v>2.1000000000000001E-2</v>
      </c>
      <c r="F38" s="26"/>
      <c r="G38" s="28" t="s">
        <v>15</v>
      </c>
      <c r="H38" s="29">
        <f>SUMIF(F9:F36,E38,G9:G36)</f>
        <v>6.3635000000000002</v>
      </c>
    </row>
    <row r="39" spans="1:19" ht="16.5" thickTop="1" thickBot="1" x14ac:dyDescent="0.3">
      <c r="A39" s="39"/>
      <c r="B39" s="38"/>
      <c r="C39" s="52"/>
      <c r="D39" s="26"/>
      <c r="E39" s="26" t="s">
        <v>9</v>
      </c>
      <c r="F39" s="26"/>
      <c r="G39" s="30" t="s">
        <v>16</v>
      </c>
      <c r="H39" s="31">
        <f>SUMIF(F9:F36,F40,G9:G36)</f>
        <v>38.43</v>
      </c>
      <c r="S39" s="2"/>
    </row>
    <row r="40" spans="1:19" ht="16.5" thickTop="1" thickBot="1" x14ac:dyDescent="0.3">
      <c r="A40" s="7" t="s">
        <v>20</v>
      </c>
      <c r="B40" s="7"/>
      <c r="C40" s="26"/>
      <c r="D40" s="26"/>
      <c r="E40" s="26" t="s">
        <v>22</v>
      </c>
      <c r="F40" s="40">
        <v>8.5000000000000006E-2</v>
      </c>
      <c r="G40" s="30" t="s">
        <v>17</v>
      </c>
      <c r="H40" s="31">
        <f>SUMIF(F9:F36,E38,H9:H36)</f>
        <v>0.13650000000000001</v>
      </c>
    </row>
    <row r="41" spans="1:19" ht="16.5" thickTop="1" thickBot="1" x14ac:dyDescent="0.3">
      <c r="A41" s="41" t="str">
        <f>IF(A39&lt;&gt;"",A39-E37,"")</f>
        <v/>
      </c>
      <c r="B41" s="38"/>
      <c r="C41" s="52"/>
      <c r="D41" s="26"/>
      <c r="E41" s="26" t="s">
        <v>10</v>
      </c>
      <c r="F41" s="26"/>
      <c r="G41" s="32" t="s">
        <v>18</v>
      </c>
      <c r="H41" s="33">
        <f>SUMIF(F9:F36,F40,H9:H36)</f>
        <v>3.5700000000000003</v>
      </c>
    </row>
    <row r="42" spans="1:19" ht="15.75" thickTop="1" x14ac:dyDescent="0.25">
      <c r="A42" s="34"/>
      <c r="B42" s="34"/>
      <c r="C42" s="34"/>
      <c r="D42" s="34"/>
      <c r="E42" s="8"/>
      <c r="F42" s="8"/>
      <c r="G42" s="35"/>
      <c r="H42" s="34"/>
    </row>
    <row r="43" spans="1:19" x14ac:dyDescent="0.25">
      <c r="B43" s="36"/>
      <c r="E43" s="11"/>
    </row>
    <row r="48" spans="1:19" x14ac:dyDescent="0.25">
      <c r="B48" s="36"/>
    </row>
  </sheetData>
  <sheetProtection selectLockedCells="1"/>
  <mergeCells count="1">
    <mergeCell ref="B1:G1"/>
  </mergeCells>
  <pageMargins left="0.25" right="0.25" top="0.75" bottom="0.75" header="0.3" footer="0.3"/>
  <pageSetup paperSize="11" orientation="portrait" horizontalDpi="4294967293" verticalDpi="0" copies="2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5169" r:id="rId4" name="Button 1">
              <controlPr defaultSize="0" print="0" autoFill="0" autoPict="0" macro="[2]!NOUVELLE_FACTURE">
                <anchor moveWithCells="1" sizeWithCells="1">
                  <from>
                    <xdr:col>8</xdr:col>
                    <xdr:colOff>447675</xdr:colOff>
                    <xdr:row>29</xdr:row>
                    <xdr:rowOff>104775</xdr:rowOff>
                  </from>
                  <to>
                    <xdr:col>10</xdr:col>
                    <xdr:colOff>457200</xdr:colOff>
                    <xdr:row>32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70" r:id="rId5" name="Button 2">
              <controlPr defaultSize="0" print="0" autoFill="0" autoPict="0" macro="[2]!imprimer_facture">
                <anchor moveWithCells="1" sizeWithCells="1">
                  <from>
                    <xdr:col>8</xdr:col>
                    <xdr:colOff>466725</xdr:colOff>
                    <xdr:row>32</xdr:row>
                    <xdr:rowOff>114300</xdr:rowOff>
                  </from>
                  <to>
                    <xdr:col>10</xdr:col>
                    <xdr:colOff>476250</xdr:colOff>
                    <xdr:row>35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71" r:id="rId6" name="Button 3">
              <controlPr defaultSize="0" print="0" autoFill="0" autoPict="0" macro="[2]!MASQUER_FEUILLE">
                <anchor moveWithCells="1" sizeWithCells="1">
                  <from>
                    <xdr:col>8</xdr:col>
                    <xdr:colOff>476250</xdr:colOff>
                    <xdr:row>35</xdr:row>
                    <xdr:rowOff>114300</xdr:rowOff>
                  </from>
                  <to>
                    <xdr:col>10</xdr:col>
                    <xdr:colOff>485775</xdr:colOff>
                    <xdr:row>37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72" r:id="rId7" name="Check Box 4">
              <controlPr locked="0" defaultSize="0" autoFill="0" autoLine="0" autoPict="0" altText="">
                <anchor moveWithCells="1">
                  <from>
                    <xdr:col>3</xdr:col>
                    <xdr:colOff>257175</xdr:colOff>
                    <xdr:row>37</xdr:row>
                    <xdr:rowOff>152400</xdr:rowOff>
                  </from>
                  <to>
                    <xdr:col>4</xdr:col>
                    <xdr:colOff>285750</xdr:colOff>
                    <xdr:row>39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73" r:id="rId8" name="Check Box 5">
              <controlPr locked="0" defaultSize="0" autoFill="0" autoLine="0" autoPict="0" altText="">
                <anchor moveWithCells="1">
                  <from>
                    <xdr:col>3</xdr:col>
                    <xdr:colOff>257175</xdr:colOff>
                    <xdr:row>39</xdr:row>
                    <xdr:rowOff>161925</xdr:rowOff>
                  </from>
                  <to>
                    <xdr:col>4</xdr:col>
                    <xdr:colOff>285750</xdr:colOff>
                    <xdr:row>41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74" r:id="rId9" name="Check Box 6">
              <controlPr locked="0" defaultSize="0" autoFill="0" autoLine="0" autoPict="0" altText="">
                <anchor moveWithCells="1">
                  <from>
                    <xdr:col>3</xdr:col>
                    <xdr:colOff>257175</xdr:colOff>
                    <xdr:row>38</xdr:row>
                    <xdr:rowOff>152400</xdr:rowOff>
                  </from>
                  <to>
                    <xdr:col>4</xdr:col>
                    <xdr:colOff>123825</xdr:colOff>
                    <xdr:row>40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3"/>
  <dimension ref="A1:S48"/>
  <sheetViews>
    <sheetView showGridLines="0" zoomScale="110" zoomScaleNormal="110" workbookViewId="0">
      <selection activeCell="A18" sqref="A18"/>
    </sheetView>
  </sheetViews>
  <sheetFormatPr baseColWidth="10" defaultRowHeight="15" x14ac:dyDescent="0.25"/>
  <cols>
    <col min="1" max="1" width="5.28515625" style="6" customWidth="1"/>
    <col min="2" max="2" width="4.85546875" style="6" customWidth="1"/>
    <col min="3" max="3" width="20.85546875" style="6" customWidth="1"/>
    <col min="4" max="4" width="6.5703125" style="6" customWidth="1"/>
    <col min="5" max="5" width="10.140625" style="6" customWidth="1"/>
    <col min="6" max="6" width="5" style="6" customWidth="1"/>
    <col min="7" max="7" width="8.42578125" style="6" customWidth="1"/>
    <col min="8" max="8" width="6.140625" style="6" customWidth="1"/>
    <col min="9" max="9" width="11.42578125" style="6"/>
    <col min="10" max="12" width="11.42578125" style="1"/>
    <col min="13" max="13" width="23.5703125" style="1" customWidth="1"/>
    <col min="14" max="16" width="11.42578125" style="1"/>
    <col min="17" max="17" width="13" style="1" customWidth="1"/>
    <col min="18" max="19" width="11.42578125" style="1"/>
  </cols>
  <sheetData>
    <row r="1" spans="1:8" x14ac:dyDescent="0.25">
      <c r="B1" s="55"/>
      <c r="C1" s="55"/>
      <c r="D1" s="55"/>
      <c r="E1" s="55"/>
      <c r="F1" s="55"/>
      <c r="G1" s="55"/>
    </row>
    <row r="2" spans="1:8" x14ac:dyDescent="0.25">
      <c r="A2" s="7"/>
      <c r="B2" s="7"/>
      <c r="C2" s="7"/>
      <c r="D2" s="7"/>
      <c r="E2" s="7"/>
      <c r="F2" s="7"/>
      <c r="G2" s="7"/>
      <c r="H2" s="7"/>
    </row>
    <row r="3" spans="1:8" x14ac:dyDescent="0.25">
      <c r="A3" s="7"/>
      <c r="B3" s="7"/>
      <c r="C3" s="7"/>
      <c r="D3" s="7"/>
      <c r="E3" s="7"/>
      <c r="F3" s="7"/>
      <c r="G3" s="7"/>
      <c r="H3" s="7"/>
    </row>
    <row r="4" spans="1:8" x14ac:dyDescent="0.25">
      <c r="A4" s="7"/>
      <c r="B4" s="7"/>
      <c r="C4" s="7"/>
      <c r="D4" s="7"/>
      <c r="E4" s="7"/>
      <c r="F4" s="7"/>
      <c r="G4" s="7"/>
      <c r="H4" s="7"/>
    </row>
    <row r="5" spans="1:8" x14ac:dyDescent="0.25">
      <c r="C5" s="8" t="s">
        <v>0</v>
      </c>
      <c r="D5" s="54">
        <v>39450</v>
      </c>
      <c r="E5" s="9"/>
    </row>
    <row r="6" spans="1:8" ht="15.75" thickBot="1" x14ac:dyDescent="0.3">
      <c r="C6" s="8" t="s">
        <v>8</v>
      </c>
      <c r="D6" s="42">
        <v>200801011</v>
      </c>
      <c r="E6" s="10"/>
    </row>
    <row r="7" spans="1:8" ht="16.5" thickTop="1" thickBot="1" x14ac:dyDescent="0.3">
      <c r="A7" s="6" t="s">
        <v>21</v>
      </c>
      <c r="B7" s="46" t="s">
        <v>24</v>
      </c>
      <c r="C7" s="8" t="s">
        <v>1</v>
      </c>
      <c r="D7" s="10">
        <v>2</v>
      </c>
      <c r="E7" s="10"/>
      <c r="H7" s="11"/>
    </row>
    <row r="8" spans="1:8" ht="16.5" thickTop="1" thickBot="1" x14ac:dyDescent="0.3">
      <c r="A8" s="12" t="s">
        <v>2</v>
      </c>
      <c r="B8" s="13" t="s">
        <v>5</v>
      </c>
      <c r="C8" s="13" t="s">
        <v>3</v>
      </c>
      <c r="D8" s="13" t="s">
        <v>4</v>
      </c>
      <c r="E8" s="13" t="s">
        <v>6</v>
      </c>
      <c r="F8" s="13" t="s">
        <v>11</v>
      </c>
      <c r="G8" s="13" t="s">
        <v>12</v>
      </c>
      <c r="H8" s="14" t="s">
        <v>13</v>
      </c>
    </row>
    <row r="9" spans="1:8" ht="9.75" customHeight="1" thickTop="1" x14ac:dyDescent="0.25">
      <c r="A9" s="15">
        <v>50</v>
      </c>
      <c r="B9" s="16">
        <v>1</v>
      </c>
      <c r="C9" s="17" t="str">
        <f t="shared" ref="C9:C36" si="0">IFERROR(VLOOKUP(A9,code_carte,2,FALSE),"")</f>
        <v>PRODUIT 1</v>
      </c>
      <c r="D9" s="18">
        <f t="shared" ref="D9:D36" si="1">IFERROR(VLOOKUP(A9,code_carte,3,FALSE),"")</f>
        <v>3</v>
      </c>
      <c r="E9" s="18">
        <f t="shared" ref="E9:E36" si="2">IFERROR(VLOOKUP(A9,code_carte,3,FALSE)*B9,"")</f>
        <v>3</v>
      </c>
      <c r="F9" s="45">
        <f t="shared" ref="F9:F36" si="3">IFERROR(VLOOKUP(A9,code_carte,4,FALSE),"")</f>
        <v>8.5000000000000006E-2</v>
      </c>
      <c r="G9" s="47">
        <f t="shared" ref="G9:G36" si="4">IFERROR(VLOOKUP(A9,code_carte,5,FALSE)*B9,"")</f>
        <v>2.7450000000000001</v>
      </c>
      <c r="H9" s="48">
        <f t="shared" ref="H9:H36" si="5">IFERROR(VLOOKUP(A9,code_carte,6,FALSE)*B9,"")</f>
        <v>0.255</v>
      </c>
    </row>
    <row r="10" spans="1:8" ht="9.75" customHeight="1" x14ac:dyDescent="0.25">
      <c r="A10" s="15">
        <v>21</v>
      </c>
      <c r="B10" s="16">
        <v>1</v>
      </c>
      <c r="C10" s="17" t="str">
        <f t="shared" si="0"/>
        <v>PRODUIT 1</v>
      </c>
      <c r="D10" s="18">
        <f t="shared" si="1"/>
        <v>2.5</v>
      </c>
      <c r="E10" s="18">
        <f t="shared" si="2"/>
        <v>2.5</v>
      </c>
      <c r="F10" s="45">
        <f t="shared" si="3"/>
        <v>2.1000000000000001E-2</v>
      </c>
      <c r="G10" s="47">
        <f t="shared" si="4"/>
        <v>2.4474999999999998</v>
      </c>
      <c r="H10" s="49">
        <f t="shared" si="5"/>
        <v>5.2500000000000005E-2</v>
      </c>
    </row>
    <row r="11" spans="1:8" ht="9.75" customHeight="1" x14ac:dyDescent="0.25">
      <c r="A11" s="15">
        <v>30</v>
      </c>
      <c r="B11" s="16">
        <v>1</v>
      </c>
      <c r="C11" s="17" t="str">
        <f t="shared" si="0"/>
        <v>PRODUIT 1</v>
      </c>
      <c r="D11" s="18">
        <f t="shared" si="1"/>
        <v>2</v>
      </c>
      <c r="E11" s="18">
        <f t="shared" si="2"/>
        <v>2</v>
      </c>
      <c r="F11" s="45">
        <f t="shared" si="3"/>
        <v>2.1000000000000001E-2</v>
      </c>
      <c r="G11" s="47">
        <f t="shared" si="4"/>
        <v>1.958</v>
      </c>
      <c r="H11" s="49">
        <f t="shared" si="5"/>
        <v>4.2000000000000003E-2</v>
      </c>
    </row>
    <row r="12" spans="1:8" ht="9.75" customHeight="1" x14ac:dyDescent="0.25">
      <c r="A12" s="15">
        <v>101</v>
      </c>
      <c r="B12" s="16">
        <v>1</v>
      </c>
      <c r="C12" s="17" t="str">
        <f t="shared" si="0"/>
        <v>PRODUIT 1</v>
      </c>
      <c r="D12" s="18">
        <f t="shared" si="1"/>
        <v>9</v>
      </c>
      <c r="E12" s="18">
        <f t="shared" si="2"/>
        <v>9</v>
      </c>
      <c r="F12" s="45">
        <f t="shared" si="3"/>
        <v>8.5000000000000006E-2</v>
      </c>
      <c r="G12" s="47">
        <f t="shared" si="4"/>
        <v>8.2349999999999994</v>
      </c>
      <c r="H12" s="49">
        <f t="shared" si="5"/>
        <v>0.76500000000000001</v>
      </c>
    </row>
    <row r="13" spans="1:8" ht="9.75" customHeight="1" x14ac:dyDescent="0.25">
      <c r="A13" s="15">
        <v>81</v>
      </c>
      <c r="B13" s="16">
        <v>2</v>
      </c>
      <c r="C13" s="17" t="str">
        <f t="shared" si="0"/>
        <v>PRODUIT 1</v>
      </c>
      <c r="D13" s="18">
        <f t="shared" si="1"/>
        <v>11</v>
      </c>
      <c r="E13" s="18">
        <f t="shared" si="2"/>
        <v>22</v>
      </c>
      <c r="F13" s="45">
        <f t="shared" si="3"/>
        <v>8.5000000000000006E-2</v>
      </c>
      <c r="G13" s="47">
        <f t="shared" si="4"/>
        <v>20.13</v>
      </c>
      <c r="H13" s="49">
        <f t="shared" si="5"/>
        <v>1.87</v>
      </c>
    </row>
    <row r="14" spans="1:8" ht="9.75" customHeight="1" x14ac:dyDescent="0.25">
      <c r="A14" s="15"/>
      <c r="B14" s="16"/>
      <c r="C14" s="17" t="str">
        <f t="shared" si="0"/>
        <v/>
      </c>
      <c r="D14" s="18" t="str">
        <f t="shared" si="1"/>
        <v/>
      </c>
      <c r="E14" s="18" t="str">
        <f t="shared" si="2"/>
        <v/>
      </c>
      <c r="F14" s="45" t="str">
        <f t="shared" si="3"/>
        <v/>
      </c>
      <c r="G14" s="47" t="str">
        <f t="shared" si="4"/>
        <v/>
      </c>
      <c r="H14" s="49" t="str">
        <f t="shared" si="5"/>
        <v/>
      </c>
    </row>
    <row r="15" spans="1:8" ht="9.75" customHeight="1" x14ac:dyDescent="0.25">
      <c r="A15" s="15"/>
      <c r="B15" s="16"/>
      <c r="C15" s="17" t="str">
        <f t="shared" si="0"/>
        <v/>
      </c>
      <c r="D15" s="18" t="str">
        <f t="shared" si="1"/>
        <v/>
      </c>
      <c r="E15" s="18" t="str">
        <f t="shared" si="2"/>
        <v/>
      </c>
      <c r="F15" s="45" t="str">
        <f t="shared" si="3"/>
        <v/>
      </c>
      <c r="G15" s="47" t="str">
        <f t="shared" si="4"/>
        <v/>
      </c>
      <c r="H15" s="49" t="str">
        <f t="shared" si="5"/>
        <v/>
      </c>
    </row>
    <row r="16" spans="1:8" ht="9.75" customHeight="1" x14ac:dyDescent="0.25">
      <c r="A16" s="15"/>
      <c r="B16" s="16"/>
      <c r="C16" s="17" t="str">
        <f t="shared" si="0"/>
        <v/>
      </c>
      <c r="D16" s="18" t="str">
        <f t="shared" si="1"/>
        <v/>
      </c>
      <c r="E16" s="18" t="str">
        <f t="shared" si="2"/>
        <v/>
      </c>
      <c r="F16" s="45" t="str">
        <f t="shared" si="3"/>
        <v/>
      </c>
      <c r="G16" s="47" t="str">
        <f t="shared" si="4"/>
        <v/>
      </c>
      <c r="H16" s="49" t="str">
        <f t="shared" si="5"/>
        <v/>
      </c>
    </row>
    <row r="17" spans="1:8" ht="9.75" customHeight="1" x14ac:dyDescent="0.25">
      <c r="A17" s="15"/>
      <c r="B17" s="16"/>
      <c r="C17" s="17" t="str">
        <f t="shared" si="0"/>
        <v/>
      </c>
      <c r="D17" s="18" t="str">
        <f t="shared" si="1"/>
        <v/>
      </c>
      <c r="E17" s="18" t="str">
        <f t="shared" si="2"/>
        <v/>
      </c>
      <c r="F17" s="45" t="str">
        <f t="shared" si="3"/>
        <v/>
      </c>
      <c r="G17" s="47" t="str">
        <f t="shared" si="4"/>
        <v/>
      </c>
      <c r="H17" s="49" t="str">
        <f t="shared" si="5"/>
        <v/>
      </c>
    </row>
    <row r="18" spans="1:8" ht="9.75" customHeight="1" x14ac:dyDescent="0.25">
      <c r="A18" s="15"/>
      <c r="B18" s="16"/>
      <c r="C18" s="17" t="str">
        <f t="shared" si="0"/>
        <v/>
      </c>
      <c r="D18" s="18" t="str">
        <f t="shared" si="1"/>
        <v/>
      </c>
      <c r="E18" s="18" t="str">
        <f t="shared" si="2"/>
        <v/>
      </c>
      <c r="F18" s="45" t="str">
        <f t="shared" si="3"/>
        <v/>
      </c>
      <c r="G18" s="47" t="str">
        <f t="shared" si="4"/>
        <v/>
      </c>
      <c r="H18" s="49" t="str">
        <f t="shared" si="5"/>
        <v/>
      </c>
    </row>
    <row r="19" spans="1:8" ht="9.75" customHeight="1" x14ac:dyDescent="0.25">
      <c r="A19" s="15"/>
      <c r="B19" s="16"/>
      <c r="C19" s="17" t="str">
        <f t="shared" si="0"/>
        <v/>
      </c>
      <c r="D19" s="18" t="str">
        <f t="shared" si="1"/>
        <v/>
      </c>
      <c r="E19" s="18" t="str">
        <f t="shared" si="2"/>
        <v/>
      </c>
      <c r="F19" s="45" t="str">
        <f t="shared" si="3"/>
        <v/>
      </c>
      <c r="G19" s="47" t="str">
        <f t="shared" si="4"/>
        <v/>
      </c>
      <c r="H19" s="49" t="str">
        <f t="shared" si="5"/>
        <v/>
      </c>
    </row>
    <row r="20" spans="1:8" ht="9.75" customHeight="1" x14ac:dyDescent="0.25">
      <c r="A20" s="15"/>
      <c r="B20" s="16"/>
      <c r="C20" s="17" t="str">
        <f t="shared" si="0"/>
        <v/>
      </c>
      <c r="D20" s="18" t="str">
        <f t="shared" si="1"/>
        <v/>
      </c>
      <c r="E20" s="18" t="str">
        <f t="shared" si="2"/>
        <v/>
      </c>
      <c r="F20" s="45" t="str">
        <f t="shared" si="3"/>
        <v/>
      </c>
      <c r="G20" s="47" t="str">
        <f t="shared" si="4"/>
        <v/>
      </c>
      <c r="H20" s="49" t="str">
        <f t="shared" si="5"/>
        <v/>
      </c>
    </row>
    <row r="21" spans="1:8" ht="9.75" customHeight="1" x14ac:dyDescent="0.25">
      <c r="A21" s="15"/>
      <c r="B21" s="16"/>
      <c r="C21" s="17" t="str">
        <f t="shared" si="0"/>
        <v/>
      </c>
      <c r="D21" s="18" t="str">
        <f t="shared" si="1"/>
        <v/>
      </c>
      <c r="E21" s="18" t="str">
        <f t="shared" si="2"/>
        <v/>
      </c>
      <c r="F21" s="45" t="str">
        <f t="shared" si="3"/>
        <v/>
      </c>
      <c r="G21" s="47" t="str">
        <f t="shared" si="4"/>
        <v/>
      </c>
      <c r="H21" s="49" t="str">
        <f t="shared" si="5"/>
        <v/>
      </c>
    </row>
    <row r="22" spans="1:8" ht="9.75" customHeight="1" x14ac:dyDescent="0.25">
      <c r="A22" s="15"/>
      <c r="B22" s="16"/>
      <c r="C22" s="17" t="str">
        <f t="shared" si="0"/>
        <v/>
      </c>
      <c r="D22" s="18" t="str">
        <f t="shared" si="1"/>
        <v/>
      </c>
      <c r="E22" s="18" t="str">
        <f t="shared" si="2"/>
        <v/>
      </c>
      <c r="F22" s="45" t="str">
        <f t="shared" si="3"/>
        <v/>
      </c>
      <c r="G22" s="47" t="str">
        <f t="shared" si="4"/>
        <v/>
      </c>
      <c r="H22" s="49" t="str">
        <f t="shared" si="5"/>
        <v/>
      </c>
    </row>
    <row r="23" spans="1:8" ht="9.75" customHeight="1" x14ac:dyDescent="0.25">
      <c r="A23" s="15"/>
      <c r="B23" s="16"/>
      <c r="C23" s="17" t="str">
        <f t="shared" si="0"/>
        <v/>
      </c>
      <c r="D23" s="18" t="str">
        <f t="shared" si="1"/>
        <v/>
      </c>
      <c r="E23" s="18" t="str">
        <f t="shared" si="2"/>
        <v/>
      </c>
      <c r="F23" s="45" t="str">
        <f t="shared" si="3"/>
        <v/>
      </c>
      <c r="G23" s="47" t="str">
        <f t="shared" si="4"/>
        <v/>
      </c>
      <c r="H23" s="49" t="str">
        <f t="shared" si="5"/>
        <v/>
      </c>
    </row>
    <row r="24" spans="1:8" ht="9.75" customHeight="1" x14ac:dyDescent="0.25">
      <c r="A24" s="15"/>
      <c r="B24" s="16"/>
      <c r="C24" s="17" t="str">
        <f t="shared" si="0"/>
        <v/>
      </c>
      <c r="D24" s="18" t="str">
        <f t="shared" si="1"/>
        <v/>
      </c>
      <c r="E24" s="18" t="str">
        <f t="shared" si="2"/>
        <v/>
      </c>
      <c r="F24" s="45" t="str">
        <f t="shared" si="3"/>
        <v/>
      </c>
      <c r="G24" s="47" t="str">
        <f t="shared" si="4"/>
        <v/>
      </c>
      <c r="H24" s="49" t="str">
        <f t="shared" si="5"/>
        <v/>
      </c>
    </row>
    <row r="25" spans="1:8" ht="9.75" customHeight="1" x14ac:dyDescent="0.25">
      <c r="A25" s="15"/>
      <c r="B25" s="16"/>
      <c r="C25" s="17" t="str">
        <f t="shared" si="0"/>
        <v/>
      </c>
      <c r="D25" s="18" t="str">
        <f t="shared" si="1"/>
        <v/>
      </c>
      <c r="E25" s="18" t="str">
        <f t="shared" si="2"/>
        <v/>
      </c>
      <c r="F25" s="45" t="str">
        <f t="shared" si="3"/>
        <v/>
      </c>
      <c r="G25" s="47" t="str">
        <f t="shared" si="4"/>
        <v/>
      </c>
      <c r="H25" s="49" t="str">
        <f t="shared" si="5"/>
        <v/>
      </c>
    </row>
    <row r="26" spans="1:8" ht="9.75" customHeight="1" x14ac:dyDescent="0.25">
      <c r="A26" s="15"/>
      <c r="B26" s="16"/>
      <c r="C26" s="17" t="str">
        <f t="shared" si="0"/>
        <v/>
      </c>
      <c r="D26" s="18" t="str">
        <f t="shared" si="1"/>
        <v/>
      </c>
      <c r="E26" s="18" t="str">
        <f t="shared" si="2"/>
        <v/>
      </c>
      <c r="F26" s="45" t="str">
        <f t="shared" si="3"/>
        <v/>
      </c>
      <c r="G26" s="47" t="str">
        <f t="shared" si="4"/>
        <v/>
      </c>
      <c r="H26" s="49" t="str">
        <f t="shared" si="5"/>
        <v/>
      </c>
    </row>
    <row r="27" spans="1:8" ht="9.75" customHeight="1" x14ac:dyDescent="0.25">
      <c r="A27" s="15"/>
      <c r="B27" s="16"/>
      <c r="C27" s="17" t="str">
        <f t="shared" si="0"/>
        <v/>
      </c>
      <c r="D27" s="18" t="str">
        <f t="shared" si="1"/>
        <v/>
      </c>
      <c r="E27" s="18" t="str">
        <f t="shared" si="2"/>
        <v/>
      </c>
      <c r="F27" s="45" t="str">
        <f t="shared" si="3"/>
        <v/>
      </c>
      <c r="G27" s="47" t="str">
        <f t="shared" si="4"/>
        <v/>
      </c>
      <c r="H27" s="49" t="str">
        <f t="shared" si="5"/>
        <v/>
      </c>
    </row>
    <row r="28" spans="1:8" ht="9.75" customHeight="1" x14ac:dyDescent="0.25">
      <c r="A28" s="15"/>
      <c r="B28" s="16"/>
      <c r="C28" s="17" t="str">
        <f t="shared" si="0"/>
        <v/>
      </c>
      <c r="D28" s="18" t="str">
        <f t="shared" si="1"/>
        <v/>
      </c>
      <c r="E28" s="18" t="str">
        <f t="shared" si="2"/>
        <v/>
      </c>
      <c r="F28" s="45" t="str">
        <f t="shared" si="3"/>
        <v/>
      </c>
      <c r="G28" s="47" t="str">
        <f t="shared" si="4"/>
        <v/>
      </c>
      <c r="H28" s="49" t="str">
        <f t="shared" si="5"/>
        <v/>
      </c>
    </row>
    <row r="29" spans="1:8" ht="9.75" customHeight="1" x14ac:dyDescent="0.25">
      <c r="A29" s="15"/>
      <c r="B29" s="16"/>
      <c r="C29" s="17" t="str">
        <f t="shared" si="0"/>
        <v/>
      </c>
      <c r="D29" s="18" t="str">
        <f t="shared" si="1"/>
        <v/>
      </c>
      <c r="E29" s="18" t="str">
        <f t="shared" si="2"/>
        <v/>
      </c>
      <c r="F29" s="45" t="str">
        <f t="shared" si="3"/>
        <v/>
      </c>
      <c r="G29" s="47" t="str">
        <f t="shared" si="4"/>
        <v/>
      </c>
      <c r="H29" s="49" t="str">
        <f t="shared" si="5"/>
        <v/>
      </c>
    </row>
    <row r="30" spans="1:8" ht="9.75" customHeight="1" x14ac:dyDescent="0.25">
      <c r="A30" s="15"/>
      <c r="B30" s="16"/>
      <c r="C30" s="17" t="str">
        <f t="shared" si="0"/>
        <v/>
      </c>
      <c r="D30" s="18" t="str">
        <f t="shared" si="1"/>
        <v/>
      </c>
      <c r="E30" s="18" t="str">
        <f t="shared" si="2"/>
        <v/>
      </c>
      <c r="F30" s="45" t="str">
        <f t="shared" si="3"/>
        <v/>
      </c>
      <c r="G30" s="47" t="str">
        <f t="shared" si="4"/>
        <v/>
      </c>
      <c r="H30" s="49" t="str">
        <f t="shared" si="5"/>
        <v/>
      </c>
    </row>
    <row r="31" spans="1:8" ht="9.75" customHeight="1" x14ac:dyDescent="0.25">
      <c r="A31" s="15"/>
      <c r="B31" s="16"/>
      <c r="C31" s="17" t="str">
        <f t="shared" si="0"/>
        <v/>
      </c>
      <c r="D31" s="18" t="str">
        <f t="shared" si="1"/>
        <v/>
      </c>
      <c r="E31" s="18" t="str">
        <f t="shared" si="2"/>
        <v/>
      </c>
      <c r="F31" s="45" t="str">
        <f t="shared" si="3"/>
        <v/>
      </c>
      <c r="G31" s="47" t="str">
        <f t="shared" si="4"/>
        <v/>
      </c>
      <c r="H31" s="49" t="str">
        <f t="shared" si="5"/>
        <v/>
      </c>
    </row>
    <row r="32" spans="1:8" ht="9.75" customHeight="1" x14ac:dyDescent="0.25">
      <c r="A32" s="15"/>
      <c r="B32" s="16"/>
      <c r="C32" s="17" t="str">
        <f t="shared" si="0"/>
        <v/>
      </c>
      <c r="D32" s="18" t="str">
        <f t="shared" si="1"/>
        <v/>
      </c>
      <c r="E32" s="18" t="str">
        <f t="shared" si="2"/>
        <v/>
      </c>
      <c r="F32" s="45" t="str">
        <f t="shared" si="3"/>
        <v/>
      </c>
      <c r="G32" s="47" t="str">
        <f t="shared" si="4"/>
        <v/>
      </c>
      <c r="H32" s="49" t="str">
        <f t="shared" si="5"/>
        <v/>
      </c>
    </row>
    <row r="33" spans="1:19" ht="9.75" customHeight="1" x14ac:dyDescent="0.25">
      <c r="A33" s="15"/>
      <c r="B33" s="16"/>
      <c r="C33" s="17" t="str">
        <f t="shared" si="0"/>
        <v/>
      </c>
      <c r="D33" s="18" t="str">
        <f t="shared" si="1"/>
        <v/>
      </c>
      <c r="E33" s="18" t="str">
        <f t="shared" si="2"/>
        <v/>
      </c>
      <c r="F33" s="45" t="str">
        <f t="shared" si="3"/>
        <v/>
      </c>
      <c r="G33" s="47" t="str">
        <f t="shared" si="4"/>
        <v/>
      </c>
      <c r="H33" s="49" t="str">
        <f t="shared" si="5"/>
        <v/>
      </c>
    </row>
    <row r="34" spans="1:19" ht="9.75" customHeight="1" x14ac:dyDescent="0.25">
      <c r="A34" s="15"/>
      <c r="B34" s="16"/>
      <c r="C34" s="17" t="str">
        <f t="shared" si="0"/>
        <v/>
      </c>
      <c r="D34" s="18" t="str">
        <f t="shared" si="1"/>
        <v/>
      </c>
      <c r="E34" s="18" t="str">
        <f t="shared" si="2"/>
        <v/>
      </c>
      <c r="F34" s="45" t="str">
        <f t="shared" si="3"/>
        <v/>
      </c>
      <c r="G34" s="47" t="str">
        <f t="shared" si="4"/>
        <v/>
      </c>
      <c r="H34" s="49" t="str">
        <f t="shared" si="5"/>
        <v/>
      </c>
    </row>
    <row r="35" spans="1:19" ht="9.75" customHeight="1" x14ac:dyDescent="0.25">
      <c r="A35" s="15"/>
      <c r="B35" s="16"/>
      <c r="C35" s="17" t="str">
        <f t="shared" si="0"/>
        <v/>
      </c>
      <c r="D35" s="18" t="str">
        <f t="shared" si="1"/>
        <v/>
      </c>
      <c r="E35" s="18" t="str">
        <f t="shared" si="2"/>
        <v/>
      </c>
      <c r="F35" s="45" t="str">
        <f t="shared" si="3"/>
        <v/>
      </c>
      <c r="G35" s="47" t="str">
        <f t="shared" si="4"/>
        <v/>
      </c>
      <c r="H35" s="49" t="str">
        <f t="shared" si="5"/>
        <v/>
      </c>
    </row>
    <row r="36" spans="1:19" ht="9.75" customHeight="1" thickBot="1" x14ac:dyDescent="0.3">
      <c r="A36" s="19"/>
      <c r="B36" s="20"/>
      <c r="C36" s="21" t="str">
        <f t="shared" si="0"/>
        <v/>
      </c>
      <c r="D36" s="18" t="str">
        <f t="shared" si="1"/>
        <v/>
      </c>
      <c r="E36" s="18" t="str">
        <f t="shared" si="2"/>
        <v/>
      </c>
      <c r="F36" s="45" t="str">
        <f t="shared" si="3"/>
        <v/>
      </c>
      <c r="G36" s="47" t="str">
        <f t="shared" si="4"/>
        <v/>
      </c>
      <c r="H36" s="50" t="str">
        <f t="shared" si="5"/>
        <v/>
      </c>
    </row>
    <row r="37" spans="1:19" ht="16.5" thickTop="1" thickBot="1" x14ac:dyDescent="0.3">
      <c r="A37" s="37" t="s">
        <v>14</v>
      </c>
      <c r="B37" s="37"/>
      <c r="C37" s="37"/>
      <c r="D37" s="22" t="s">
        <v>7</v>
      </c>
      <c r="E37" s="51">
        <f>SUM(E9:E36)</f>
        <v>38.5</v>
      </c>
      <c r="F37" s="23"/>
      <c r="G37" s="24">
        <f>SUM(G9:G36)</f>
        <v>35.515500000000003</v>
      </c>
      <c r="H37" s="25">
        <f>SUM(H9:H36)</f>
        <v>2.9845000000000002</v>
      </c>
    </row>
    <row r="38" spans="1:19" ht="16.5" thickTop="1" thickBot="1" x14ac:dyDescent="0.3">
      <c r="A38" s="7" t="s">
        <v>19</v>
      </c>
      <c r="B38" s="7"/>
      <c r="C38" s="26"/>
      <c r="D38" s="26"/>
      <c r="E38" s="27">
        <v>2.1000000000000001E-2</v>
      </c>
      <c r="F38" s="26"/>
      <c r="G38" s="28" t="s">
        <v>15</v>
      </c>
      <c r="H38" s="29">
        <f>SUMIF(F9:F36,E38,G9:G36)</f>
        <v>4.4055</v>
      </c>
    </row>
    <row r="39" spans="1:19" ht="16.5" thickTop="1" thickBot="1" x14ac:dyDescent="0.3">
      <c r="A39" s="39"/>
      <c r="B39" s="38"/>
      <c r="C39" s="52"/>
      <c r="D39" s="26"/>
      <c r="E39" s="26" t="s">
        <v>9</v>
      </c>
      <c r="F39" s="26"/>
      <c r="G39" s="30" t="s">
        <v>16</v>
      </c>
      <c r="H39" s="31">
        <f>SUMIF(F9:F36,F40,G9:G36)</f>
        <v>31.11</v>
      </c>
      <c r="S39" s="2"/>
    </row>
    <row r="40" spans="1:19" ht="16.5" thickTop="1" thickBot="1" x14ac:dyDescent="0.3">
      <c r="A40" s="7" t="s">
        <v>20</v>
      </c>
      <c r="B40" s="7"/>
      <c r="C40" s="26"/>
      <c r="D40" s="26"/>
      <c r="E40" s="26" t="s">
        <v>22</v>
      </c>
      <c r="F40" s="40">
        <v>8.5000000000000006E-2</v>
      </c>
      <c r="G40" s="30" t="s">
        <v>17</v>
      </c>
      <c r="H40" s="31">
        <f>SUMIF(F9:F36,E38,H9:H36)</f>
        <v>9.4500000000000001E-2</v>
      </c>
    </row>
    <row r="41" spans="1:19" ht="16.5" thickTop="1" thickBot="1" x14ac:dyDescent="0.3">
      <c r="A41" s="41" t="str">
        <f>IF(A39&lt;&gt;"",A39-E37,"")</f>
        <v/>
      </c>
      <c r="B41" s="38"/>
      <c r="C41" s="52"/>
      <c r="D41" s="26"/>
      <c r="E41" s="26" t="s">
        <v>10</v>
      </c>
      <c r="F41" s="26"/>
      <c r="G41" s="32" t="s">
        <v>18</v>
      </c>
      <c r="H41" s="33">
        <f>SUMIF(F9:F36,F40,H9:H36)</f>
        <v>2.89</v>
      </c>
    </row>
    <row r="42" spans="1:19" ht="15.75" thickTop="1" x14ac:dyDescent="0.25">
      <c r="A42" s="34"/>
      <c r="B42" s="34"/>
      <c r="C42" s="34"/>
      <c r="D42" s="34"/>
      <c r="E42" s="8"/>
      <c r="F42" s="8"/>
      <c r="G42" s="35"/>
      <c r="H42" s="34"/>
    </row>
    <row r="43" spans="1:19" x14ac:dyDescent="0.25">
      <c r="B43" s="36"/>
      <c r="E43" s="11"/>
    </row>
    <row r="48" spans="1:19" x14ac:dyDescent="0.25">
      <c r="B48" s="36"/>
    </row>
  </sheetData>
  <sheetProtection selectLockedCells="1"/>
  <mergeCells count="1">
    <mergeCell ref="B1:G1"/>
  </mergeCells>
  <pageMargins left="0.25" right="0.25" top="0.75" bottom="0.75" header="0.3" footer="0.3"/>
  <pageSetup paperSize="11" orientation="portrait" horizontalDpi="4294967293" verticalDpi="0" copies="2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6193" r:id="rId4" name="Button 1">
              <controlPr defaultSize="0" print="0" autoFill="0" autoPict="0" macro="[2]!NOUVELLE_FACTURE">
                <anchor moveWithCells="1" sizeWithCells="1">
                  <from>
                    <xdr:col>8</xdr:col>
                    <xdr:colOff>447675</xdr:colOff>
                    <xdr:row>29</xdr:row>
                    <xdr:rowOff>104775</xdr:rowOff>
                  </from>
                  <to>
                    <xdr:col>10</xdr:col>
                    <xdr:colOff>457200</xdr:colOff>
                    <xdr:row>32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94" r:id="rId5" name="Button 2">
              <controlPr defaultSize="0" print="0" autoFill="0" autoPict="0" macro="[2]!imprimer_facture">
                <anchor moveWithCells="1" sizeWithCells="1">
                  <from>
                    <xdr:col>8</xdr:col>
                    <xdr:colOff>466725</xdr:colOff>
                    <xdr:row>32</xdr:row>
                    <xdr:rowOff>114300</xdr:rowOff>
                  </from>
                  <to>
                    <xdr:col>10</xdr:col>
                    <xdr:colOff>476250</xdr:colOff>
                    <xdr:row>35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95" r:id="rId6" name="Button 3">
              <controlPr defaultSize="0" print="0" autoFill="0" autoPict="0" macro="[2]!MASQUER_FEUILLE">
                <anchor moveWithCells="1" sizeWithCells="1">
                  <from>
                    <xdr:col>8</xdr:col>
                    <xdr:colOff>476250</xdr:colOff>
                    <xdr:row>35</xdr:row>
                    <xdr:rowOff>114300</xdr:rowOff>
                  </from>
                  <to>
                    <xdr:col>10</xdr:col>
                    <xdr:colOff>485775</xdr:colOff>
                    <xdr:row>37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96" r:id="rId7" name="Check Box 4">
              <controlPr locked="0" defaultSize="0" autoFill="0" autoLine="0" autoPict="0" altText="">
                <anchor moveWithCells="1">
                  <from>
                    <xdr:col>3</xdr:col>
                    <xdr:colOff>257175</xdr:colOff>
                    <xdr:row>37</xdr:row>
                    <xdr:rowOff>152400</xdr:rowOff>
                  </from>
                  <to>
                    <xdr:col>4</xdr:col>
                    <xdr:colOff>285750</xdr:colOff>
                    <xdr:row>39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97" r:id="rId8" name="Check Box 5">
              <controlPr locked="0" defaultSize="0" autoFill="0" autoLine="0" autoPict="0" altText="">
                <anchor moveWithCells="1">
                  <from>
                    <xdr:col>3</xdr:col>
                    <xdr:colOff>257175</xdr:colOff>
                    <xdr:row>39</xdr:row>
                    <xdr:rowOff>161925</xdr:rowOff>
                  </from>
                  <to>
                    <xdr:col>4</xdr:col>
                    <xdr:colOff>285750</xdr:colOff>
                    <xdr:row>41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98" r:id="rId9" name="Check Box 6">
              <controlPr locked="0" defaultSize="0" autoFill="0" autoLine="0" autoPict="0" altText="">
                <anchor moveWithCells="1">
                  <from>
                    <xdr:col>3</xdr:col>
                    <xdr:colOff>257175</xdr:colOff>
                    <xdr:row>38</xdr:row>
                    <xdr:rowOff>152400</xdr:rowOff>
                  </from>
                  <to>
                    <xdr:col>4</xdr:col>
                    <xdr:colOff>123825</xdr:colOff>
                    <xdr:row>40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4"/>
  <dimension ref="A1:S48"/>
  <sheetViews>
    <sheetView showGridLines="0" zoomScale="110" zoomScaleNormal="110" workbookViewId="0">
      <selection activeCell="A18" sqref="A18"/>
    </sheetView>
  </sheetViews>
  <sheetFormatPr baseColWidth="10" defaultRowHeight="15" x14ac:dyDescent="0.25"/>
  <cols>
    <col min="1" max="1" width="5.28515625" style="6" customWidth="1"/>
    <col min="2" max="2" width="4.85546875" style="6" customWidth="1"/>
    <col min="3" max="3" width="20.85546875" style="6" customWidth="1"/>
    <col min="4" max="4" width="6.5703125" style="6" customWidth="1"/>
    <col min="5" max="5" width="10.140625" style="6" customWidth="1"/>
    <col min="6" max="6" width="5" style="6" customWidth="1"/>
    <col min="7" max="7" width="8.42578125" style="6" customWidth="1"/>
    <col min="8" max="8" width="6.140625" style="6" customWidth="1"/>
    <col min="9" max="9" width="11.42578125" style="6"/>
    <col min="10" max="12" width="11.42578125" style="1"/>
    <col min="13" max="13" width="23.5703125" style="1" customWidth="1"/>
    <col min="14" max="16" width="11.42578125" style="1"/>
    <col min="17" max="17" width="13" style="1" customWidth="1"/>
    <col min="18" max="19" width="11.42578125" style="1"/>
  </cols>
  <sheetData>
    <row r="1" spans="1:8" x14ac:dyDescent="0.25">
      <c r="B1" s="55"/>
      <c r="C1" s="55"/>
      <c r="D1" s="55"/>
      <c r="E1" s="55"/>
      <c r="F1" s="55"/>
      <c r="G1" s="55"/>
    </row>
    <row r="2" spans="1:8" x14ac:dyDescent="0.25">
      <c r="A2" s="7"/>
      <c r="B2" s="7"/>
      <c r="C2" s="7"/>
      <c r="D2" s="7"/>
      <c r="E2" s="7"/>
      <c r="F2" s="7"/>
      <c r="G2" s="7"/>
      <c r="H2" s="7"/>
    </row>
    <row r="3" spans="1:8" x14ac:dyDescent="0.25">
      <c r="A3" s="7"/>
      <c r="B3" s="7"/>
      <c r="C3" s="7"/>
      <c r="D3" s="7"/>
      <c r="E3" s="7"/>
      <c r="F3" s="7"/>
      <c r="G3" s="7"/>
      <c r="H3" s="7"/>
    </row>
    <row r="4" spans="1:8" x14ac:dyDescent="0.25">
      <c r="A4" s="7"/>
      <c r="B4" s="7"/>
      <c r="C4" s="7"/>
      <c r="D4" s="7"/>
      <c r="E4" s="7"/>
      <c r="F4" s="7"/>
      <c r="G4" s="7"/>
      <c r="H4" s="7"/>
    </row>
    <row r="5" spans="1:8" x14ac:dyDescent="0.25">
      <c r="C5" s="8" t="s">
        <v>0</v>
      </c>
      <c r="D5" s="54">
        <v>39451</v>
      </c>
      <c r="E5" s="9"/>
    </row>
    <row r="6" spans="1:8" ht="15.75" thickBot="1" x14ac:dyDescent="0.3">
      <c r="C6" s="8" t="s">
        <v>8</v>
      </c>
      <c r="D6" s="42">
        <v>200801012</v>
      </c>
      <c r="E6" s="10"/>
    </row>
    <row r="7" spans="1:8" ht="16.5" thickTop="1" thickBot="1" x14ac:dyDescent="0.3">
      <c r="A7" s="6" t="s">
        <v>21</v>
      </c>
      <c r="B7" s="46">
        <v>7</v>
      </c>
      <c r="C7" s="8" t="s">
        <v>1</v>
      </c>
      <c r="D7" s="10">
        <v>3</v>
      </c>
      <c r="E7" s="10"/>
      <c r="H7" s="11"/>
    </row>
    <row r="8" spans="1:8" ht="16.5" thickTop="1" thickBot="1" x14ac:dyDescent="0.3">
      <c r="A8" s="12" t="s">
        <v>2</v>
      </c>
      <c r="B8" s="13" t="s">
        <v>5</v>
      </c>
      <c r="C8" s="13" t="s">
        <v>3</v>
      </c>
      <c r="D8" s="13" t="s">
        <v>4</v>
      </c>
      <c r="E8" s="13" t="s">
        <v>6</v>
      </c>
      <c r="F8" s="13" t="s">
        <v>11</v>
      </c>
      <c r="G8" s="13" t="s">
        <v>12</v>
      </c>
      <c r="H8" s="14" t="s">
        <v>13</v>
      </c>
    </row>
    <row r="9" spans="1:8" ht="9.75" customHeight="1" thickTop="1" x14ac:dyDescent="0.25">
      <c r="A9" s="15">
        <v>24</v>
      </c>
      <c r="B9" s="16">
        <v>1</v>
      </c>
      <c r="C9" s="17" t="str">
        <f t="shared" ref="C9:C36" si="0">IFERROR(VLOOKUP(A9,code_carte,2,FALSE),"")</f>
        <v>PRODUIT 1</v>
      </c>
      <c r="D9" s="18">
        <f t="shared" ref="D9:D36" si="1">IFERROR(VLOOKUP(A9,code_carte,3,FALSE),"")</f>
        <v>2.2999999999999998</v>
      </c>
      <c r="E9" s="18">
        <f t="shared" ref="E9:E36" si="2">IFERROR(VLOOKUP(A9,code_carte,3,FALSE)*B9,"")</f>
        <v>2.2999999999999998</v>
      </c>
      <c r="F9" s="45">
        <f t="shared" ref="F9:F36" si="3">IFERROR(VLOOKUP(A9,code_carte,4,FALSE),"")</f>
        <v>2.1000000000000001E-2</v>
      </c>
      <c r="G9" s="47">
        <f t="shared" ref="G9:G36" si="4">IFERROR(VLOOKUP(A9,code_carte,5,FALSE)*B9,"")</f>
        <v>2.2517</v>
      </c>
      <c r="H9" s="48">
        <f t="shared" ref="H9:H36" si="5">IFERROR(VLOOKUP(A9,code_carte,6,FALSE)*B9,"")</f>
        <v>4.8300000000000003E-2</v>
      </c>
    </row>
    <row r="10" spans="1:8" ht="9.75" customHeight="1" x14ac:dyDescent="0.25">
      <c r="A10" s="15">
        <v>40</v>
      </c>
      <c r="B10" s="16">
        <v>1</v>
      </c>
      <c r="C10" s="17" t="str">
        <f t="shared" si="0"/>
        <v>PRODUIT 1</v>
      </c>
      <c r="D10" s="18">
        <f t="shared" si="1"/>
        <v>1.9</v>
      </c>
      <c r="E10" s="18">
        <f t="shared" si="2"/>
        <v>1.9</v>
      </c>
      <c r="F10" s="45">
        <f t="shared" si="3"/>
        <v>8.5000000000000006E-2</v>
      </c>
      <c r="G10" s="47">
        <f t="shared" si="4"/>
        <v>1.7384999999999999</v>
      </c>
      <c r="H10" s="49">
        <f t="shared" si="5"/>
        <v>0.1615</v>
      </c>
    </row>
    <row r="11" spans="1:8" ht="9.75" customHeight="1" x14ac:dyDescent="0.25">
      <c r="A11" s="15">
        <v>82</v>
      </c>
      <c r="B11" s="16">
        <v>1</v>
      </c>
      <c r="C11" s="17" t="str">
        <f t="shared" si="0"/>
        <v>PRODUIT 1</v>
      </c>
      <c r="D11" s="18">
        <f t="shared" si="1"/>
        <v>12.5</v>
      </c>
      <c r="E11" s="18">
        <f t="shared" si="2"/>
        <v>12.5</v>
      </c>
      <c r="F11" s="45">
        <f t="shared" si="3"/>
        <v>8.5000000000000006E-2</v>
      </c>
      <c r="G11" s="47">
        <f t="shared" si="4"/>
        <v>11.4375</v>
      </c>
      <c r="H11" s="49">
        <f t="shared" si="5"/>
        <v>1.0625</v>
      </c>
    </row>
    <row r="12" spans="1:8" ht="9.75" customHeight="1" x14ac:dyDescent="0.25">
      <c r="A12" s="15">
        <v>81</v>
      </c>
      <c r="B12" s="16">
        <v>1</v>
      </c>
      <c r="C12" s="17" t="str">
        <f t="shared" si="0"/>
        <v>PRODUIT 1</v>
      </c>
      <c r="D12" s="18">
        <f t="shared" si="1"/>
        <v>11</v>
      </c>
      <c r="E12" s="18">
        <f t="shared" si="2"/>
        <v>11</v>
      </c>
      <c r="F12" s="45">
        <f t="shared" si="3"/>
        <v>8.5000000000000006E-2</v>
      </c>
      <c r="G12" s="47">
        <f t="shared" si="4"/>
        <v>10.065</v>
      </c>
      <c r="H12" s="49">
        <f t="shared" si="5"/>
        <v>0.93500000000000005</v>
      </c>
    </row>
    <row r="13" spans="1:8" ht="9.75" customHeight="1" x14ac:dyDescent="0.25">
      <c r="A13" s="15">
        <v>79</v>
      </c>
      <c r="B13" s="16">
        <v>1</v>
      </c>
      <c r="C13" s="17" t="str">
        <f t="shared" si="0"/>
        <v>PRODUIT 1</v>
      </c>
      <c r="D13" s="18">
        <f t="shared" si="1"/>
        <v>13.5</v>
      </c>
      <c r="E13" s="18">
        <f t="shared" si="2"/>
        <v>13.5</v>
      </c>
      <c r="F13" s="45">
        <f t="shared" si="3"/>
        <v>8.5000000000000006E-2</v>
      </c>
      <c r="G13" s="47">
        <f t="shared" si="4"/>
        <v>12.352499999999999</v>
      </c>
      <c r="H13" s="49">
        <f t="shared" si="5"/>
        <v>1.1475000000000002</v>
      </c>
    </row>
    <row r="14" spans="1:8" ht="9.75" customHeight="1" x14ac:dyDescent="0.25">
      <c r="A14" s="15"/>
      <c r="B14" s="16"/>
      <c r="C14" s="17" t="str">
        <f t="shared" si="0"/>
        <v/>
      </c>
      <c r="D14" s="18" t="str">
        <f t="shared" si="1"/>
        <v/>
      </c>
      <c r="E14" s="18" t="str">
        <f t="shared" si="2"/>
        <v/>
      </c>
      <c r="F14" s="45" t="str">
        <f t="shared" si="3"/>
        <v/>
      </c>
      <c r="G14" s="47" t="str">
        <f t="shared" si="4"/>
        <v/>
      </c>
      <c r="H14" s="49" t="str">
        <f t="shared" si="5"/>
        <v/>
      </c>
    </row>
    <row r="15" spans="1:8" ht="9.75" customHeight="1" x14ac:dyDescent="0.25">
      <c r="A15" s="15"/>
      <c r="B15" s="16"/>
      <c r="C15" s="17" t="str">
        <f t="shared" si="0"/>
        <v/>
      </c>
      <c r="D15" s="18" t="str">
        <f t="shared" si="1"/>
        <v/>
      </c>
      <c r="E15" s="18" t="str">
        <f t="shared" si="2"/>
        <v/>
      </c>
      <c r="F15" s="45" t="str">
        <f t="shared" si="3"/>
        <v/>
      </c>
      <c r="G15" s="47" t="str">
        <f t="shared" si="4"/>
        <v/>
      </c>
      <c r="H15" s="49" t="str">
        <f t="shared" si="5"/>
        <v/>
      </c>
    </row>
    <row r="16" spans="1:8" ht="9.75" customHeight="1" x14ac:dyDescent="0.25">
      <c r="A16" s="15"/>
      <c r="B16" s="16"/>
      <c r="C16" s="17" t="str">
        <f t="shared" si="0"/>
        <v/>
      </c>
      <c r="D16" s="18" t="str">
        <f t="shared" si="1"/>
        <v/>
      </c>
      <c r="E16" s="18" t="str">
        <f t="shared" si="2"/>
        <v/>
      </c>
      <c r="F16" s="45" t="str">
        <f t="shared" si="3"/>
        <v/>
      </c>
      <c r="G16" s="47" t="str">
        <f t="shared" si="4"/>
        <v/>
      </c>
      <c r="H16" s="49" t="str">
        <f t="shared" si="5"/>
        <v/>
      </c>
    </row>
    <row r="17" spans="1:8" ht="9.75" customHeight="1" x14ac:dyDescent="0.25">
      <c r="A17" s="15"/>
      <c r="B17" s="16"/>
      <c r="C17" s="17" t="str">
        <f t="shared" si="0"/>
        <v/>
      </c>
      <c r="D17" s="18" t="str">
        <f t="shared" si="1"/>
        <v/>
      </c>
      <c r="E17" s="18" t="str">
        <f t="shared" si="2"/>
        <v/>
      </c>
      <c r="F17" s="45" t="str">
        <f t="shared" si="3"/>
        <v/>
      </c>
      <c r="G17" s="47" t="str">
        <f t="shared" si="4"/>
        <v/>
      </c>
      <c r="H17" s="49" t="str">
        <f t="shared" si="5"/>
        <v/>
      </c>
    </row>
    <row r="18" spans="1:8" ht="9.75" customHeight="1" x14ac:dyDescent="0.25">
      <c r="A18" s="15"/>
      <c r="B18" s="16"/>
      <c r="C18" s="17" t="str">
        <f t="shared" si="0"/>
        <v/>
      </c>
      <c r="D18" s="18" t="str">
        <f t="shared" si="1"/>
        <v/>
      </c>
      <c r="E18" s="18" t="str">
        <f t="shared" si="2"/>
        <v/>
      </c>
      <c r="F18" s="45" t="str">
        <f t="shared" si="3"/>
        <v/>
      </c>
      <c r="G18" s="47" t="str">
        <f t="shared" si="4"/>
        <v/>
      </c>
      <c r="H18" s="49" t="str">
        <f t="shared" si="5"/>
        <v/>
      </c>
    </row>
    <row r="19" spans="1:8" ht="9.75" customHeight="1" x14ac:dyDescent="0.25">
      <c r="A19" s="15"/>
      <c r="B19" s="16"/>
      <c r="C19" s="17" t="str">
        <f t="shared" si="0"/>
        <v/>
      </c>
      <c r="D19" s="18" t="str">
        <f t="shared" si="1"/>
        <v/>
      </c>
      <c r="E19" s="18" t="str">
        <f t="shared" si="2"/>
        <v/>
      </c>
      <c r="F19" s="45" t="str">
        <f t="shared" si="3"/>
        <v/>
      </c>
      <c r="G19" s="47" t="str">
        <f t="shared" si="4"/>
        <v/>
      </c>
      <c r="H19" s="49" t="str">
        <f t="shared" si="5"/>
        <v/>
      </c>
    </row>
    <row r="20" spans="1:8" ht="9.75" customHeight="1" x14ac:dyDescent="0.25">
      <c r="A20" s="15"/>
      <c r="B20" s="16"/>
      <c r="C20" s="17" t="str">
        <f t="shared" si="0"/>
        <v/>
      </c>
      <c r="D20" s="18" t="str">
        <f t="shared" si="1"/>
        <v/>
      </c>
      <c r="E20" s="18" t="str">
        <f t="shared" si="2"/>
        <v/>
      </c>
      <c r="F20" s="45" t="str">
        <f t="shared" si="3"/>
        <v/>
      </c>
      <c r="G20" s="47" t="str">
        <f t="shared" si="4"/>
        <v/>
      </c>
      <c r="H20" s="49" t="str">
        <f t="shared" si="5"/>
        <v/>
      </c>
    </row>
    <row r="21" spans="1:8" ht="9.75" customHeight="1" x14ac:dyDescent="0.25">
      <c r="A21" s="15"/>
      <c r="B21" s="16"/>
      <c r="C21" s="17" t="str">
        <f t="shared" si="0"/>
        <v/>
      </c>
      <c r="D21" s="18" t="str">
        <f t="shared" si="1"/>
        <v/>
      </c>
      <c r="E21" s="18" t="str">
        <f t="shared" si="2"/>
        <v/>
      </c>
      <c r="F21" s="45" t="str">
        <f t="shared" si="3"/>
        <v/>
      </c>
      <c r="G21" s="47" t="str">
        <f t="shared" si="4"/>
        <v/>
      </c>
      <c r="H21" s="49" t="str">
        <f t="shared" si="5"/>
        <v/>
      </c>
    </row>
    <row r="22" spans="1:8" ht="9.75" customHeight="1" x14ac:dyDescent="0.25">
      <c r="A22" s="15"/>
      <c r="B22" s="16"/>
      <c r="C22" s="17" t="str">
        <f t="shared" si="0"/>
        <v/>
      </c>
      <c r="D22" s="18" t="str">
        <f t="shared" si="1"/>
        <v/>
      </c>
      <c r="E22" s="18" t="str">
        <f t="shared" si="2"/>
        <v/>
      </c>
      <c r="F22" s="45" t="str">
        <f t="shared" si="3"/>
        <v/>
      </c>
      <c r="G22" s="47" t="str">
        <f t="shared" si="4"/>
        <v/>
      </c>
      <c r="H22" s="49" t="str">
        <f t="shared" si="5"/>
        <v/>
      </c>
    </row>
    <row r="23" spans="1:8" ht="9.75" customHeight="1" x14ac:dyDescent="0.25">
      <c r="A23" s="15"/>
      <c r="B23" s="16"/>
      <c r="C23" s="17" t="str">
        <f t="shared" si="0"/>
        <v/>
      </c>
      <c r="D23" s="18" t="str">
        <f t="shared" si="1"/>
        <v/>
      </c>
      <c r="E23" s="18" t="str">
        <f t="shared" si="2"/>
        <v/>
      </c>
      <c r="F23" s="45" t="str">
        <f t="shared" si="3"/>
        <v/>
      </c>
      <c r="G23" s="47" t="str">
        <f t="shared" si="4"/>
        <v/>
      </c>
      <c r="H23" s="49" t="str">
        <f t="shared" si="5"/>
        <v/>
      </c>
    </row>
    <row r="24" spans="1:8" ht="9.75" customHeight="1" x14ac:dyDescent="0.25">
      <c r="A24" s="15"/>
      <c r="B24" s="16"/>
      <c r="C24" s="17" t="str">
        <f t="shared" si="0"/>
        <v/>
      </c>
      <c r="D24" s="18" t="str">
        <f t="shared" si="1"/>
        <v/>
      </c>
      <c r="E24" s="18" t="str">
        <f t="shared" si="2"/>
        <v/>
      </c>
      <c r="F24" s="45" t="str">
        <f t="shared" si="3"/>
        <v/>
      </c>
      <c r="G24" s="47" t="str">
        <f t="shared" si="4"/>
        <v/>
      </c>
      <c r="H24" s="49" t="str">
        <f t="shared" si="5"/>
        <v/>
      </c>
    </row>
    <row r="25" spans="1:8" ht="9.75" customHeight="1" x14ac:dyDescent="0.25">
      <c r="A25" s="15"/>
      <c r="B25" s="16"/>
      <c r="C25" s="17" t="str">
        <f t="shared" si="0"/>
        <v/>
      </c>
      <c r="D25" s="18" t="str">
        <f t="shared" si="1"/>
        <v/>
      </c>
      <c r="E25" s="18" t="str">
        <f t="shared" si="2"/>
        <v/>
      </c>
      <c r="F25" s="45" t="str">
        <f t="shared" si="3"/>
        <v/>
      </c>
      <c r="G25" s="47" t="str">
        <f t="shared" si="4"/>
        <v/>
      </c>
      <c r="H25" s="49" t="str">
        <f t="shared" si="5"/>
        <v/>
      </c>
    </row>
    <row r="26" spans="1:8" ht="9.75" customHeight="1" x14ac:dyDescent="0.25">
      <c r="A26" s="15"/>
      <c r="B26" s="16"/>
      <c r="C26" s="17" t="str">
        <f t="shared" si="0"/>
        <v/>
      </c>
      <c r="D26" s="18" t="str">
        <f t="shared" si="1"/>
        <v/>
      </c>
      <c r="E26" s="18" t="str">
        <f t="shared" si="2"/>
        <v/>
      </c>
      <c r="F26" s="45" t="str">
        <f t="shared" si="3"/>
        <v/>
      </c>
      <c r="G26" s="47" t="str">
        <f t="shared" si="4"/>
        <v/>
      </c>
      <c r="H26" s="49" t="str">
        <f t="shared" si="5"/>
        <v/>
      </c>
    </row>
    <row r="27" spans="1:8" ht="9.75" customHeight="1" x14ac:dyDescent="0.25">
      <c r="A27" s="15"/>
      <c r="B27" s="16"/>
      <c r="C27" s="17" t="str">
        <f t="shared" si="0"/>
        <v/>
      </c>
      <c r="D27" s="18" t="str">
        <f t="shared" si="1"/>
        <v/>
      </c>
      <c r="E27" s="18" t="str">
        <f t="shared" si="2"/>
        <v/>
      </c>
      <c r="F27" s="45" t="str">
        <f t="shared" si="3"/>
        <v/>
      </c>
      <c r="G27" s="47" t="str">
        <f t="shared" si="4"/>
        <v/>
      </c>
      <c r="H27" s="49" t="str">
        <f t="shared" si="5"/>
        <v/>
      </c>
    </row>
    <row r="28" spans="1:8" ht="9.75" customHeight="1" x14ac:dyDescent="0.25">
      <c r="A28" s="15"/>
      <c r="B28" s="16"/>
      <c r="C28" s="17" t="str">
        <f t="shared" si="0"/>
        <v/>
      </c>
      <c r="D28" s="18" t="str">
        <f t="shared" si="1"/>
        <v/>
      </c>
      <c r="E28" s="18" t="str">
        <f t="shared" si="2"/>
        <v/>
      </c>
      <c r="F28" s="45" t="str">
        <f t="shared" si="3"/>
        <v/>
      </c>
      <c r="G28" s="47" t="str">
        <f t="shared" si="4"/>
        <v/>
      </c>
      <c r="H28" s="49" t="str">
        <f t="shared" si="5"/>
        <v/>
      </c>
    </row>
    <row r="29" spans="1:8" ht="9.75" customHeight="1" x14ac:dyDescent="0.25">
      <c r="A29" s="15"/>
      <c r="B29" s="16"/>
      <c r="C29" s="17" t="str">
        <f t="shared" si="0"/>
        <v/>
      </c>
      <c r="D29" s="18" t="str">
        <f t="shared" si="1"/>
        <v/>
      </c>
      <c r="E29" s="18" t="str">
        <f t="shared" si="2"/>
        <v/>
      </c>
      <c r="F29" s="45" t="str">
        <f t="shared" si="3"/>
        <v/>
      </c>
      <c r="G29" s="47" t="str">
        <f t="shared" si="4"/>
        <v/>
      </c>
      <c r="H29" s="49" t="str">
        <f t="shared" si="5"/>
        <v/>
      </c>
    </row>
    <row r="30" spans="1:8" ht="9.75" customHeight="1" x14ac:dyDescent="0.25">
      <c r="A30" s="15"/>
      <c r="B30" s="16"/>
      <c r="C30" s="17" t="str">
        <f t="shared" si="0"/>
        <v/>
      </c>
      <c r="D30" s="18" t="str">
        <f t="shared" si="1"/>
        <v/>
      </c>
      <c r="E30" s="18" t="str">
        <f t="shared" si="2"/>
        <v/>
      </c>
      <c r="F30" s="45" t="str">
        <f t="shared" si="3"/>
        <v/>
      </c>
      <c r="G30" s="47" t="str">
        <f t="shared" si="4"/>
        <v/>
      </c>
      <c r="H30" s="49" t="str">
        <f t="shared" si="5"/>
        <v/>
      </c>
    </row>
    <row r="31" spans="1:8" ht="9.75" customHeight="1" x14ac:dyDescent="0.25">
      <c r="A31" s="15"/>
      <c r="B31" s="16"/>
      <c r="C31" s="17" t="str">
        <f t="shared" si="0"/>
        <v/>
      </c>
      <c r="D31" s="18" t="str">
        <f t="shared" si="1"/>
        <v/>
      </c>
      <c r="E31" s="18" t="str">
        <f t="shared" si="2"/>
        <v/>
      </c>
      <c r="F31" s="45" t="str">
        <f t="shared" si="3"/>
        <v/>
      </c>
      <c r="G31" s="47" t="str">
        <f t="shared" si="4"/>
        <v/>
      </c>
      <c r="H31" s="49" t="str">
        <f t="shared" si="5"/>
        <v/>
      </c>
    </row>
    <row r="32" spans="1:8" ht="9.75" customHeight="1" x14ac:dyDescent="0.25">
      <c r="A32" s="15"/>
      <c r="B32" s="16"/>
      <c r="C32" s="17" t="str">
        <f t="shared" si="0"/>
        <v/>
      </c>
      <c r="D32" s="18" t="str">
        <f t="shared" si="1"/>
        <v/>
      </c>
      <c r="E32" s="18" t="str">
        <f t="shared" si="2"/>
        <v/>
      </c>
      <c r="F32" s="45" t="str">
        <f t="shared" si="3"/>
        <v/>
      </c>
      <c r="G32" s="47" t="str">
        <f t="shared" si="4"/>
        <v/>
      </c>
      <c r="H32" s="49" t="str">
        <f t="shared" si="5"/>
        <v/>
      </c>
    </row>
    <row r="33" spans="1:19" ht="9.75" customHeight="1" x14ac:dyDescent="0.25">
      <c r="A33" s="15"/>
      <c r="B33" s="16"/>
      <c r="C33" s="17" t="str">
        <f t="shared" si="0"/>
        <v/>
      </c>
      <c r="D33" s="18" t="str">
        <f t="shared" si="1"/>
        <v/>
      </c>
      <c r="E33" s="18" t="str">
        <f t="shared" si="2"/>
        <v/>
      </c>
      <c r="F33" s="45" t="str">
        <f t="shared" si="3"/>
        <v/>
      </c>
      <c r="G33" s="47" t="str">
        <f t="shared" si="4"/>
        <v/>
      </c>
      <c r="H33" s="49" t="str">
        <f t="shared" si="5"/>
        <v/>
      </c>
    </row>
    <row r="34" spans="1:19" ht="9.75" customHeight="1" x14ac:dyDescent="0.25">
      <c r="A34" s="15"/>
      <c r="B34" s="16"/>
      <c r="C34" s="17" t="str">
        <f t="shared" si="0"/>
        <v/>
      </c>
      <c r="D34" s="18" t="str">
        <f t="shared" si="1"/>
        <v/>
      </c>
      <c r="E34" s="18" t="str">
        <f t="shared" si="2"/>
        <v/>
      </c>
      <c r="F34" s="45" t="str">
        <f t="shared" si="3"/>
        <v/>
      </c>
      <c r="G34" s="47" t="str">
        <f t="shared" si="4"/>
        <v/>
      </c>
      <c r="H34" s="49" t="str">
        <f t="shared" si="5"/>
        <v/>
      </c>
    </row>
    <row r="35" spans="1:19" ht="9.75" customHeight="1" x14ac:dyDescent="0.25">
      <c r="A35" s="15"/>
      <c r="B35" s="16"/>
      <c r="C35" s="17" t="str">
        <f t="shared" si="0"/>
        <v/>
      </c>
      <c r="D35" s="18" t="str">
        <f t="shared" si="1"/>
        <v/>
      </c>
      <c r="E35" s="18" t="str">
        <f t="shared" si="2"/>
        <v/>
      </c>
      <c r="F35" s="45" t="str">
        <f t="shared" si="3"/>
        <v/>
      </c>
      <c r="G35" s="47" t="str">
        <f t="shared" si="4"/>
        <v/>
      </c>
      <c r="H35" s="49" t="str">
        <f t="shared" si="5"/>
        <v/>
      </c>
    </row>
    <row r="36" spans="1:19" ht="9.75" customHeight="1" thickBot="1" x14ac:dyDescent="0.3">
      <c r="A36" s="19"/>
      <c r="B36" s="20"/>
      <c r="C36" s="21" t="str">
        <f t="shared" si="0"/>
        <v/>
      </c>
      <c r="D36" s="18" t="str">
        <f t="shared" si="1"/>
        <v/>
      </c>
      <c r="E36" s="18" t="str">
        <f t="shared" si="2"/>
        <v/>
      </c>
      <c r="F36" s="45" t="str">
        <f t="shared" si="3"/>
        <v/>
      </c>
      <c r="G36" s="47" t="str">
        <f t="shared" si="4"/>
        <v/>
      </c>
      <c r="H36" s="50" t="str">
        <f t="shared" si="5"/>
        <v/>
      </c>
    </row>
    <row r="37" spans="1:19" ht="16.5" thickTop="1" thickBot="1" x14ac:dyDescent="0.3">
      <c r="A37" s="37" t="s">
        <v>14</v>
      </c>
      <c r="B37" s="37"/>
      <c r="C37" s="37"/>
      <c r="D37" s="22" t="s">
        <v>7</v>
      </c>
      <c r="E37" s="51">
        <f>SUM(E9:E36)</f>
        <v>41.2</v>
      </c>
      <c r="F37" s="23"/>
      <c r="G37" s="24">
        <f>SUM(G9:G36)</f>
        <v>37.845199999999998</v>
      </c>
      <c r="H37" s="25">
        <f>SUM(H9:H36)</f>
        <v>3.3548</v>
      </c>
    </row>
    <row r="38" spans="1:19" ht="16.5" thickTop="1" thickBot="1" x14ac:dyDescent="0.3">
      <c r="A38" s="7" t="s">
        <v>19</v>
      </c>
      <c r="B38" s="7"/>
      <c r="C38" s="26"/>
      <c r="D38" s="26"/>
      <c r="E38" s="27">
        <v>2.1000000000000001E-2</v>
      </c>
      <c r="F38" s="26"/>
      <c r="G38" s="28" t="s">
        <v>15</v>
      </c>
      <c r="H38" s="29">
        <f>SUMIF(F9:F36,E38,G9:G36)</f>
        <v>2.2517</v>
      </c>
    </row>
    <row r="39" spans="1:19" ht="16.5" thickTop="1" thickBot="1" x14ac:dyDescent="0.3">
      <c r="A39" s="39"/>
      <c r="B39" s="38"/>
      <c r="C39" s="52"/>
      <c r="D39" s="26"/>
      <c r="E39" s="26" t="s">
        <v>9</v>
      </c>
      <c r="F39" s="26"/>
      <c r="G39" s="30" t="s">
        <v>16</v>
      </c>
      <c r="H39" s="31">
        <f>SUMIF(F9:F36,F40,G9:G36)</f>
        <v>35.593499999999999</v>
      </c>
      <c r="S39" s="2"/>
    </row>
    <row r="40" spans="1:19" ht="16.5" thickTop="1" thickBot="1" x14ac:dyDescent="0.3">
      <c r="A40" s="7" t="s">
        <v>20</v>
      </c>
      <c r="B40" s="7"/>
      <c r="C40" s="26"/>
      <c r="D40" s="26"/>
      <c r="E40" s="26" t="s">
        <v>22</v>
      </c>
      <c r="F40" s="40">
        <v>8.5000000000000006E-2</v>
      </c>
      <c r="G40" s="30" t="s">
        <v>17</v>
      </c>
      <c r="H40" s="31">
        <f>SUMIF(F9:F36,E38,H9:H36)</f>
        <v>4.8300000000000003E-2</v>
      </c>
    </row>
    <row r="41" spans="1:19" ht="16.5" thickTop="1" thickBot="1" x14ac:dyDescent="0.3">
      <c r="A41" s="41" t="str">
        <f>IF(A39&lt;&gt;"",A39-E37,"")</f>
        <v/>
      </c>
      <c r="B41" s="38"/>
      <c r="C41" s="52"/>
      <c r="D41" s="26"/>
      <c r="E41" s="26" t="s">
        <v>10</v>
      </c>
      <c r="F41" s="26"/>
      <c r="G41" s="32" t="s">
        <v>18</v>
      </c>
      <c r="H41" s="33">
        <f>SUMIF(F9:F36,F40,H9:H36)</f>
        <v>3.3064999999999998</v>
      </c>
    </row>
    <row r="42" spans="1:19" ht="15.75" thickTop="1" x14ac:dyDescent="0.25">
      <c r="A42" s="34"/>
      <c r="B42" s="34"/>
      <c r="C42" s="34"/>
      <c r="D42" s="34"/>
      <c r="E42" s="8"/>
      <c r="F42" s="8"/>
      <c r="G42" s="35"/>
      <c r="H42" s="34"/>
    </row>
    <row r="43" spans="1:19" x14ac:dyDescent="0.25">
      <c r="B43" s="36"/>
      <c r="E43" s="11"/>
    </row>
    <row r="48" spans="1:19" x14ac:dyDescent="0.25">
      <c r="B48" s="36"/>
    </row>
  </sheetData>
  <sheetProtection selectLockedCells="1"/>
  <mergeCells count="1">
    <mergeCell ref="B1:G1"/>
  </mergeCells>
  <pageMargins left="0.25" right="0.25" top="0.75" bottom="0.75" header="0.3" footer="0.3"/>
  <pageSetup paperSize="11" orientation="portrait" horizontalDpi="4294967293" verticalDpi="0" copies="2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7217" r:id="rId4" name="Button 1">
              <controlPr defaultSize="0" print="0" autoFill="0" autoPict="0" macro="[2]!NOUVELLE_FACTURE">
                <anchor moveWithCells="1" sizeWithCells="1">
                  <from>
                    <xdr:col>8</xdr:col>
                    <xdr:colOff>447675</xdr:colOff>
                    <xdr:row>29</xdr:row>
                    <xdr:rowOff>104775</xdr:rowOff>
                  </from>
                  <to>
                    <xdr:col>10</xdr:col>
                    <xdr:colOff>457200</xdr:colOff>
                    <xdr:row>32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18" r:id="rId5" name="Button 2">
              <controlPr defaultSize="0" print="0" autoFill="0" autoPict="0" macro="[2]!imprimer_facture">
                <anchor moveWithCells="1" sizeWithCells="1">
                  <from>
                    <xdr:col>8</xdr:col>
                    <xdr:colOff>466725</xdr:colOff>
                    <xdr:row>32</xdr:row>
                    <xdr:rowOff>114300</xdr:rowOff>
                  </from>
                  <to>
                    <xdr:col>10</xdr:col>
                    <xdr:colOff>476250</xdr:colOff>
                    <xdr:row>35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19" r:id="rId6" name="Button 3">
              <controlPr defaultSize="0" print="0" autoFill="0" autoPict="0" macro="[2]!MASQUER_FEUILLE">
                <anchor moveWithCells="1" sizeWithCells="1">
                  <from>
                    <xdr:col>8</xdr:col>
                    <xdr:colOff>476250</xdr:colOff>
                    <xdr:row>35</xdr:row>
                    <xdr:rowOff>114300</xdr:rowOff>
                  </from>
                  <to>
                    <xdr:col>10</xdr:col>
                    <xdr:colOff>485775</xdr:colOff>
                    <xdr:row>37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20" r:id="rId7" name="Check Box 4">
              <controlPr locked="0" defaultSize="0" autoFill="0" autoLine="0" autoPict="0" altText="">
                <anchor moveWithCells="1">
                  <from>
                    <xdr:col>3</xdr:col>
                    <xdr:colOff>257175</xdr:colOff>
                    <xdr:row>37</xdr:row>
                    <xdr:rowOff>152400</xdr:rowOff>
                  </from>
                  <to>
                    <xdr:col>4</xdr:col>
                    <xdr:colOff>285750</xdr:colOff>
                    <xdr:row>39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21" r:id="rId8" name="Check Box 5">
              <controlPr locked="0" defaultSize="0" autoFill="0" autoLine="0" autoPict="0" altText="">
                <anchor moveWithCells="1">
                  <from>
                    <xdr:col>3</xdr:col>
                    <xdr:colOff>257175</xdr:colOff>
                    <xdr:row>39</xdr:row>
                    <xdr:rowOff>161925</xdr:rowOff>
                  </from>
                  <to>
                    <xdr:col>4</xdr:col>
                    <xdr:colOff>285750</xdr:colOff>
                    <xdr:row>41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22" r:id="rId9" name="Check Box 6">
              <controlPr locked="0" defaultSize="0" autoFill="0" autoLine="0" autoPict="0" altText="">
                <anchor moveWithCells="1">
                  <from>
                    <xdr:col>3</xdr:col>
                    <xdr:colOff>257175</xdr:colOff>
                    <xdr:row>38</xdr:row>
                    <xdr:rowOff>152400</xdr:rowOff>
                  </from>
                  <to>
                    <xdr:col>4</xdr:col>
                    <xdr:colOff>123825</xdr:colOff>
                    <xdr:row>40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5"/>
  <dimension ref="A1:S48"/>
  <sheetViews>
    <sheetView showGridLines="0" zoomScale="110" zoomScaleNormal="110" workbookViewId="0">
      <selection activeCell="A18" sqref="A18"/>
    </sheetView>
  </sheetViews>
  <sheetFormatPr baseColWidth="10" defaultRowHeight="15" x14ac:dyDescent="0.25"/>
  <cols>
    <col min="1" max="1" width="5.28515625" style="6" customWidth="1"/>
    <col min="2" max="2" width="4.85546875" style="6" customWidth="1"/>
    <col min="3" max="3" width="20.85546875" style="6" customWidth="1"/>
    <col min="4" max="4" width="6.5703125" style="6" customWidth="1"/>
    <col min="5" max="5" width="10.140625" style="6" customWidth="1"/>
    <col min="6" max="6" width="5" style="6" customWidth="1"/>
    <col min="7" max="7" width="8.42578125" style="6" customWidth="1"/>
    <col min="8" max="8" width="6.140625" style="6" customWidth="1"/>
    <col min="9" max="9" width="11.42578125" style="6"/>
    <col min="10" max="12" width="11.42578125" style="1"/>
    <col min="13" max="13" width="23.5703125" style="1" customWidth="1"/>
    <col min="14" max="16" width="11.42578125" style="1"/>
    <col min="17" max="17" width="13" style="1" customWidth="1"/>
    <col min="18" max="19" width="11.42578125" style="1"/>
  </cols>
  <sheetData>
    <row r="1" spans="1:8" x14ac:dyDescent="0.25">
      <c r="B1" s="55"/>
      <c r="C1" s="55"/>
      <c r="D1" s="55"/>
      <c r="E1" s="55"/>
      <c r="F1" s="55"/>
      <c r="G1" s="55"/>
    </row>
    <row r="2" spans="1:8" x14ac:dyDescent="0.25">
      <c r="A2" s="7"/>
      <c r="B2" s="7"/>
      <c r="C2" s="7"/>
      <c r="D2" s="7"/>
      <c r="E2" s="7"/>
      <c r="F2" s="7"/>
      <c r="G2" s="7"/>
      <c r="H2" s="7"/>
    </row>
    <row r="3" spans="1:8" x14ac:dyDescent="0.25">
      <c r="A3" s="7"/>
      <c r="B3" s="7"/>
      <c r="C3" s="7"/>
      <c r="D3" s="7"/>
      <c r="E3" s="7"/>
      <c r="F3" s="7"/>
      <c r="G3" s="7"/>
      <c r="H3" s="7"/>
    </row>
    <row r="4" spans="1:8" x14ac:dyDescent="0.25">
      <c r="A4" s="7"/>
      <c r="B4" s="7"/>
      <c r="C4" s="7"/>
      <c r="D4" s="7"/>
      <c r="E4" s="7"/>
      <c r="F4" s="7"/>
      <c r="G4" s="7"/>
      <c r="H4" s="7"/>
    </row>
    <row r="5" spans="1:8" x14ac:dyDescent="0.25">
      <c r="C5" s="8" t="s">
        <v>0</v>
      </c>
      <c r="D5" s="54">
        <v>39451</v>
      </c>
      <c r="E5" s="9"/>
    </row>
    <row r="6" spans="1:8" ht="15.75" thickBot="1" x14ac:dyDescent="0.3">
      <c r="C6" s="8" t="s">
        <v>8</v>
      </c>
      <c r="D6" s="42">
        <v>200801013</v>
      </c>
      <c r="E6" s="10"/>
    </row>
    <row r="7" spans="1:8" ht="16.5" thickTop="1" thickBot="1" x14ac:dyDescent="0.3">
      <c r="A7" s="6" t="s">
        <v>21</v>
      </c>
      <c r="B7" s="46">
        <v>3</v>
      </c>
      <c r="C7" s="8" t="s">
        <v>1</v>
      </c>
      <c r="D7" s="10">
        <v>4</v>
      </c>
      <c r="E7" s="10"/>
      <c r="H7" s="11"/>
    </row>
    <row r="8" spans="1:8" ht="16.5" thickTop="1" thickBot="1" x14ac:dyDescent="0.3">
      <c r="A8" s="12" t="s">
        <v>2</v>
      </c>
      <c r="B8" s="13" t="s">
        <v>5</v>
      </c>
      <c r="C8" s="13" t="s">
        <v>3</v>
      </c>
      <c r="D8" s="13" t="s">
        <v>4</v>
      </c>
      <c r="E8" s="13" t="s">
        <v>6</v>
      </c>
      <c r="F8" s="13" t="s">
        <v>11</v>
      </c>
      <c r="G8" s="13" t="s">
        <v>12</v>
      </c>
      <c r="H8" s="14" t="s">
        <v>13</v>
      </c>
    </row>
    <row r="9" spans="1:8" ht="9.75" customHeight="1" thickTop="1" x14ac:dyDescent="0.25">
      <c r="A9" s="15">
        <v>61</v>
      </c>
      <c r="B9" s="16">
        <v>1</v>
      </c>
      <c r="C9" s="17" t="str">
        <f t="shared" ref="C9:C36" si="0">IFERROR(VLOOKUP(A9,code_carte,2,FALSE),"")</f>
        <v>PRODUIT 1</v>
      </c>
      <c r="D9" s="18">
        <f t="shared" ref="D9:D36" si="1">IFERROR(VLOOKUP(A9,code_carte,3,FALSE),"")</f>
        <v>6</v>
      </c>
      <c r="E9" s="18">
        <f t="shared" ref="E9:E36" si="2">IFERROR(VLOOKUP(A9,code_carte,3,FALSE)*B9,"")</f>
        <v>6</v>
      </c>
      <c r="F9" s="45">
        <f t="shared" ref="F9:F36" si="3">IFERROR(VLOOKUP(A9,code_carte,4,FALSE),"")</f>
        <v>8.5000000000000006E-2</v>
      </c>
      <c r="G9" s="47">
        <f t="shared" ref="G9:G36" si="4">IFERROR(VLOOKUP(A9,code_carte,5,FALSE)*B9,"")</f>
        <v>5.49</v>
      </c>
      <c r="H9" s="48">
        <f t="shared" ref="H9:H36" si="5">IFERROR(VLOOKUP(A9,code_carte,6,FALSE)*B9,"")</f>
        <v>0.51</v>
      </c>
    </row>
    <row r="10" spans="1:8" ht="9.75" customHeight="1" x14ac:dyDescent="0.25">
      <c r="A10" s="15">
        <v>30</v>
      </c>
      <c r="B10" s="16">
        <v>3</v>
      </c>
      <c r="C10" s="17" t="str">
        <f t="shared" si="0"/>
        <v>PRODUIT 1</v>
      </c>
      <c r="D10" s="18">
        <f t="shared" si="1"/>
        <v>2</v>
      </c>
      <c r="E10" s="18">
        <f t="shared" si="2"/>
        <v>6</v>
      </c>
      <c r="F10" s="45">
        <f t="shared" si="3"/>
        <v>2.1000000000000001E-2</v>
      </c>
      <c r="G10" s="47">
        <f t="shared" si="4"/>
        <v>5.8739999999999997</v>
      </c>
      <c r="H10" s="49">
        <f t="shared" si="5"/>
        <v>0.126</v>
      </c>
    </row>
    <row r="11" spans="1:8" ht="9.75" customHeight="1" x14ac:dyDescent="0.25">
      <c r="A11" s="15">
        <v>82</v>
      </c>
      <c r="B11" s="16">
        <v>1</v>
      </c>
      <c r="C11" s="17" t="str">
        <f t="shared" si="0"/>
        <v>PRODUIT 1</v>
      </c>
      <c r="D11" s="18">
        <f t="shared" si="1"/>
        <v>12.5</v>
      </c>
      <c r="E11" s="18">
        <f t="shared" si="2"/>
        <v>12.5</v>
      </c>
      <c r="F11" s="45">
        <f t="shared" si="3"/>
        <v>8.5000000000000006E-2</v>
      </c>
      <c r="G11" s="47">
        <f t="shared" si="4"/>
        <v>11.4375</v>
      </c>
      <c r="H11" s="49">
        <f t="shared" si="5"/>
        <v>1.0625</v>
      </c>
    </row>
    <row r="12" spans="1:8" ht="9.75" customHeight="1" x14ac:dyDescent="0.25">
      <c r="A12" s="15">
        <v>81</v>
      </c>
      <c r="B12" s="16">
        <v>2</v>
      </c>
      <c r="C12" s="17" t="str">
        <f t="shared" si="0"/>
        <v>PRODUIT 1</v>
      </c>
      <c r="D12" s="18">
        <f t="shared" si="1"/>
        <v>11</v>
      </c>
      <c r="E12" s="18">
        <f t="shared" si="2"/>
        <v>22</v>
      </c>
      <c r="F12" s="45">
        <f t="shared" si="3"/>
        <v>8.5000000000000006E-2</v>
      </c>
      <c r="G12" s="47">
        <f t="shared" si="4"/>
        <v>20.13</v>
      </c>
      <c r="H12" s="49">
        <f t="shared" si="5"/>
        <v>1.87</v>
      </c>
    </row>
    <row r="13" spans="1:8" ht="9.75" customHeight="1" x14ac:dyDescent="0.25">
      <c r="A13" s="15">
        <v>79</v>
      </c>
      <c r="B13" s="16">
        <v>1</v>
      </c>
      <c r="C13" s="17" t="str">
        <f t="shared" si="0"/>
        <v>PRODUIT 1</v>
      </c>
      <c r="D13" s="18">
        <f t="shared" si="1"/>
        <v>13.5</v>
      </c>
      <c r="E13" s="18">
        <f t="shared" si="2"/>
        <v>13.5</v>
      </c>
      <c r="F13" s="45">
        <f t="shared" si="3"/>
        <v>8.5000000000000006E-2</v>
      </c>
      <c r="G13" s="47">
        <f t="shared" si="4"/>
        <v>12.352499999999999</v>
      </c>
      <c r="H13" s="49">
        <f t="shared" si="5"/>
        <v>1.1475000000000002</v>
      </c>
    </row>
    <row r="14" spans="1:8" ht="9.75" customHeight="1" x14ac:dyDescent="0.25">
      <c r="A14" s="15">
        <v>95</v>
      </c>
      <c r="B14" s="16">
        <v>1</v>
      </c>
      <c r="C14" s="17" t="str">
        <f t="shared" si="0"/>
        <v>PRODUIT 1</v>
      </c>
      <c r="D14" s="18">
        <f t="shared" si="1"/>
        <v>4</v>
      </c>
      <c r="E14" s="18">
        <f t="shared" si="2"/>
        <v>4</v>
      </c>
      <c r="F14" s="45">
        <f t="shared" si="3"/>
        <v>8.5000000000000006E-2</v>
      </c>
      <c r="G14" s="47">
        <f t="shared" si="4"/>
        <v>3.66</v>
      </c>
      <c r="H14" s="49">
        <f t="shared" si="5"/>
        <v>0.34</v>
      </c>
    </row>
    <row r="15" spans="1:8" ht="9.75" customHeight="1" x14ac:dyDescent="0.25">
      <c r="A15" s="15"/>
      <c r="B15" s="16"/>
      <c r="C15" s="17" t="str">
        <f t="shared" si="0"/>
        <v/>
      </c>
      <c r="D15" s="18" t="str">
        <f t="shared" si="1"/>
        <v/>
      </c>
      <c r="E15" s="18" t="str">
        <f t="shared" si="2"/>
        <v/>
      </c>
      <c r="F15" s="45" t="str">
        <f t="shared" si="3"/>
        <v/>
      </c>
      <c r="G15" s="47" t="str">
        <f t="shared" si="4"/>
        <v/>
      </c>
      <c r="H15" s="49" t="str">
        <f t="shared" si="5"/>
        <v/>
      </c>
    </row>
    <row r="16" spans="1:8" ht="9.75" customHeight="1" x14ac:dyDescent="0.25">
      <c r="A16" s="15"/>
      <c r="B16" s="16"/>
      <c r="C16" s="17" t="str">
        <f t="shared" si="0"/>
        <v/>
      </c>
      <c r="D16" s="18" t="str">
        <f t="shared" si="1"/>
        <v/>
      </c>
      <c r="E16" s="18" t="str">
        <f t="shared" si="2"/>
        <v/>
      </c>
      <c r="F16" s="45" t="str">
        <f t="shared" si="3"/>
        <v/>
      </c>
      <c r="G16" s="47" t="str">
        <f t="shared" si="4"/>
        <v/>
      </c>
      <c r="H16" s="49" t="str">
        <f t="shared" si="5"/>
        <v/>
      </c>
    </row>
    <row r="17" spans="1:8" ht="9.75" customHeight="1" x14ac:dyDescent="0.25">
      <c r="A17" s="15"/>
      <c r="B17" s="16"/>
      <c r="C17" s="17" t="str">
        <f t="shared" si="0"/>
        <v/>
      </c>
      <c r="D17" s="18" t="str">
        <f t="shared" si="1"/>
        <v/>
      </c>
      <c r="E17" s="18" t="str">
        <f t="shared" si="2"/>
        <v/>
      </c>
      <c r="F17" s="45" t="str">
        <f t="shared" si="3"/>
        <v/>
      </c>
      <c r="G17" s="47" t="str">
        <f t="shared" si="4"/>
        <v/>
      </c>
      <c r="H17" s="49" t="str">
        <f t="shared" si="5"/>
        <v/>
      </c>
    </row>
    <row r="18" spans="1:8" ht="9.75" customHeight="1" x14ac:dyDescent="0.25">
      <c r="A18" s="15"/>
      <c r="B18" s="16"/>
      <c r="C18" s="17" t="str">
        <f t="shared" si="0"/>
        <v/>
      </c>
      <c r="D18" s="18" t="str">
        <f t="shared" si="1"/>
        <v/>
      </c>
      <c r="E18" s="18" t="str">
        <f t="shared" si="2"/>
        <v/>
      </c>
      <c r="F18" s="45" t="str">
        <f t="shared" si="3"/>
        <v/>
      </c>
      <c r="G18" s="47" t="str">
        <f t="shared" si="4"/>
        <v/>
      </c>
      <c r="H18" s="49" t="str">
        <f t="shared" si="5"/>
        <v/>
      </c>
    </row>
    <row r="19" spans="1:8" ht="9.75" customHeight="1" x14ac:dyDescent="0.25">
      <c r="A19" s="15"/>
      <c r="B19" s="16"/>
      <c r="C19" s="17" t="str">
        <f t="shared" si="0"/>
        <v/>
      </c>
      <c r="D19" s="18" t="str">
        <f t="shared" si="1"/>
        <v/>
      </c>
      <c r="E19" s="18" t="str">
        <f t="shared" si="2"/>
        <v/>
      </c>
      <c r="F19" s="45" t="str">
        <f t="shared" si="3"/>
        <v/>
      </c>
      <c r="G19" s="47" t="str">
        <f t="shared" si="4"/>
        <v/>
      </c>
      <c r="H19" s="49" t="str">
        <f t="shared" si="5"/>
        <v/>
      </c>
    </row>
    <row r="20" spans="1:8" ht="9.75" customHeight="1" x14ac:dyDescent="0.25">
      <c r="A20" s="15"/>
      <c r="B20" s="16"/>
      <c r="C20" s="17" t="str">
        <f t="shared" si="0"/>
        <v/>
      </c>
      <c r="D20" s="18" t="str">
        <f t="shared" si="1"/>
        <v/>
      </c>
      <c r="E20" s="18" t="str">
        <f t="shared" si="2"/>
        <v/>
      </c>
      <c r="F20" s="45" t="str">
        <f t="shared" si="3"/>
        <v/>
      </c>
      <c r="G20" s="47" t="str">
        <f t="shared" si="4"/>
        <v/>
      </c>
      <c r="H20" s="49" t="str">
        <f t="shared" si="5"/>
        <v/>
      </c>
    </row>
    <row r="21" spans="1:8" ht="9.75" customHeight="1" x14ac:dyDescent="0.25">
      <c r="A21" s="15"/>
      <c r="B21" s="16"/>
      <c r="C21" s="17" t="str">
        <f t="shared" si="0"/>
        <v/>
      </c>
      <c r="D21" s="18" t="str">
        <f t="shared" si="1"/>
        <v/>
      </c>
      <c r="E21" s="18" t="str">
        <f t="shared" si="2"/>
        <v/>
      </c>
      <c r="F21" s="45" t="str">
        <f t="shared" si="3"/>
        <v/>
      </c>
      <c r="G21" s="47" t="str">
        <f t="shared" si="4"/>
        <v/>
      </c>
      <c r="H21" s="49" t="str">
        <f t="shared" si="5"/>
        <v/>
      </c>
    </row>
    <row r="22" spans="1:8" ht="9.75" customHeight="1" x14ac:dyDescent="0.25">
      <c r="A22" s="15"/>
      <c r="B22" s="16"/>
      <c r="C22" s="17" t="str">
        <f t="shared" si="0"/>
        <v/>
      </c>
      <c r="D22" s="18" t="str">
        <f t="shared" si="1"/>
        <v/>
      </c>
      <c r="E22" s="18" t="str">
        <f t="shared" si="2"/>
        <v/>
      </c>
      <c r="F22" s="45" t="str">
        <f t="shared" si="3"/>
        <v/>
      </c>
      <c r="G22" s="47" t="str">
        <f t="shared" si="4"/>
        <v/>
      </c>
      <c r="H22" s="49" t="str">
        <f t="shared" si="5"/>
        <v/>
      </c>
    </row>
    <row r="23" spans="1:8" ht="9.75" customHeight="1" x14ac:dyDescent="0.25">
      <c r="A23" s="15"/>
      <c r="B23" s="16"/>
      <c r="C23" s="17" t="str">
        <f t="shared" si="0"/>
        <v/>
      </c>
      <c r="D23" s="18" t="str">
        <f t="shared" si="1"/>
        <v/>
      </c>
      <c r="E23" s="18" t="str">
        <f t="shared" si="2"/>
        <v/>
      </c>
      <c r="F23" s="45" t="str">
        <f t="shared" si="3"/>
        <v/>
      </c>
      <c r="G23" s="47" t="str">
        <f t="shared" si="4"/>
        <v/>
      </c>
      <c r="H23" s="49" t="str">
        <f t="shared" si="5"/>
        <v/>
      </c>
    </row>
    <row r="24" spans="1:8" ht="9.75" customHeight="1" x14ac:dyDescent="0.25">
      <c r="A24" s="15"/>
      <c r="B24" s="16"/>
      <c r="C24" s="17" t="str">
        <f t="shared" si="0"/>
        <v/>
      </c>
      <c r="D24" s="18" t="str">
        <f t="shared" si="1"/>
        <v/>
      </c>
      <c r="E24" s="18" t="str">
        <f t="shared" si="2"/>
        <v/>
      </c>
      <c r="F24" s="45" t="str">
        <f t="shared" si="3"/>
        <v/>
      </c>
      <c r="G24" s="47" t="str">
        <f t="shared" si="4"/>
        <v/>
      </c>
      <c r="H24" s="49" t="str">
        <f t="shared" si="5"/>
        <v/>
      </c>
    </row>
    <row r="25" spans="1:8" ht="9.75" customHeight="1" x14ac:dyDescent="0.25">
      <c r="A25" s="15"/>
      <c r="B25" s="16"/>
      <c r="C25" s="17" t="str">
        <f t="shared" si="0"/>
        <v/>
      </c>
      <c r="D25" s="18" t="str">
        <f t="shared" si="1"/>
        <v/>
      </c>
      <c r="E25" s="18" t="str">
        <f t="shared" si="2"/>
        <v/>
      </c>
      <c r="F25" s="45" t="str">
        <f t="shared" si="3"/>
        <v/>
      </c>
      <c r="G25" s="47" t="str">
        <f t="shared" si="4"/>
        <v/>
      </c>
      <c r="H25" s="49" t="str">
        <f t="shared" si="5"/>
        <v/>
      </c>
    </row>
    <row r="26" spans="1:8" ht="9.75" customHeight="1" x14ac:dyDescent="0.25">
      <c r="A26" s="15"/>
      <c r="B26" s="16"/>
      <c r="C26" s="17" t="str">
        <f t="shared" si="0"/>
        <v/>
      </c>
      <c r="D26" s="18" t="str">
        <f t="shared" si="1"/>
        <v/>
      </c>
      <c r="E26" s="18" t="str">
        <f t="shared" si="2"/>
        <v/>
      </c>
      <c r="F26" s="45" t="str">
        <f t="shared" si="3"/>
        <v/>
      </c>
      <c r="G26" s="47" t="str">
        <f t="shared" si="4"/>
        <v/>
      </c>
      <c r="H26" s="49" t="str">
        <f t="shared" si="5"/>
        <v/>
      </c>
    </row>
    <row r="27" spans="1:8" ht="9.75" customHeight="1" x14ac:dyDescent="0.25">
      <c r="A27" s="15"/>
      <c r="B27" s="16"/>
      <c r="C27" s="17" t="str">
        <f t="shared" si="0"/>
        <v/>
      </c>
      <c r="D27" s="18" t="str">
        <f t="shared" si="1"/>
        <v/>
      </c>
      <c r="E27" s="18" t="str">
        <f t="shared" si="2"/>
        <v/>
      </c>
      <c r="F27" s="45" t="str">
        <f t="shared" si="3"/>
        <v/>
      </c>
      <c r="G27" s="47" t="str">
        <f t="shared" si="4"/>
        <v/>
      </c>
      <c r="H27" s="49" t="str">
        <f t="shared" si="5"/>
        <v/>
      </c>
    </row>
    <row r="28" spans="1:8" ht="9.75" customHeight="1" x14ac:dyDescent="0.25">
      <c r="A28" s="15"/>
      <c r="B28" s="16"/>
      <c r="C28" s="17" t="str">
        <f t="shared" si="0"/>
        <v/>
      </c>
      <c r="D28" s="18" t="str">
        <f t="shared" si="1"/>
        <v/>
      </c>
      <c r="E28" s="18" t="str">
        <f t="shared" si="2"/>
        <v/>
      </c>
      <c r="F28" s="45" t="str">
        <f t="shared" si="3"/>
        <v/>
      </c>
      <c r="G28" s="47" t="str">
        <f t="shared" si="4"/>
        <v/>
      </c>
      <c r="H28" s="49" t="str">
        <f t="shared" si="5"/>
        <v/>
      </c>
    </row>
    <row r="29" spans="1:8" ht="9.75" customHeight="1" x14ac:dyDescent="0.25">
      <c r="A29" s="15"/>
      <c r="B29" s="16"/>
      <c r="C29" s="17" t="str">
        <f t="shared" si="0"/>
        <v/>
      </c>
      <c r="D29" s="18" t="str">
        <f t="shared" si="1"/>
        <v/>
      </c>
      <c r="E29" s="18" t="str">
        <f t="shared" si="2"/>
        <v/>
      </c>
      <c r="F29" s="45" t="str">
        <f t="shared" si="3"/>
        <v/>
      </c>
      <c r="G29" s="47" t="str">
        <f t="shared" si="4"/>
        <v/>
      </c>
      <c r="H29" s="49" t="str">
        <f t="shared" si="5"/>
        <v/>
      </c>
    </row>
    <row r="30" spans="1:8" ht="9.75" customHeight="1" x14ac:dyDescent="0.25">
      <c r="A30" s="15"/>
      <c r="B30" s="16"/>
      <c r="C30" s="17" t="str">
        <f t="shared" si="0"/>
        <v/>
      </c>
      <c r="D30" s="18" t="str">
        <f t="shared" si="1"/>
        <v/>
      </c>
      <c r="E30" s="18" t="str">
        <f t="shared" si="2"/>
        <v/>
      </c>
      <c r="F30" s="45" t="str">
        <f t="shared" si="3"/>
        <v/>
      </c>
      <c r="G30" s="47" t="str">
        <f t="shared" si="4"/>
        <v/>
      </c>
      <c r="H30" s="49" t="str">
        <f t="shared" si="5"/>
        <v/>
      </c>
    </row>
    <row r="31" spans="1:8" ht="9.75" customHeight="1" x14ac:dyDescent="0.25">
      <c r="A31" s="15"/>
      <c r="B31" s="16"/>
      <c r="C31" s="17" t="str">
        <f t="shared" si="0"/>
        <v/>
      </c>
      <c r="D31" s="18" t="str">
        <f t="shared" si="1"/>
        <v/>
      </c>
      <c r="E31" s="18" t="str">
        <f t="shared" si="2"/>
        <v/>
      </c>
      <c r="F31" s="45" t="str">
        <f t="shared" si="3"/>
        <v/>
      </c>
      <c r="G31" s="47" t="str">
        <f t="shared" si="4"/>
        <v/>
      </c>
      <c r="H31" s="49" t="str">
        <f t="shared" si="5"/>
        <v/>
      </c>
    </row>
    <row r="32" spans="1:8" ht="9.75" customHeight="1" x14ac:dyDescent="0.25">
      <c r="A32" s="15"/>
      <c r="B32" s="16"/>
      <c r="C32" s="17" t="str">
        <f t="shared" si="0"/>
        <v/>
      </c>
      <c r="D32" s="18" t="str">
        <f t="shared" si="1"/>
        <v/>
      </c>
      <c r="E32" s="18" t="str">
        <f t="shared" si="2"/>
        <v/>
      </c>
      <c r="F32" s="45" t="str">
        <f t="shared" si="3"/>
        <v/>
      </c>
      <c r="G32" s="47" t="str">
        <f t="shared" si="4"/>
        <v/>
      </c>
      <c r="H32" s="49" t="str">
        <f t="shared" si="5"/>
        <v/>
      </c>
    </row>
    <row r="33" spans="1:19" ht="9.75" customHeight="1" x14ac:dyDescent="0.25">
      <c r="A33" s="15"/>
      <c r="B33" s="16"/>
      <c r="C33" s="17" t="str">
        <f t="shared" si="0"/>
        <v/>
      </c>
      <c r="D33" s="18" t="str">
        <f t="shared" si="1"/>
        <v/>
      </c>
      <c r="E33" s="18" t="str">
        <f t="shared" si="2"/>
        <v/>
      </c>
      <c r="F33" s="45" t="str">
        <f t="shared" si="3"/>
        <v/>
      </c>
      <c r="G33" s="47" t="str">
        <f t="shared" si="4"/>
        <v/>
      </c>
      <c r="H33" s="49" t="str">
        <f t="shared" si="5"/>
        <v/>
      </c>
    </row>
    <row r="34" spans="1:19" ht="9.75" customHeight="1" x14ac:dyDescent="0.25">
      <c r="A34" s="15"/>
      <c r="B34" s="16"/>
      <c r="C34" s="17" t="str">
        <f t="shared" si="0"/>
        <v/>
      </c>
      <c r="D34" s="18" t="str">
        <f t="shared" si="1"/>
        <v/>
      </c>
      <c r="E34" s="18" t="str">
        <f t="shared" si="2"/>
        <v/>
      </c>
      <c r="F34" s="45" t="str">
        <f t="shared" si="3"/>
        <v/>
      </c>
      <c r="G34" s="47" t="str">
        <f t="shared" si="4"/>
        <v/>
      </c>
      <c r="H34" s="49" t="str">
        <f t="shared" si="5"/>
        <v/>
      </c>
    </row>
    <row r="35" spans="1:19" ht="9.75" customHeight="1" x14ac:dyDescent="0.25">
      <c r="A35" s="15"/>
      <c r="B35" s="16"/>
      <c r="C35" s="17" t="str">
        <f t="shared" si="0"/>
        <v/>
      </c>
      <c r="D35" s="18" t="str">
        <f t="shared" si="1"/>
        <v/>
      </c>
      <c r="E35" s="18" t="str">
        <f t="shared" si="2"/>
        <v/>
      </c>
      <c r="F35" s="45" t="str">
        <f t="shared" si="3"/>
        <v/>
      </c>
      <c r="G35" s="47" t="str">
        <f t="shared" si="4"/>
        <v/>
      </c>
      <c r="H35" s="49" t="str">
        <f t="shared" si="5"/>
        <v/>
      </c>
    </row>
    <row r="36" spans="1:19" ht="9.75" customHeight="1" thickBot="1" x14ac:dyDescent="0.3">
      <c r="A36" s="19"/>
      <c r="B36" s="20"/>
      <c r="C36" s="21" t="str">
        <f t="shared" si="0"/>
        <v/>
      </c>
      <c r="D36" s="18" t="str">
        <f t="shared" si="1"/>
        <v/>
      </c>
      <c r="E36" s="18" t="str">
        <f t="shared" si="2"/>
        <v/>
      </c>
      <c r="F36" s="45" t="str">
        <f t="shared" si="3"/>
        <v/>
      </c>
      <c r="G36" s="47" t="str">
        <f t="shared" si="4"/>
        <v/>
      </c>
      <c r="H36" s="50" t="str">
        <f t="shared" si="5"/>
        <v/>
      </c>
    </row>
    <row r="37" spans="1:19" ht="16.5" thickTop="1" thickBot="1" x14ac:dyDescent="0.3">
      <c r="A37" s="37" t="s">
        <v>14</v>
      </c>
      <c r="B37" s="37"/>
      <c r="C37" s="37"/>
      <c r="D37" s="22" t="s">
        <v>7</v>
      </c>
      <c r="E37" s="51">
        <f>SUM(E9:E36)</f>
        <v>64</v>
      </c>
      <c r="F37" s="23"/>
      <c r="G37" s="24">
        <f>SUM(G9:G36)</f>
        <v>58.944000000000003</v>
      </c>
      <c r="H37" s="25">
        <f>SUM(H9:H36)</f>
        <v>5.056</v>
      </c>
    </row>
    <row r="38" spans="1:19" ht="16.5" thickTop="1" thickBot="1" x14ac:dyDescent="0.3">
      <c r="A38" s="7" t="s">
        <v>19</v>
      </c>
      <c r="B38" s="7"/>
      <c r="C38" s="26"/>
      <c r="D38" s="26"/>
      <c r="E38" s="27">
        <v>2.1000000000000001E-2</v>
      </c>
      <c r="F38" s="26"/>
      <c r="G38" s="28" t="s">
        <v>15</v>
      </c>
      <c r="H38" s="29">
        <f>SUMIF(F9:F36,E38,G9:G36)</f>
        <v>5.8739999999999997</v>
      </c>
    </row>
    <row r="39" spans="1:19" ht="16.5" thickTop="1" thickBot="1" x14ac:dyDescent="0.3">
      <c r="A39" s="39"/>
      <c r="B39" s="38"/>
      <c r="C39" s="52">
        <v>48</v>
      </c>
      <c r="D39" s="26"/>
      <c r="E39" s="26" t="s">
        <v>9</v>
      </c>
      <c r="F39" s="26"/>
      <c r="G39" s="30" t="s">
        <v>16</v>
      </c>
      <c r="H39" s="31">
        <f>SUMIF(F9:F36,F40,G9:G36)</f>
        <v>53.070000000000007</v>
      </c>
      <c r="S39" s="2"/>
    </row>
    <row r="40" spans="1:19" ht="16.5" thickTop="1" thickBot="1" x14ac:dyDescent="0.3">
      <c r="A40" s="7" t="s">
        <v>20</v>
      </c>
      <c r="B40" s="7"/>
      <c r="C40" s="26"/>
      <c r="D40" s="26"/>
      <c r="E40" s="26" t="s">
        <v>22</v>
      </c>
      <c r="F40" s="40">
        <v>8.5000000000000006E-2</v>
      </c>
      <c r="G40" s="30" t="s">
        <v>17</v>
      </c>
      <c r="H40" s="31">
        <f>SUMIF(F9:F36,E38,H9:H36)</f>
        <v>0.126</v>
      </c>
    </row>
    <row r="41" spans="1:19" ht="16.5" thickTop="1" thickBot="1" x14ac:dyDescent="0.3">
      <c r="A41" s="41" t="str">
        <f>IF(A39&lt;&gt;"",A39-E37,"")</f>
        <v/>
      </c>
      <c r="B41" s="38"/>
      <c r="C41" s="52">
        <v>16</v>
      </c>
      <c r="D41" s="26"/>
      <c r="E41" s="26" t="s">
        <v>10</v>
      </c>
      <c r="F41" s="26"/>
      <c r="G41" s="32" t="s">
        <v>18</v>
      </c>
      <c r="H41" s="33">
        <f>SUMIF(F9:F36,F40,H9:H36)</f>
        <v>4.93</v>
      </c>
    </row>
    <row r="42" spans="1:19" ht="15.75" thickTop="1" x14ac:dyDescent="0.25">
      <c r="A42" s="34"/>
      <c r="B42" s="34"/>
      <c r="C42" s="34"/>
      <c r="D42" s="34"/>
      <c r="E42" s="8"/>
      <c r="F42" s="8"/>
      <c r="G42" s="35"/>
      <c r="H42" s="34"/>
    </row>
    <row r="43" spans="1:19" x14ac:dyDescent="0.25">
      <c r="B43" s="36"/>
      <c r="E43" s="11"/>
    </row>
    <row r="48" spans="1:19" x14ac:dyDescent="0.25">
      <c r="B48" s="36"/>
    </row>
  </sheetData>
  <sheetProtection selectLockedCells="1"/>
  <mergeCells count="1">
    <mergeCell ref="B1:G1"/>
  </mergeCells>
  <pageMargins left="0.25" right="0.25" top="0.75" bottom="0.75" header="0.3" footer="0.3"/>
  <pageSetup paperSize="11" orientation="portrait" horizontalDpi="4294967293" verticalDpi="0" copies="2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8241" r:id="rId4" name="Button 1">
              <controlPr defaultSize="0" print="0" autoFill="0" autoPict="0" macro="[2]!NOUVELLE_FACTURE">
                <anchor moveWithCells="1" sizeWithCells="1">
                  <from>
                    <xdr:col>8</xdr:col>
                    <xdr:colOff>447675</xdr:colOff>
                    <xdr:row>29</xdr:row>
                    <xdr:rowOff>104775</xdr:rowOff>
                  </from>
                  <to>
                    <xdr:col>10</xdr:col>
                    <xdr:colOff>457200</xdr:colOff>
                    <xdr:row>32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42" r:id="rId5" name="Button 2">
              <controlPr defaultSize="0" print="0" autoFill="0" autoPict="0" macro="[2]!imprimer_facture">
                <anchor moveWithCells="1" sizeWithCells="1">
                  <from>
                    <xdr:col>8</xdr:col>
                    <xdr:colOff>466725</xdr:colOff>
                    <xdr:row>32</xdr:row>
                    <xdr:rowOff>114300</xdr:rowOff>
                  </from>
                  <to>
                    <xdr:col>10</xdr:col>
                    <xdr:colOff>476250</xdr:colOff>
                    <xdr:row>35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43" r:id="rId6" name="Button 3">
              <controlPr defaultSize="0" print="0" autoFill="0" autoPict="0" macro="[2]!MASQUER_FEUILLE">
                <anchor moveWithCells="1" sizeWithCells="1">
                  <from>
                    <xdr:col>8</xdr:col>
                    <xdr:colOff>476250</xdr:colOff>
                    <xdr:row>35</xdr:row>
                    <xdr:rowOff>114300</xdr:rowOff>
                  </from>
                  <to>
                    <xdr:col>10</xdr:col>
                    <xdr:colOff>485775</xdr:colOff>
                    <xdr:row>37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44" r:id="rId7" name="Check Box 4">
              <controlPr locked="0" defaultSize="0" autoFill="0" autoLine="0" autoPict="0" altText="">
                <anchor moveWithCells="1">
                  <from>
                    <xdr:col>3</xdr:col>
                    <xdr:colOff>257175</xdr:colOff>
                    <xdr:row>37</xdr:row>
                    <xdr:rowOff>152400</xdr:rowOff>
                  </from>
                  <to>
                    <xdr:col>4</xdr:col>
                    <xdr:colOff>285750</xdr:colOff>
                    <xdr:row>39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45" r:id="rId8" name="Check Box 5">
              <controlPr locked="0" defaultSize="0" autoFill="0" autoLine="0" autoPict="0" altText="">
                <anchor moveWithCells="1">
                  <from>
                    <xdr:col>3</xdr:col>
                    <xdr:colOff>257175</xdr:colOff>
                    <xdr:row>39</xdr:row>
                    <xdr:rowOff>161925</xdr:rowOff>
                  </from>
                  <to>
                    <xdr:col>4</xdr:col>
                    <xdr:colOff>285750</xdr:colOff>
                    <xdr:row>41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46" r:id="rId9" name="Check Box 6">
              <controlPr locked="0" defaultSize="0" autoFill="0" autoLine="0" autoPict="0" altText="">
                <anchor moveWithCells="1">
                  <from>
                    <xdr:col>3</xdr:col>
                    <xdr:colOff>257175</xdr:colOff>
                    <xdr:row>38</xdr:row>
                    <xdr:rowOff>152400</xdr:rowOff>
                  </from>
                  <to>
                    <xdr:col>4</xdr:col>
                    <xdr:colOff>123825</xdr:colOff>
                    <xdr:row>40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6"/>
  <dimension ref="A1:S48"/>
  <sheetViews>
    <sheetView showGridLines="0" zoomScale="110" zoomScaleNormal="110" workbookViewId="0">
      <selection activeCell="A18" sqref="A18"/>
    </sheetView>
  </sheetViews>
  <sheetFormatPr baseColWidth="10" defaultRowHeight="15" x14ac:dyDescent="0.25"/>
  <cols>
    <col min="1" max="1" width="5.28515625" style="6" customWidth="1"/>
    <col min="2" max="2" width="4.85546875" style="6" customWidth="1"/>
    <col min="3" max="3" width="20.85546875" style="6" customWidth="1"/>
    <col min="4" max="4" width="6.5703125" style="6" customWidth="1"/>
    <col min="5" max="5" width="10.140625" style="6" customWidth="1"/>
    <col min="6" max="6" width="5" style="6" customWidth="1"/>
    <col min="7" max="7" width="8.42578125" style="6" customWidth="1"/>
    <col min="8" max="8" width="6.140625" style="6" customWidth="1"/>
    <col min="9" max="9" width="11.42578125" style="6"/>
    <col min="10" max="12" width="11.42578125" style="1"/>
    <col min="13" max="13" width="23.5703125" style="1" customWidth="1"/>
    <col min="14" max="16" width="11.42578125" style="1"/>
    <col min="17" max="17" width="13" style="1" customWidth="1"/>
    <col min="18" max="19" width="11.42578125" style="1"/>
  </cols>
  <sheetData>
    <row r="1" spans="1:8" x14ac:dyDescent="0.25">
      <c r="B1" s="55"/>
      <c r="C1" s="55"/>
      <c r="D1" s="55"/>
      <c r="E1" s="55"/>
      <c r="F1" s="55"/>
      <c r="G1" s="55"/>
    </row>
    <row r="2" spans="1:8" x14ac:dyDescent="0.25">
      <c r="A2" s="7"/>
      <c r="B2" s="7"/>
      <c r="C2" s="7"/>
      <c r="D2" s="7"/>
      <c r="E2" s="7"/>
      <c r="F2" s="7"/>
      <c r="G2" s="7"/>
      <c r="H2" s="7"/>
    </row>
    <row r="3" spans="1:8" x14ac:dyDescent="0.25">
      <c r="A3" s="7"/>
      <c r="B3" s="7"/>
      <c r="C3" s="7"/>
      <c r="D3" s="7"/>
      <c r="E3" s="7"/>
      <c r="F3" s="7"/>
      <c r="G3" s="7"/>
      <c r="H3" s="7"/>
    </row>
    <row r="4" spans="1:8" x14ac:dyDescent="0.25">
      <c r="A4" s="7"/>
      <c r="B4" s="7"/>
      <c r="C4" s="7"/>
      <c r="D4" s="7"/>
      <c r="E4" s="7"/>
      <c r="F4" s="7"/>
      <c r="G4" s="7"/>
      <c r="H4" s="7"/>
    </row>
    <row r="5" spans="1:8" x14ac:dyDescent="0.25">
      <c r="C5" s="8" t="s">
        <v>0</v>
      </c>
      <c r="D5" s="54">
        <v>39451</v>
      </c>
      <c r="E5" s="9"/>
    </row>
    <row r="6" spans="1:8" ht="15.75" thickBot="1" x14ac:dyDescent="0.3">
      <c r="C6" s="8" t="s">
        <v>8</v>
      </c>
      <c r="D6" s="42">
        <v>200801014</v>
      </c>
      <c r="E6" s="10"/>
    </row>
    <row r="7" spans="1:8" ht="16.5" thickTop="1" thickBot="1" x14ac:dyDescent="0.3">
      <c r="A7" s="6" t="s">
        <v>21</v>
      </c>
      <c r="B7" s="46">
        <v>1</v>
      </c>
      <c r="C7" s="8" t="s">
        <v>1</v>
      </c>
      <c r="D7" s="10">
        <v>4</v>
      </c>
      <c r="E7" s="10"/>
      <c r="H7" s="11"/>
    </row>
    <row r="8" spans="1:8" ht="16.5" thickTop="1" thickBot="1" x14ac:dyDescent="0.3">
      <c r="A8" s="12" t="s">
        <v>2</v>
      </c>
      <c r="B8" s="13" t="s">
        <v>5</v>
      </c>
      <c r="C8" s="13" t="s">
        <v>3</v>
      </c>
      <c r="D8" s="13" t="s">
        <v>4</v>
      </c>
      <c r="E8" s="13" t="s">
        <v>6</v>
      </c>
      <c r="F8" s="13" t="s">
        <v>11</v>
      </c>
      <c r="G8" s="13" t="s">
        <v>12</v>
      </c>
      <c r="H8" s="14" t="s">
        <v>13</v>
      </c>
    </row>
    <row r="9" spans="1:8" ht="9.75" customHeight="1" thickTop="1" x14ac:dyDescent="0.25">
      <c r="A9" s="15">
        <v>40</v>
      </c>
      <c r="B9" s="16">
        <v>1</v>
      </c>
      <c r="C9" s="17" t="str">
        <f t="shared" ref="C9:C36" si="0">IFERROR(VLOOKUP(A9,code_carte,2,FALSE),"")</f>
        <v>PRODUIT 1</v>
      </c>
      <c r="D9" s="18">
        <f t="shared" ref="D9:D36" si="1">IFERROR(VLOOKUP(A9,code_carte,3,FALSE),"")</f>
        <v>1.9</v>
      </c>
      <c r="E9" s="18">
        <f t="shared" ref="E9:E36" si="2">IFERROR(VLOOKUP(A9,code_carte,3,FALSE)*B9,"")</f>
        <v>1.9</v>
      </c>
      <c r="F9" s="45">
        <f t="shared" ref="F9:F36" si="3">IFERROR(VLOOKUP(A9,code_carte,4,FALSE),"")</f>
        <v>8.5000000000000006E-2</v>
      </c>
      <c r="G9" s="47">
        <f t="shared" ref="G9:G36" si="4">IFERROR(VLOOKUP(A9,code_carte,5,FALSE)*B9,"")</f>
        <v>1.7384999999999999</v>
      </c>
      <c r="H9" s="48">
        <f t="shared" ref="H9:H36" si="5">IFERROR(VLOOKUP(A9,code_carte,6,FALSE)*B9,"")</f>
        <v>0.1615</v>
      </c>
    </row>
    <row r="10" spans="1:8" ht="9.75" customHeight="1" x14ac:dyDescent="0.25">
      <c r="A10" s="15">
        <v>80</v>
      </c>
      <c r="B10" s="16">
        <v>2</v>
      </c>
      <c r="C10" s="17" t="str">
        <f t="shared" si="0"/>
        <v>PRODUIT 1</v>
      </c>
      <c r="D10" s="18">
        <f t="shared" si="1"/>
        <v>10</v>
      </c>
      <c r="E10" s="18">
        <f t="shared" si="2"/>
        <v>20</v>
      </c>
      <c r="F10" s="45">
        <f t="shared" si="3"/>
        <v>8.5000000000000006E-2</v>
      </c>
      <c r="G10" s="47">
        <f t="shared" si="4"/>
        <v>18.3</v>
      </c>
      <c r="H10" s="49">
        <f t="shared" si="5"/>
        <v>1.7000000000000002</v>
      </c>
    </row>
    <row r="11" spans="1:8" ht="9.75" customHeight="1" x14ac:dyDescent="0.25">
      <c r="A11" s="15">
        <v>101</v>
      </c>
      <c r="B11" s="16">
        <v>2</v>
      </c>
      <c r="C11" s="17" t="str">
        <f t="shared" si="0"/>
        <v>PRODUIT 1</v>
      </c>
      <c r="D11" s="18">
        <f t="shared" si="1"/>
        <v>9</v>
      </c>
      <c r="E11" s="18">
        <f t="shared" si="2"/>
        <v>18</v>
      </c>
      <c r="F11" s="45">
        <f t="shared" si="3"/>
        <v>8.5000000000000006E-2</v>
      </c>
      <c r="G11" s="47">
        <f t="shared" si="4"/>
        <v>16.47</v>
      </c>
      <c r="H11" s="49">
        <f t="shared" si="5"/>
        <v>1.53</v>
      </c>
    </row>
    <row r="12" spans="1:8" ht="9.75" customHeight="1" x14ac:dyDescent="0.25">
      <c r="A12" s="15">
        <v>96</v>
      </c>
      <c r="B12" s="16">
        <v>2</v>
      </c>
      <c r="C12" s="17" t="str">
        <f t="shared" si="0"/>
        <v>PRODUIT 1</v>
      </c>
      <c r="D12" s="18">
        <f t="shared" si="1"/>
        <v>7</v>
      </c>
      <c r="E12" s="18">
        <f t="shared" si="2"/>
        <v>14</v>
      </c>
      <c r="F12" s="45">
        <f t="shared" si="3"/>
        <v>8.5000000000000006E-2</v>
      </c>
      <c r="G12" s="47">
        <f t="shared" si="4"/>
        <v>12.81</v>
      </c>
      <c r="H12" s="49">
        <f t="shared" si="5"/>
        <v>1.1900000000000002</v>
      </c>
    </row>
    <row r="13" spans="1:8" ht="9.75" customHeight="1" x14ac:dyDescent="0.25">
      <c r="A13" s="15"/>
      <c r="B13" s="16"/>
      <c r="C13" s="17" t="str">
        <f t="shared" si="0"/>
        <v/>
      </c>
      <c r="D13" s="18" t="str">
        <f t="shared" si="1"/>
        <v/>
      </c>
      <c r="E13" s="18" t="str">
        <f t="shared" si="2"/>
        <v/>
      </c>
      <c r="F13" s="45" t="str">
        <f t="shared" si="3"/>
        <v/>
      </c>
      <c r="G13" s="47" t="str">
        <f t="shared" si="4"/>
        <v/>
      </c>
      <c r="H13" s="49" t="str">
        <f t="shared" si="5"/>
        <v/>
      </c>
    </row>
    <row r="14" spans="1:8" ht="9.75" customHeight="1" x14ac:dyDescent="0.25">
      <c r="A14" s="15"/>
      <c r="B14" s="16"/>
      <c r="C14" s="17" t="str">
        <f t="shared" si="0"/>
        <v/>
      </c>
      <c r="D14" s="18" t="str">
        <f t="shared" si="1"/>
        <v/>
      </c>
      <c r="E14" s="18" t="str">
        <f t="shared" si="2"/>
        <v/>
      </c>
      <c r="F14" s="45" t="str">
        <f t="shared" si="3"/>
        <v/>
      </c>
      <c r="G14" s="47" t="str">
        <f t="shared" si="4"/>
        <v/>
      </c>
      <c r="H14" s="49" t="str">
        <f t="shared" si="5"/>
        <v/>
      </c>
    </row>
    <row r="15" spans="1:8" ht="9.75" customHeight="1" x14ac:dyDescent="0.25">
      <c r="A15" s="15"/>
      <c r="B15" s="16"/>
      <c r="C15" s="17" t="str">
        <f t="shared" si="0"/>
        <v/>
      </c>
      <c r="D15" s="18" t="str">
        <f t="shared" si="1"/>
        <v/>
      </c>
      <c r="E15" s="18" t="str">
        <f t="shared" si="2"/>
        <v/>
      </c>
      <c r="F15" s="45" t="str">
        <f t="shared" si="3"/>
        <v/>
      </c>
      <c r="G15" s="47" t="str">
        <f t="shared" si="4"/>
        <v/>
      </c>
      <c r="H15" s="49" t="str">
        <f t="shared" si="5"/>
        <v/>
      </c>
    </row>
    <row r="16" spans="1:8" ht="9.75" customHeight="1" x14ac:dyDescent="0.25">
      <c r="A16" s="15"/>
      <c r="B16" s="16"/>
      <c r="C16" s="17" t="str">
        <f t="shared" si="0"/>
        <v/>
      </c>
      <c r="D16" s="18" t="str">
        <f t="shared" si="1"/>
        <v/>
      </c>
      <c r="E16" s="18" t="str">
        <f t="shared" si="2"/>
        <v/>
      </c>
      <c r="F16" s="45" t="str">
        <f t="shared" si="3"/>
        <v/>
      </c>
      <c r="G16" s="47" t="str">
        <f t="shared" si="4"/>
        <v/>
      </c>
      <c r="H16" s="49" t="str">
        <f t="shared" si="5"/>
        <v/>
      </c>
    </row>
    <row r="17" spans="1:8" ht="9.75" customHeight="1" x14ac:dyDescent="0.25">
      <c r="A17" s="15"/>
      <c r="B17" s="16"/>
      <c r="C17" s="17" t="str">
        <f t="shared" si="0"/>
        <v/>
      </c>
      <c r="D17" s="18" t="str">
        <f t="shared" si="1"/>
        <v/>
      </c>
      <c r="E17" s="18" t="str">
        <f t="shared" si="2"/>
        <v/>
      </c>
      <c r="F17" s="45" t="str">
        <f t="shared" si="3"/>
        <v/>
      </c>
      <c r="G17" s="47" t="str">
        <f t="shared" si="4"/>
        <v/>
      </c>
      <c r="H17" s="49" t="str">
        <f t="shared" si="5"/>
        <v/>
      </c>
    </row>
    <row r="18" spans="1:8" ht="9.75" customHeight="1" x14ac:dyDescent="0.25">
      <c r="A18" s="15"/>
      <c r="B18" s="16"/>
      <c r="C18" s="17" t="str">
        <f t="shared" si="0"/>
        <v/>
      </c>
      <c r="D18" s="18" t="str">
        <f t="shared" si="1"/>
        <v/>
      </c>
      <c r="E18" s="18" t="str">
        <f t="shared" si="2"/>
        <v/>
      </c>
      <c r="F18" s="45" t="str">
        <f t="shared" si="3"/>
        <v/>
      </c>
      <c r="G18" s="47" t="str">
        <f t="shared" si="4"/>
        <v/>
      </c>
      <c r="H18" s="49" t="str">
        <f t="shared" si="5"/>
        <v/>
      </c>
    </row>
    <row r="19" spans="1:8" ht="9.75" customHeight="1" x14ac:dyDescent="0.25">
      <c r="A19" s="15"/>
      <c r="B19" s="16"/>
      <c r="C19" s="17" t="str">
        <f t="shared" si="0"/>
        <v/>
      </c>
      <c r="D19" s="18" t="str">
        <f t="shared" si="1"/>
        <v/>
      </c>
      <c r="E19" s="18" t="str">
        <f t="shared" si="2"/>
        <v/>
      </c>
      <c r="F19" s="45" t="str">
        <f t="shared" si="3"/>
        <v/>
      </c>
      <c r="G19" s="47" t="str">
        <f t="shared" si="4"/>
        <v/>
      </c>
      <c r="H19" s="49" t="str">
        <f t="shared" si="5"/>
        <v/>
      </c>
    </row>
    <row r="20" spans="1:8" ht="9.75" customHeight="1" x14ac:dyDescent="0.25">
      <c r="A20" s="15"/>
      <c r="B20" s="16"/>
      <c r="C20" s="17" t="str">
        <f t="shared" si="0"/>
        <v/>
      </c>
      <c r="D20" s="18" t="str">
        <f t="shared" si="1"/>
        <v/>
      </c>
      <c r="E20" s="18" t="str">
        <f t="shared" si="2"/>
        <v/>
      </c>
      <c r="F20" s="45" t="str">
        <f t="shared" si="3"/>
        <v/>
      </c>
      <c r="G20" s="47" t="str">
        <f t="shared" si="4"/>
        <v/>
      </c>
      <c r="H20" s="49" t="str">
        <f t="shared" si="5"/>
        <v/>
      </c>
    </row>
    <row r="21" spans="1:8" ht="9.75" customHeight="1" x14ac:dyDescent="0.25">
      <c r="A21" s="15"/>
      <c r="B21" s="16"/>
      <c r="C21" s="17" t="str">
        <f t="shared" si="0"/>
        <v/>
      </c>
      <c r="D21" s="18" t="str">
        <f t="shared" si="1"/>
        <v/>
      </c>
      <c r="E21" s="18" t="str">
        <f t="shared" si="2"/>
        <v/>
      </c>
      <c r="F21" s="45" t="str">
        <f t="shared" si="3"/>
        <v/>
      </c>
      <c r="G21" s="47" t="str">
        <f t="shared" si="4"/>
        <v/>
      </c>
      <c r="H21" s="49" t="str">
        <f t="shared" si="5"/>
        <v/>
      </c>
    </row>
    <row r="22" spans="1:8" ht="9.75" customHeight="1" x14ac:dyDescent="0.25">
      <c r="A22" s="15"/>
      <c r="B22" s="16"/>
      <c r="C22" s="17" t="str">
        <f t="shared" si="0"/>
        <v/>
      </c>
      <c r="D22" s="18" t="str">
        <f t="shared" si="1"/>
        <v/>
      </c>
      <c r="E22" s="18" t="str">
        <f t="shared" si="2"/>
        <v/>
      </c>
      <c r="F22" s="45" t="str">
        <f t="shared" si="3"/>
        <v/>
      </c>
      <c r="G22" s="47" t="str">
        <f t="shared" si="4"/>
        <v/>
      </c>
      <c r="H22" s="49" t="str">
        <f t="shared" si="5"/>
        <v/>
      </c>
    </row>
    <row r="23" spans="1:8" ht="9.75" customHeight="1" x14ac:dyDescent="0.25">
      <c r="A23" s="15"/>
      <c r="B23" s="16"/>
      <c r="C23" s="17" t="str">
        <f t="shared" si="0"/>
        <v/>
      </c>
      <c r="D23" s="18" t="str">
        <f t="shared" si="1"/>
        <v/>
      </c>
      <c r="E23" s="18" t="str">
        <f t="shared" si="2"/>
        <v/>
      </c>
      <c r="F23" s="45" t="str">
        <f t="shared" si="3"/>
        <v/>
      </c>
      <c r="G23" s="47" t="str">
        <f t="shared" si="4"/>
        <v/>
      </c>
      <c r="H23" s="49" t="str">
        <f t="shared" si="5"/>
        <v/>
      </c>
    </row>
    <row r="24" spans="1:8" ht="9.75" customHeight="1" x14ac:dyDescent="0.25">
      <c r="A24" s="15"/>
      <c r="B24" s="16"/>
      <c r="C24" s="17" t="str">
        <f t="shared" si="0"/>
        <v/>
      </c>
      <c r="D24" s="18" t="str">
        <f t="shared" si="1"/>
        <v/>
      </c>
      <c r="E24" s="18" t="str">
        <f t="shared" si="2"/>
        <v/>
      </c>
      <c r="F24" s="45" t="str">
        <f t="shared" si="3"/>
        <v/>
      </c>
      <c r="G24" s="47" t="str">
        <f t="shared" si="4"/>
        <v/>
      </c>
      <c r="H24" s="49" t="str">
        <f t="shared" si="5"/>
        <v/>
      </c>
    </row>
    <row r="25" spans="1:8" ht="9.75" customHeight="1" x14ac:dyDescent="0.25">
      <c r="A25" s="15"/>
      <c r="B25" s="16"/>
      <c r="C25" s="17" t="str">
        <f t="shared" si="0"/>
        <v/>
      </c>
      <c r="D25" s="18" t="str">
        <f t="shared" si="1"/>
        <v/>
      </c>
      <c r="E25" s="18" t="str">
        <f t="shared" si="2"/>
        <v/>
      </c>
      <c r="F25" s="45" t="str">
        <f t="shared" si="3"/>
        <v/>
      </c>
      <c r="G25" s="47" t="str">
        <f t="shared" si="4"/>
        <v/>
      </c>
      <c r="H25" s="49" t="str">
        <f t="shared" si="5"/>
        <v/>
      </c>
    </row>
    <row r="26" spans="1:8" ht="9.75" customHeight="1" x14ac:dyDescent="0.25">
      <c r="A26" s="15"/>
      <c r="B26" s="16"/>
      <c r="C26" s="17" t="str">
        <f t="shared" si="0"/>
        <v/>
      </c>
      <c r="D26" s="18" t="str">
        <f t="shared" si="1"/>
        <v/>
      </c>
      <c r="E26" s="18" t="str">
        <f t="shared" si="2"/>
        <v/>
      </c>
      <c r="F26" s="45" t="str">
        <f t="shared" si="3"/>
        <v/>
      </c>
      <c r="G26" s="47" t="str">
        <f t="shared" si="4"/>
        <v/>
      </c>
      <c r="H26" s="49" t="str">
        <f t="shared" si="5"/>
        <v/>
      </c>
    </row>
    <row r="27" spans="1:8" ht="9.75" customHeight="1" x14ac:dyDescent="0.25">
      <c r="A27" s="15"/>
      <c r="B27" s="16"/>
      <c r="C27" s="17" t="str">
        <f t="shared" si="0"/>
        <v/>
      </c>
      <c r="D27" s="18" t="str">
        <f t="shared" si="1"/>
        <v/>
      </c>
      <c r="E27" s="18" t="str">
        <f t="shared" si="2"/>
        <v/>
      </c>
      <c r="F27" s="45" t="str">
        <f t="shared" si="3"/>
        <v/>
      </c>
      <c r="G27" s="47" t="str">
        <f t="shared" si="4"/>
        <v/>
      </c>
      <c r="H27" s="49" t="str">
        <f t="shared" si="5"/>
        <v/>
      </c>
    </row>
    <row r="28" spans="1:8" ht="9.75" customHeight="1" x14ac:dyDescent="0.25">
      <c r="A28" s="15"/>
      <c r="B28" s="16"/>
      <c r="C28" s="17" t="str">
        <f t="shared" si="0"/>
        <v/>
      </c>
      <c r="D28" s="18" t="str">
        <f t="shared" si="1"/>
        <v/>
      </c>
      <c r="E28" s="18" t="str">
        <f t="shared" si="2"/>
        <v/>
      </c>
      <c r="F28" s="45" t="str">
        <f t="shared" si="3"/>
        <v/>
      </c>
      <c r="G28" s="47" t="str">
        <f t="shared" si="4"/>
        <v/>
      </c>
      <c r="H28" s="49" t="str">
        <f t="shared" si="5"/>
        <v/>
      </c>
    </row>
    <row r="29" spans="1:8" ht="9.75" customHeight="1" x14ac:dyDescent="0.25">
      <c r="A29" s="15"/>
      <c r="B29" s="16"/>
      <c r="C29" s="17" t="str">
        <f t="shared" si="0"/>
        <v/>
      </c>
      <c r="D29" s="18" t="str">
        <f t="shared" si="1"/>
        <v/>
      </c>
      <c r="E29" s="18" t="str">
        <f t="shared" si="2"/>
        <v/>
      </c>
      <c r="F29" s="45" t="str">
        <f t="shared" si="3"/>
        <v/>
      </c>
      <c r="G29" s="47" t="str">
        <f t="shared" si="4"/>
        <v/>
      </c>
      <c r="H29" s="49" t="str">
        <f t="shared" si="5"/>
        <v/>
      </c>
    </row>
    <row r="30" spans="1:8" ht="9.75" customHeight="1" x14ac:dyDescent="0.25">
      <c r="A30" s="15"/>
      <c r="B30" s="16"/>
      <c r="C30" s="17" t="str">
        <f t="shared" si="0"/>
        <v/>
      </c>
      <c r="D30" s="18" t="str">
        <f t="shared" si="1"/>
        <v/>
      </c>
      <c r="E30" s="18" t="str">
        <f t="shared" si="2"/>
        <v/>
      </c>
      <c r="F30" s="45" t="str">
        <f t="shared" si="3"/>
        <v/>
      </c>
      <c r="G30" s="47" t="str">
        <f t="shared" si="4"/>
        <v/>
      </c>
      <c r="H30" s="49" t="str">
        <f t="shared" si="5"/>
        <v/>
      </c>
    </row>
    <row r="31" spans="1:8" ht="9.75" customHeight="1" x14ac:dyDescent="0.25">
      <c r="A31" s="15"/>
      <c r="B31" s="16"/>
      <c r="C31" s="17" t="str">
        <f t="shared" si="0"/>
        <v/>
      </c>
      <c r="D31" s="18" t="str">
        <f t="shared" si="1"/>
        <v/>
      </c>
      <c r="E31" s="18" t="str">
        <f t="shared" si="2"/>
        <v/>
      </c>
      <c r="F31" s="45" t="str">
        <f t="shared" si="3"/>
        <v/>
      </c>
      <c r="G31" s="47" t="str">
        <f t="shared" si="4"/>
        <v/>
      </c>
      <c r="H31" s="49" t="str">
        <f t="shared" si="5"/>
        <v/>
      </c>
    </row>
    <row r="32" spans="1:8" ht="9.75" customHeight="1" x14ac:dyDescent="0.25">
      <c r="A32" s="15"/>
      <c r="B32" s="16"/>
      <c r="C32" s="17" t="str">
        <f t="shared" si="0"/>
        <v/>
      </c>
      <c r="D32" s="18" t="str">
        <f t="shared" si="1"/>
        <v/>
      </c>
      <c r="E32" s="18" t="str">
        <f t="shared" si="2"/>
        <v/>
      </c>
      <c r="F32" s="45" t="str">
        <f t="shared" si="3"/>
        <v/>
      </c>
      <c r="G32" s="47" t="str">
        <f t="shared" si="4"/>
        <v/>
      </c>
      <c r="H32" s="49" t="str">
        <f t="shared" si="5"/>
        <v/>
      </c>
    </row>
    <row r="33" spans="1:19" ht="9.75" customHeight="1" x14ac:dyDescent="0.25">
      <c r="A33" s="15"/>
      <c r="B33" s="16"/>
      <c r="C33" s="17" t="str">
        <f t="shared" si="0"/>
        <v/>
      </c>
      <c r="D33" s="18" t="str">
        <f t="shared" si="1"/>
        <v/>
      </c>
      <c r="E33" s="18" t="str">
        <f t="shared" si="2"/>
        <v/>
      </c>
      <c r="F33" s="45" t="str">
        <f t="shared" si="3"/>
        <v/>
      </c>
      <c r="G33" s="47" t="str">
        <f t="shared" si="4"/>
        <v/>
      </c>
      <c r="H33" s="49" t="str">
        <f t="shared" si="5"/>
        <v/>
      </c>
    </row>
    <row r="34" spans="1:19" ht="9.75" customHeight="1" x14ac:dyDescent="0.25">
      <c r="A34" s="15"/>
      <c r="B34" s="16"/>
      <c r="C34" s="17" t="str">
        <f t="shared" si="0"/>
        <v/>
      </c>
      <c r="D34" s="18" t="str">
        <f t="shared" si="1"/>
        <v/>
      </c>
      <c r="E34" s="18" t="str">
        <f t="shared" si="2"/>
        <v/>
      </c>
      <c r="F34" s="45" t="str">
        <f t="shared" si="3"/>
        <v/>
      </c>
      <c r="G34" s="47" t="str">
        <f t="shared" si="4"/>
        <v/>
      </c>
      <c r="H34" s="49" t="str">
        <f t="shared" si="5"/>
        <v/>
      </c>
    </row>
    <row r="35" spans="1:19" ht="9.75" customHeight="1" x14ac:dyDescent="0.25">
      <c r="A35" s="15"/>
      <c r="B35" s="16"/>
      <c r="C35" s="17" t="str">
        <f t="shared" si="0"/>
        <v/>
      </c>
      <c r="D35" s="18" t="str">
        <f t="shared" si="1"/>
        <v/>
      </c>
      <c r="E35" s="18" t="str">
        <f t="shared" si="2"/>
        <v/>
      </c>
      <c r="F35" s="45" t="str">
        <f t="shared" si="3"/>
        <v/>
      </c>
      <c r="G35" s="47" t="str">
        <f t="shared" si="4"/>
        <v/>
      </c>
      <c r="H35" s="49" t="str">
        <f t="shared" si="5"/>
        <v/>
      </c>
    </row>
    <row r="36" spans="1:19" ht="9.75" customHeight="1" thickBot="1" x14ac:dyDescent="0.3">
      <c r="A36" s="19"/>
      <c r="B36" s="20"/>
      <c r="C36" s="21" t="str">
        <f t="shared" si="0"/>
        <v/>
      </c>
      <c r="D36" s="18" t="str">
        <f t="shared" si="1"/>
        <v/>
      </c>
      <c r="E36" s="18" t="str">
        <f t="shared" si="2"/>
        <v/>
      </c>
      <c r="F36" s="45" t="str">
        <f t="shared" si="3"/>
        <v/>
      </c>
      <c r="G36" s="47" t="str">
        <f t="shared" si="4"/>
        <v/>
      </c>
      <c r="H36" s="50" t="str">
        <f t="shared" si="5"/>
        <v/>
      </c>
    </row>
    <row r="37" spans="1:19" ht="16.5" thickTop="1" thickBot="1" x14ac:dyDescent="0.3">
      <c r="A37" s="37" t="s">
        <v>14</v>
      </c>
      <c r="B37" s="37"/>
      <c r="C37" s="37"/>
      <c r="D37" s="22" t="s">
        <v>7</v>
      </c>
      <c r="E37" s="51">
        <f>SUM(E9:E36)</f>
        <v>53.9</v>
      </c>
      <c r="F37" s="23"/>
      <c r="G37" s="24">
        <f>SUM(G9:G36)</f>
        <v>49.3185</v>
      </c>
      <c r="H37" s="25">
        <f>SUM(H9:H36)</f>
        <v>4.5815000000000001</v>
      </c>
    </row>
    <row r="38" spans="1:19" ht="16.5" thickTop="1" thickBot="1" x14ac:dyDescent="0.3">
      <c r="A38" s="7" t="s">
        <v>19</v>
      </c>
      <c r="B38" s="7"/>
      <c r="C38" s="26"/>
      <c r="D38" s="26"/>
      <c r="E38" s="27">
        <v>2.1000000000000001E-2</v>
      </c>
      <c r="F38" s="26"/>
      <c r="G38" s="28" t="s">
        <v>15</v>
      </c>
      <c r="H38" s="29">
        <f>SUMIF(F9:F36,E38,G9:G36)</f>
        <v>0</v>
      </c>
    </row>
    <row r="39" spans="1:19" ht="16.5" thickTop="1" thickBot="1" x14ac:dyDescent="0.3">
      <c r="A39" s="39"/>
      <c r="B39" s="38"/>
      <c r="C39" s="52"/>
      <c r="D39" s="26"/>
      <c r="E39" s="26" t="s">
        <v>9</v>
      </c>
      <c r="F39" s="26"/>
      <c r="G39" s="30" t="s">
        <v>16</v>
      </c>
      <c r="H39" s="31">
        <f>SUMIF(F9:F36,F40,G9:G36)</f>
        <v>49.3185</v>
      </c>
      <c r="S39" s="2"/>
    </row>
    <row r="40" spans="1:19" ht="16.5" thickTop="1" thickBot="1" x14ac:dyDescent="0.3">
      <c r="A40" s="7" t="s">
        <v>20</v>
      </c>
      <c r="B40" s="7"/>
      <c r="C40" s="26"/>
      <c r="D40" s="26"/>
      <c r="E40" s="26" t="s">
        <v>22</v>
      </c>
      <c r="F40" s="40">
        <v>8.5000000000000006E-2</v>
      </c>
      <c r="G40" s="30" t="s">
        <v>17</v>
      </c>
      <c r="H40" s="31">
        <f>SUMIF(F9:F36,E38,H9:H36)</f>
        <v>0</v>
      </c>
    </row>
    <row r="41" spans="1:19" ht="16.5" thickTop="1" thickBot="1" x14ac:dyDescent="0.3">
      <c r="A41" s="41" t="str">
        <f>IF(A39&lt;&gt;"",A39-E37,"")</f>
        <v/>
      </c>
      <c r="B41" s="38"/>
      <c r="C41" s="52"/>
      <c r="D41" s="26"/>
      <c r="E41" s="26" t="s">
        <v>10</v>
      </c>
      <c r="F41" s="26"/>
      <c r="G41" s="32" t="s">
        <v>18</v>
      </c>
      <c r="H41" s="33">
        <f>SUMIF(F9:F36,F40,H9:H36)</f>
        <v>4.5815000000000001</v>
      </c>
    </row>
    <row r="42" spans="1:19" ht="15.75" thickTop="1" x14ac:dyDescent="0.25">
      <c r="A42" s="34"/>
      <c r="B42" s="34"/>
      <c r="C42" s="34"/>
      <c r="D42" s="34"/>
      <c r="E42" s="8"/>
      <c r="F42" s="8"/>
      <c r="G42" s="35"/>
      <c r="H42" s="34"/>
    </row>
    <row r="43" spans="1:19" x14ac:dyDescent="0.25">
      <c r="B43" s="36"/>
      <c r="E43" s="11"/>
    </row>
    <row r="48" spans="1:19" x14ac:dyDescent="0.25">
      <c r="B48" s="36"/>
    </row>
  </sheetData>
  <sheetProtection selectLockedCells="1"/>
  <mergeCells count="1">
    <mergeCell ref="B1:G1"/>
  </mergeCells>
  <pageMargins left="0.25" right="0.25" top="0.75" bottom="0.75" header="0.3" footer="0.3"/>
  <pageSetup paperSize="11" orientation="portrait" horizontalDpi="4294967293" verticalDpi="0" copies="2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9265" r:id="rId4" name="Button 1">
              <controlPr defaultSize="0" print="0" autoFill="0" autoPict="0" macro="[2]!NOUVELLE_FACTURE">
                <anchor moveWithCells="1" sizeWithCells="1">
                  <from>
                    <xdr:col>8</xdr:col>
                    <xdr:colOff>447675</xdr:colOff>
                    <xdr:row>29</xdr:row>
                    <xdr:rowOff>104775</xdr:rowOff>
                  </from>
                  <to>
                    <xdr:col>10</xdr:col>
                    <xdr:colOff>457200</xdr:colOff>
                    <xdr:row>32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66" r:id="rId5" name="Button 2">
              <controlPr defaultSize="0" print="0" autoFill="0" autoPict="0" macro="[2]!imprimer_facture">
                <anchor moveWithCells="1" sizeWithCells="1">
                  <from>
                    <xdr:col>8</xdr:col>
                    <xdr:colOff>466725</xdr:colOff>
                    <xdr:row>32</xdr:row>
                    <xdr:rowOff>114300</xdr:rowOff>
                  </from>
                  <to>
                    <xdr:col>10</xdr:col>
                    <xdr:colOff>476250</xdr:colOff>
                    <xdr:row>35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67" r:id="rId6" name="Button 3">
              <controlPr defaultSize="0" print="0" autoFill="0" autoPict="0" macro="[2]!MASQUER_FEUILLE">
                <anchor moveWithCells="1" sizeWithCells="1">
                  <from>
                    <xdr:col>8</xdr:col>
                    <xdr:colOff>476250</xdr:colOff>
                    <xdr:row>35</xdr:row>
                    <xdr:rowOff>114300</xdr:rowOff>
                  </from>
                  <to>
                    <xdr:col>10</xdr:col>
                    <xdr:colOff>485775</xdr:colOff>
                    <xdr:row>37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68" r:id="rId7" name="Check Box 4">
              <controlPr locked="0" defaultSize="0" autoFill="0" autoLine="0" autoPict="0" altText="">
                <anchor moveWithCells="1">
                  <from>
                    <xdr:col>3</xdr:col>
                    <xdr:colOff>257175</xdr:colOff>
                    <xdr:row>37</xdr:row>
                    <xdr:rowOff>152400</xdr:rowOff>
                  </from>
                  <to>
                    <xdr:col>4</xdr:col>
                    <xdr:colOff>285750</xdr:colOff>
                    <xdr:row>39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69" r:id="rId8" name="Check Box 5">
              <controlPr locked="0" defaultSize="0" autoFill="0" autoLine="0" autoPict="0" altText="">
                <anchor moveWithCells="1">
                  <from>
                    <xdr:col>3</xdr:col>
                    <xdr:colOff>257175</xdr:colOff>
                    <xdr:row>39</xdr:row>
                    <xdr:rowOff>161925</xdr:rowOff>
                  </from>
                  <to>
                    <xdr:col>4</xdr:col>
                    <xdr:colOff>285750</xdr:colOff>
                    <xdr:row>41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70" r:id="rId9" name="Check Box 6">
              <controlPr locked="0" defaultSize="0" autoFill="0" autoLine="0" autoPict="0" altText="">
                <anchor moveWithCells="1">
                  <from>
                    <xdr:col>3</xdr:col>
                    <xdr:colOff>257175</xdr:colOff>
                    <xdr:row>38</xdr:row>
                    <xdr:rowOff>152400</xdr:rowOff>
                  </from>
                  <to>
                    <xdr:col>4</xdr:col>
                    <xdr:colOff>123825</xdr:colOff>
                    <xdr:row>40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7"/>
  <dimension ref="A1:S48"/>
  <sheetViews>
    <sheetView showGridLines="0" zoomScale="110" zoomScaleNormal="110" workbookViewId="0">
      <selection activeCell="A18" sqref="A18"/>
    </sheetView>
  </sheetViews>
  <sheetFormatPr baseColWidth="10" defaultRowHeight="15" x14ac:dyDescent="0.25"/>
  <cols>
    <col min="1" max="1" width="5.28515625" style="6" customWidth="1"/>
    <col min="2" max="2" width="4.85546875" style="6" customWidth="1"/>
    <col min="3" max="3" width="20.85546875" style="6" customWidth="1"/>
    <col min="4" max="4" width="6.5703125" style="6" customWidth="1"/>
    <col min="5" max="5" width="10.140625" style="6" customWidth="1"/>
    <col min="6" max="6" width="5" style="6" customWidth="1"/>
    <col min="7" max="7" width="8.42578125" style="6" customWidth="1"/>
    <col min="8" max="8" width="6.140625" style="6" customWidth="1"/>
    <col min="9" max="9" width="11.42578125" style="6"/>
    <col min="10" max="12" width="11.42578125" style="1"/>
    <col min="13" max="13" width="23.5703125" style="1" customWidth="1"/>
    <col min="14" max="16" width="11.42578125" style="1"/>
    <col min="17" max="17" width="13" style="1" customWidth="1"/>
    <col min="18" max="19" width="11.42578125" style="1"/>
  </cols>
  <sheetData>
    <row r="1" spans="1:8" x14ac:dyDescent="0.25">
      <c r="B1" s="55"/>
      <c r="C1" s="55"/>
      <c r="D1" s="55"/>
      <c r="E1" s="55"/>
      <c r="F1" s="55"/>
      <c r="G1" s="55"/>
    </row>
    <row r="2" spans="1:8" x14ac:dyDescent="0.25">
      <c r="A2" s="7"/>
      <c r="B2" s="7"/>
      <c r="C2" s="7"/>
      <c r="D2" s="7"/>
      <c r="E2" s="7"/>
      <c r="F2" s="7"/>
      <c r="G2" s="7"/>
      <c r="H2" s="7"/>
    </row>
    <row r="3" spans="1:8" x14ac:dyDescent="0.25">
      <c r="A3" s="7"/>
      <c r="B3" s="7"/>
      <c r="C3" s="7"/>
      <c r="D3" s="7"/>
      <c r="E3" s="7"/>
      <c r="F3" s="7"/>
      <c r="G3" s="7"/>
      <c r="H3" s="7"/>
    </row>
    <row r="4" spans="1:8" x14ac:dyDescent="0.25">
      <c r="A4" s="7"/>
      <c r="B4" s="7"/>
      <c r="C4" s="7"/>
      <c r="D4" s="7"/>
      <c r="E4" s="7"/>
      <c r="F4" s="7"/>
      <c r="G4" s="7"/>
      <c r="H4" s="7"/>
    </row>
    <row r="5" spans="1:8" x14ac:dyDescent="0.25">
      <c r="C5" s="8" t="s">
        <v>0</v>
      </c>
      <c r="D5" s="54">
        <v>39451</v>
      </c>
      <c r="E5" s="9"/>
    </row>
    <row r="6" spans="1:8" ht="15.75" thickBot="1" x14ac:dyDescent="0.3">
      <c r="C6" s="8" t="s">
        <v>8</v>
      </c>
      <c r="D6" s="42">
        <v>200801015</v>
      </c>
      <c r="E6" s="10"/>
    </row>
    <row r="7" spans="1:8" ht="16.5" thickTop="1" thickBot="1" x14ac:dyDescent="0.3">
      <c r="A7" s="6" t="s">
        <v>21</v>
      </c>
      <c r="B7" s="46">
        <v>7</v>
      </c>
      <c r="C7" s="8" t="s">
        <v>1</v>
      </c>
      <c r="D7" s="10">
        <v>3</v>
      </c>
      <c r="E7" s="10"/>
      <c r="H7" s="11"/>
    </row>
    <row r="8" spans="1:8" ht="16.5" thickTop="1" thickBot="1" x14ac:dyDescent="0.3">
      <c r="A8" s="12" t="s">
        <v>2</v>
      </c>
      <c r="B8" s="13" t="s">
        <v>5</v>
      </c>
      <c r="C8" s="13" t="s">
        <v>3</v>
      </c>
      <c r="D8" s="13" t="s">
        <v>4</v>
      </c>
      <c r="E8" s="13" t="s">
        <v>6</v>
      </c>
      <c r="F8" s="13" t="s">
        <v>11</v>
      </c>
      <c r="G8" s="13" t="s">
        <v>12</v>
      </c>
      <c r="H8" s="14" t="s">
        <v>13</v>
      </c>
    </row>
    <row r="9" spans="1:8" ht="9.75" customHeight="1" thickTop="1" x14ac:dyDescent="0.25">
      <c r="A9" s="15">
        <v>14</v>
      </c>
      <c r="B9" s="16">
        <v>1</v>
      </c>
      <c r="C9" s="17" t="str">
        <f t="shared" ref="C9:C36" si="0">IFERROR(VLOOKUP(A9,code_carte,2,FALSE),"")</f>
        <v>PRODUIT 1</v>
      </c>
      <c r="D9" s="18">
        <f t="shared" ref="D9:D36" si="1">IFERROR(VLOOKUP(A9,code_carte,3,FALSE),"")</f>
        <v>1.5</v>
      </c>
      <c r="E9" s="18">
        <f t="shared" ref="E9:E36" si="2">IFERROR(VLOOKUP(A9,code_carte,3,FALSE)*B9,"")</f>
        <v>1.5</v>
      </c>
      <c r="F9" s="45">
        <f t="shared" ref="F9:F36" si="3">IFERROR(VLOOKUP(A9,code_carte,4,FALSE),"")</f>
        <v>2.1000000000000001E-2</v>
      </c>
      <c r="G9" s="47">
        <f t="shared" ref="G9:G36" si="4">IFERROR(VLOOKUP(A9,code_carte,5,FALSE)*B9,"")</f>
        <v>1.4684999999999999</v>
      </c>
      <c r="H9" s="48">
        <f t="shared" ref="H9:H36" si="5">IFERROR(VLOOKUP(A9,code_carte,6,FALSE)*B9,"")</f>
        <v>3.15E-2</v>
      </c>
    </row>
    <row r="10" spans="1:8" ht="9.75" customHeight="1" x14ac:dyDescent="0.25">
      <c r="A10" s="15">
        <v>10</v>
      </c>
      <c r="B10" s="16">
        <v>1</v>
      </c>
      <c r="C10" s="17" t="str">
        <f t="shared" si="0"/>
        <v>PRODUIT 1</v>
      </c>
      <c r="D10" s="18">
        <f t="shared" si="1"/>
        <v>1.9</v>
      </c>
      <c r="E10" s="18">
        <f t="shared" si="2"/>
        <v>1.9</v>
      </c>
      <c r="F10" s="45">
        <f t="shared" si="3"/>
        <v>2.1000000000000001E-2</v>
      </c>
      <c r="G10" s="47">
        <f t="shared" si="4"/>
        <v>1.8600999999999999</v>
      </c>
      <c r="H10" s="49">
        <f t="shared" si="5"/>
        <v>3.9899999999999998E-2</v>
      </c>
    </row>
    <row r="11" spans="1:8" ht="9.75" customHeight="1" x14ac:dyDescent="0.25">
      <c r="A11" s="15">
        <v>79</v>
      </c>
      <c r="B11" s="16">
        <v>2</v>
      </c>
      <c r="C11" s="17" t="str">
        <f t="shared" si="0"/>
        <v>PRODUIT 1</v>
      </c>
      <c r="D11" s="18">
        <f t="shared" si="1"/>
        <v>13.5</v>
      </c>
      <c r="E11" s="18">
        <f t="shared" si="2"/>
        <v>27</v>
      </c>
      <c r="F11" s="45">
        <f t="shared" si="3"/>
        <v>8.5000000000000006E-2</v>
      </c>
      <c r="G11" s="47">
        <f t="shared" si="4"/>
        <v>24.704999999999998</v>
      </c>
      <c r="H11" s="49">
        <f t="shared" si="5"/>
        <v>2.2950000000000004</v>
      </c>
    </row>
    <row r="12" spans="1:8" ht="9.75" customHeight="1" x14ac:dyDescent="0.25">
      <c r="A12" s="15">
        <v>82</v>
      </c>
      <c r="B12" s="16">
        <v>1</v>
      </c>
      <c r="C12" s="17" t="str">
        <f t="shared" si="0"/>
        <v>PRODUIT 1</v>
      </c>
      <c r="D12" s="18">
        <f t="shared" si="1"/>
        <v>12.5</v>
      </c>
      <c r="E12" s="18">
        <f t="shared" si="2"/>
        <v>12.5</v>
      </c>
      <c r="F12" s="45">
        <f t="shared" si="3"/>
        <v>8.5000000000000006E-2</v>
      </c>
      <c r="G12" s="47">
        <f t="shared" si="4"/>
        <v>11.4375</v>
      </c>
      <c r="H12" s="49">
        <f t="shared" si="5"/>
        <v>1.0625</v>
      </c>
    </row>
    <row r="13" spans="1:8" ht="9.75" customHeight="1" x14ac:dyDescent="0.25">
      <c r="A13" s="15"/>
      <c r="B13" s="16"/>
      <c r="C13" s="17" t="str">
        <f t="shared" si="0"/>
        <v/>
      </c>
      <c r="D13" s="18" t="str">
        <f t="shared" si="1"/>
        <v/>
      </c>
      <c r="E13" s="18" t="str">
        <f t="shared" si="2"/>
        <v/>
      </c>
      <c r="F13" s="45" t="str">
        <f t="shared" si="3"/>
        <v/>
      </c>
      <c r="G13" s="47" t="str">
        <f t="shared" si="4"/>
        <v/>
      </c>
      <c r="H13" s="49" t="str">
        <f t="shared" si="5"/>
        <v/>
      </c>
    </row>
    <row r="14" spans="1:8" ht="9.75" customHeight="1" x14ac:dyDescent="0.25">
      <c r="A14" s="15"/>
      <c r="B14" s="16"/>
      <c r="C14" s="17" t="str">
        <f t="shared" si="0"/>
        <v/>
      </c>
      <c r="D14" s="18" t="str">
        <f t="shared" si="1"/>
        <v/>
      </c>
      <c r="E14" s="18" t="str">
        <f t="shared" si="2"/>
        <v/>
      </c>
      <c r="F14" s="45" t="str">
        <f t="shared" si="3"/>
        <v/>
      </c>
      <c r="G14" s="47" t="str">
        <f t="shared" si="4"/>
        <v/>
      </c>
      <c r="H14" s="49" t="str">
        <f t="shared" si="5"/>
        <v/>
      </c>
    </row>
    <row r="15" spans="1:8" ht="9.75" customHeight="1" x14ac:dyDescent="0.25">
      <c r="A15" s="15"/>
      <c r="B15" s="16"/>
      <c r="C15" s="17" t="str">
        <f t="shared" si="0"/>
        <v/>
      </c>
      <c r="D15" s="18" t="str">
        <f t="shared" si="1"/>
        <v/>
      </c>
      <c r="E15" s="18" t="str">
        <f t="shared" si="2"/>
        <v/>
      </c>
      <c r="F15" s="45" t="str">
        <f t="shared" si="3"/>
        <v/>
      </c>
      <c r="G15" s="47" t="str">
        <f t="shared" si="4"/>
        <v/>
      </c>
      <c r="H15" s="49" t="str">
        <f t="shared" si="5"/>
        <v/>
      </c>
    </row>
    <row r="16" spans="1:8" ht="9.75" customHeight="1" x14ac:dyDescent="0.25">
      <c r="A16" s="15"/>
      <c r="B16" s="16"/>
      <c r="C16" s="17" t="str">
        <f t="shared" si="0"/>
        <v/>
      </c>
      <c r="D16" s="18" t="str">
        <f t="shared" si="1"/>
        <v/>
      </c>
      <c r="E16" s="18" t="str">
        <f t="shared" si="2"/>
        <v/>
      </c>
      <c r="F16" s="45" t="str">
        <f t="shared" si="3"/>
        <v/>
      </c>
      <c r="G16" s="47" t="str">
        <f t="shared" si="4"/>
        <v/>
      </c>
      <c r="H16" s="49" t="str">
        <f t="shared" si="5"/>
        <v/>
      </c>
    </row>
    <row r="17" spans="1:8" ht="9.75" customHeight="1" x14ac:dyDescent="0.25">
      <c r="A17" s="15"/>
      <c r="B17" s="16"/>
      <c r="C17" s="17" t="str">
        <f t="shared" si="0"/>
        <v/>
      </c>
      <c r="D17" s="18" t="str">
        <f t="shared" si="1"/>
        <v/>
      </c>
      <c r="E17" s="18" t="str">
        <f t="shared" si="2"/>
        <v/>
      </c>
      <c r="F17" s="45" t="str">
        <f t="shared" si="3"/>
        <v/>
      </c>
      <c r="G17" s="47" t="str">
        <f t="shared" si="4"/>
        <v/>
      </c>
      <c r="H17" s="49" t="str">
        <f t="shared" si="5"/>
        <v/>
      </c>
    </row>
    <row r="18" spans="1:8" ht="9.75" customHeight="1" x14ac:dyDescent="0.25">
      <c r="A18" s="15"/>
      <c r="B18" s="16"/>
      <c r="C18" s="17" t="str">
        <f t="shared" si="0"/>
        <v/>
      </c>
      <c r="D18" s="18" t="str">
        <f t="shared" si="1"/>
        <v/>
      </c>
      <c r="E18" s="18" t="str">
        <f t="shared" si="2"/>
        <v/>
      </c>
      <c r="F18" s="45" t="str">
        <f t="shared" si="3"/>
        <v/>
      </c>
      <c r="G18" s="47" t="str">
        <f t="shared" si="4"/>
        <v/>
      </c>
      <c r="H18" s="49" t="str">
        <f t="shared" si="5"/>
        <v/>
      </c>
    </row>
    <row r="19" spans="1:8" ht="9.75" customHeight="1" x14ac:dyDescent="0.25">
      <c r="A19" s="15"/>
      <c r="B19" s="16"/>
      <c r="C19" s="17" t="str">
        <f t="shared" si="0"/>
        <v/>
      </c>
      <c r="D19" s="18" t="str">
        <f t="shared" si="1"/>
        <v/>
      </c>
      <c r="E19" s="18" t="str">
        <f t="shared" si="2"/>
        <v/>
      </c>
      <c r="F19" s="45" t="str">
        <f t="shared" si="3"/>
        <v/>
      </c>
      <c r="G19" s="47" t="str">
        <f t="shared" si="4"/>
        <v/>
      </c>
      <c r="H19" s="49" t="str">
        <f t="shared" si="5"/>
        <v/>
      </c>
    </row>
    <row r="20" spans="1:8" ht="9.75" customHeight="1" x14ac:dyDescent="0.25">
      <c r="A20" s="15"/>
      <c r="B20" s="16"/>
      <c r="C20" s="17" t="str">
        <f t="shared" si="0"/>
        <v/>
      </c>
      <c r="D20" s="18" t="str">
        <f t="shared" si="1"/>
        <v/>
      </c>
      <c r="E20" s="18" t="str">
        <f t="shared" si="2"/>
        <v/>
      </c>
      <c r="F20" s="45" t="str">
        <f t="shared" si="3"/>
        <v/>
      </c>
      <c r="G20" s="47" t="str">
        <f t="shared" si="4"/>
        <v/>
      </c>
      <c r="H20" s="49" t="str">
        <f t="shared" si="5"/>
        <v/>
      </c>
    </row>
    <row r="21" spans="1:8" ht="9.75" customHeight="1" x14ac:dyDescent="0.25">
      <c r="A21" s="15"/>
      <c r="B21" s="16"/>
      <c r="C21" s="17" t="str">
        <f t="shared" si="0"/>
        <v/>
      </c>
      <c r="D21" s="18" t="str">
        <f t="shared" si="1"/>
        <v/>
      </c>
      <c r="E21" s="18" t="str">
        <f t="shared" si="2"/>
        <v/>
      </c>
      <c r="F21" s="45" t="str">
        <f t="shared" si="3"/>
        <v/>
      </c>
      <c r="G21" s="47" t="str">
        <f t="shared" si="4"/>
        <v/>
      </c>
      <c r="H21" s="49" t="str">
        <f t="shared" si="5"/>
        <v/>
      </c>
    </row>
    <row r="22" spans="1:8" ht="9.75" customHeight="1" x14ac:dyDescent="0.25">
      <c r="A22" s="15"/>
      <c r="B22" s="16"/>
      <c r="C22" s="17" t="str">
        <f t="shared" si="0"/>
        <v/>
      </c>
      <c r="D22" s="18" t="str">
        <f t="shared" si="1"/>
        <v/>
      </c>
      <c r="E22" s="18" t="str">
        <f t="shared" si="2"/>
        <v/>
      </c>
      <c r="F22" s="45" t="str">
        <f t="shared" si="3"/>
        <v/>
      </c>
      <c r="G22" s="47" t="str">
        <f t="shared" si="4"/>
        <v/>
      </c>
      <c r="H22" s="49" t="str">
        <f t="shared" si="5"/>
        <v/>
      </c>
    </row>
    <row r="23" spans="1:8" ht="9.75" customHeight="1" x14ac:dyDescent="0.25">
      <c r="A23" s="15"/>
      <c r="B23" s="16"/>
      <c r="C23" s="17" t="str">
        <f t="shared" si="0"/>
        <v/>
      </c>
      <c r="D23" s="18" t="str">
        <f t="shared" si="1"/>
        <v/>
      </c>
      <c r="E23" s="18" t="str">
        <f t="shared" si="2"/>
        <v/>
      </c>
      <c r="F23" s="45" t="str">
        <f t="shared" si="3"/>
        <v/>
      </c>
      <c r="G23" s="47" t="str">
        <f t="shared" si="4"/>
        <v/>
      </c>
      <c r="H23" s="49" t="str">
        <f t="shared" si="5"/>
        <v/>
      </c>
    </row>
    <row r="24" spans="1:8" ht="9.75" customHeight="1" x14ac:dyDescent="0.25">
      <c r="A24" s="15"/>
      <c r="B24" s="16"/>
      <c r="C24" s="17" t="str">
        <f t="shared" si="0"/>
        <v/>
      </c>
      <c r="D24" s="18" t="str">
        <f t="shared" si="1"/>
        <v/>
      </c>
      <c r="E24" s="18" t="str">
        <f t="shared" si="2"/>
        <v/>
      </c>
      <c r="F24" s="45" t="str">
        <f t="shared" si="3"/>
        <v/>
      </c>
      <c r="G24" s="47" t="str">
        <f t="shared" si="4"/>
        <v/>
      </c>
      <c r="H24" s="49" t="str">
        <f t="shared" si="5"/>
        <v/>
      </c>
    </row>
    <row r="25" spans="1:8" ht="9.75" customHeight="1" x14ac:dyDescent="0.25">
      <c r="A25" s="15"/>
      <c r="B25" s="16"/>
      <c r="C25" s="17" t="str">
        <f t="shared" si="0"/>
        <v/>
      </c>
      <c r="D25" s="18" t="str">
        <f t="shared" si="1"/>
        <v/>
      </c>
      <c r="E25" s="18" t="str">
        <f t="shared" si="2"/>
        <v/>
      </c>
      <c r="F25" s="45" t="str">
        <f t="shared" si="3"/>
        <v/>
      </c>
      <c r="G25" s="47" t="str">
        <f t="shared" si="4"/>
        <v/>
      </c>
      <c r="H25" s="49" t="str">
        <f t="shared" si="5"/>
        <v/>
      </c>
    </row>
    <row r="26" spans="1:8" ht="9.75" customHeight="1" x14ac:dyDescent="0.25">
      <c r="A26" s="15"/>
      <c r="B26" s="16"/>
      <c r="C26" s="17" t="str">
        <f t="shared" si="0"/>
        <v/>
      </c>
      <c r="D26" s="18" t="str">
        <f t="shared" si="1"/>
        <v/>
      </c>
      <c r="E26" s="18" t="str">
        <f t="shared" si="2"/>
        <v/>
      </c>
      <c r="F26" s="45" t="str">
        <f t="shared" si="3"/>
        <v/>
      </c>
      <c r="G26" s="47" t="str">
        <f t="shared" si="4"/>
        <v/>
      </c>
      <c r="H26" s="49" t="str">
        <f t="shared" si="5"/>
        <v/>
      </c>
    </row>
    <row r="27" spans="1:8" ht="9.75" customHeight="1" x14ac:dyDescent="0.25">
      <c r="A27" s="15"/>
      <c r="B27" s="16"/>
      <c r="C27" s="17" t="str">
        <f t="shared" si="0"/>
        <v/>
      </c>
      <c r="D27" s="18" t="str">
        <f t="shared" si="1"/>
        <v/>
      </c>
      <c r="E27" s="18" t="str">
        <f t="shared" si="2"/>
        <v/>
      </c>
      <c r="F27" s="45" t="str">
        <f t="shared" si="3"/>
        <v/>
      </c>
      <c r="G27" s="47" t="str">
        <f t="shared" si="4"/>
        <v/>
      </c>
      <c r="H27" s="49" t="str">
        <f t="shared" si="5"/>
        <v/>
      </c>
    </row>
    <row r="28" spans="1:8" ht="9.75" customHeight="1" x14ac:dyDescent="0.25">
      <c r="A28" s="15"/>
      <c r="B28" s="16"/>
      <c r="C28" s="17" t="str">
        <f t="shared" si="0"/>
        <v/>
      </c>
      <c r="D28" s="18" t="str">
        <f t="shared" si="1"/>
        <v/>
      </c>
      <c r="E28" s="18" t="str">
        <f t="shared" si="2"/>
        <v/>
      </c>
      <c r="F28" s="45" t="str">
        <f t="shared" si="3"/>
        <v/>
      </c>
      <c r="G28" s="47" t="str">
        <f t="shared" si="4"/>
        <v/>
      </c>
      <c r="H28" s="49" t="str">
        <f t="shared" si="5"/>
        <v/>
      </c>
    </row>
    <row r="29" spans="1:8" ht="9.75" customHeight="1" x14ac:dyDescent="0.25">
      <c r="A29" s="15"/>
      <c r="B29" s="16"/>
      <c r="C29" s="17" t="str">
        <f t="shared" si="0"/>
        <v/>
      </c>
      <c r="D29" s="18" t="str">
        <f t="shared" si="1"/>
        <v/>
      </c>
      <c r="E29" s="18" t="str">
        <f t="shared" si="2"/>
        <v/>
      </c>
      <c r="F29" s="45" t="str">
        <f t="shared" si="3"/>
        <v/>
      </c>
      <c r="G29" s="47" t="str">
        <f t="shared" si="4"/>
        <v/>
      </c>
      <c r="H29" s="49" t="str">
        <f t="shared" si="5"/>
        <v/>
      </c>
    </row>
    <row r="30" spans="1:8" ht="9.75" customHeight="1" x14ac:dyDescent="0.25">
      <c r="A30" s="15"/>
      <c r="B30" s="16"/>
      <c r="C30" s="17" t="str">
        <f t="shared" si="0"/>
        <v/>
      </c>
      <c r="D30" s="18" t="str">
        <f t="shared" si="1"/>
        <v/>
      </c>
      <c r="E30" s="18" t="str">
        <f t="shared" si="2"/>
        <v/>
      </c>
      <c r="F30" s="45" t="str">
        <f t="shared" si="3"/>
        <v/>
      </c>
      <c r="G30" s="47" t="str">
        <f t="shared" si="4"/>
        <v/>
      </c>
      <c r="H30" s="49" t="str">
        <f t="shared" si="5"/>
        <v/>
      </c>
    </row>
    <row r="31" spans="1:8" ht="9.75" customHeight="1" x14ac:dyDescent="0.25">
      <c r="A31" s="15"/>
      <c r="B31" s="16"/>
      <c r="C31" s="17" t="str">
        <f t="shared" si="0"/>
        <v/>
      </c>
      <c r="D31" s="18" t="str">
        <f t="shared" si="1"/>
        <v/>
      </c>
      <c r="E31" s="18" t="str">
        <f t="shared" si="2"/>
        <v/>
      </c>
      <c r="F31" s="45" t="str">
        <f t="shared" si="3"/>
        <v/>
      </c>
      <c r="G31" s="47" t="str">
        <f t="shared" si="4"/>
        <v/>
      </c>
      <c r="H31" s="49" t="str">
        <f t="shared" si="5"/>
        <v/>
      </c>
    </row>
    <row r="32" spans="1:8" ht="9.75" customHeight="1" x14ac:dyDescent="0.25">
      <c r="A32" s="15"/>
      <c r="B32" s="16"/>
      <c r="C32" s="17" t="str">
        <f t="shared" si="0"/>
        <v/>
      </c>
      <c r="D32" s="18" t="str">
        <f t="shared" si="1"/>
        <v/>
      </c>
      <c r="E32" s="18" t="str">
        <f t="shared" si="2"/>
        <v/>
      </c>
      <c r="F32" s="45" t="str">
        <f t="shared" si="3"/>
        <v/>
      </c>
      <c r="G32" s="47" t="str">
        <f t="shared" si="4"/>
        <v/>
      </c>
      <c r="H32" s="49" t="str">
        <f t="shared" si="5"/>
        <v/>
      </c>
    </row>
    <row r="33" spans="1:19" ht="9.75" customHeight="1" x14ac:dyDescent="0.25">
      <c r="A33" s="15"/>
      <c r="B33" s="16"/>
      <c r="C33" s="17" t="str">
        <f t="shared" si="0"/>
        <v/>
      </c>
      <c r="D33" s="18" t="str">
        <f t="shared" si="1"/>
        <v/>
      </c>
      <c r="E33" s="18" t="str">
        <f t="shared" si="2"/>
        <v/>
      </c>
      <c r="F33" s="45" t="str">
        <f t="shared" si="3"/>
        <v/>
      </c>
      <c r="G33" s="47" t="str">
        <f t="shared" si="4"/>
        <v/>
      </c>
      <c r="H33" s="49" t="str">
        <f t="shared" si="5"/>
        <v/>
      </c>
    </row>
    <row r="34" spans="1:19" ht="9.75" customHeight="1" x14ac:dyDescent="0.25">
      <c r="A34" s="15"/>
      <c r="B34" s="16"/>
      <c r="C34" s="17" t="str">
        <f t="shared" si="0"/>
        <v/>
      </c>
      <c r="D34" s="18" t="str">
        <f t="shared" si="1"/>
        <v/>
      </c>
      <c r="E34" s="18" t="str">
        <f t="shared" si="2"/>
        <v/>
      </c>
      <c r="F34" s="45" t="str">
        <f t="shared" si="3"/>
        <v/>
      </c>
      <c r="G34" s="47" t="str">
        <f t="shared" si="4"/>
        <v/>
      </c>
      <c r="H34" s="49" t="str">
        <f t="shared" si="5"/>
        <v/>
      </c>
    </row>
    <row r="35" spans="1:19" ht="9.75" customHeight="1" x14ac:dyDescent="0.25">
      <c r="A35" s="15"/>
      <c r="B35" s="16"/>
      <c r="C35" s="17" t="str">
        <f t="shared" si="0"/>
        <v/>
      </c>
      <c r="D35" s="18" t="str">
        <f t="shared" si="1"/>
        <v/>
      </c>
      <c r="E35" s="18" t="str">
        <f t="shared" si="2"/>
        <v/>
      </c>
      <c r="F35" s="45" t="str">
        <f t="shared" si="3"/>
        <v/>
      </c>
      <c r="G35" s="47" t="str">
        <f t="shared" si="4"/>
        <v/>
      </c>
      <c r="H35" s="49" t="str">
        <f t="shared" si="5"/>
        <v/>
      </c>
    </row>
    <row r="36" spans="1:19" ht="9.75" customHeight="1" thickBot="1" x14ac:dyDescent="0.3">
      <c r="A36" s="19"/>
      <c r="B36" s="20"/>
      <c r="C36" s="21" t="str">
        <f t="shared" si="0"/>
        <v/>
      </c>
      <c r="D36" s="18" t="str">
        <f t="shared" si="1"/>
        <v/>
      </c>
      <c r="E36" s="18" t="str">
        <f t="shared" si="2"/>
        <v/>
      </c>
      <c r="F36" s="45" t="str">
        <f t="shared" si="3"/>
        <v/>
      </c>
      <c r="G36" s="47" t="str">
        <f t="shared" si="4"/>
        <v/>
      </c>
      <c r="H36" s="50" t="str">
        <f t="shared" si="5"/>
        <v/>
      </c>
    </row>
    <row r="37" spans="1:19" ht="16.5" thickTop="1" thickBot="1" x14ac:dyDescent="0.3">
      <c r="A37" s="37" t="s">
        <v>14</v>
      </c>
      <c r="B37" s="37"/>
      <c r="C37" s="37"/>
      <c r="D37" s="22" t="s">
        <v>7</v>
      </c>
      <c r="E37" s="51">
        <f>SUM(E9:E36)</f>
        <v>42.9</v>
      </c>
      <c r="F37" s="23"/>
      <c r="G37" s="24">
        <f>SUM(G9:G36)</f>
        <v>39.4711</v>
      </c>
      <c r="H37" s="25">
        <f>SUM(H9:H36)</f>
        <v>3.4289000000000005</v>
      </c>
    </row>
    <row r="38" spans="1:19" ht="16.5" thickTop="1" thickBot="1" x14ac:dyDescent="0.3">
      <c r="A38" s="7" t="s">
        <v>19</v>
      </c>
      <c r="B38" s="7"/>
      <c r="C38" s="26"/>
      <c r="D38" s="26"/>
      <c r="E38" s="27">
        <v>2.1000000000000001E-2</v>
      </c>
      <c r="F38" s="26"/>
      <c r="G38" s="28" t="s">
        <v>15</v>
      </c>
      <c r="H38" s="29">
        <f>SUMIF(F9:F36,E38,G9:G36)</f>
        <v>3.3285999999999998</v>
      </c>
    </row>
    <row r="39" spans="1:19" ht="16.5" thickTop="1" thickBot="1" x14ac:dyDescent="0.3">
      <c r="A39" s="39"/>
      <c r="B39" s="38"/>
      <c r="C39" s="52"/>
      <c r="D39" s="26"/>
      <c r="E39" s="26" t="s">
        <v>9</v>
      </c>
      <c r="F39" s="26"/>
      <c r="G39" s="30" t="s">
        <v>16</v>
      </c>
      <c r="H39" s="31">
        <f>SUMIF(F9:F36,F40,G9:G36)</f>
        <v>36.142499999999998</v>
      </c>
      <c r="S39" s="2"/>
    </row>
    <row r="40" spans="1:19" ht="16.5" thickTop="1" thickBot="1" x14ac:dyDescent="0.3">
      <c r="A40" s="7" t="s">
        <v>20</v>
      </c>
      <c r="B40" s="7"/>
      <c r="C40" s="26"/>
      <c r="D40" s="26"/>
      <c r="E40" s="26" t="s">
        <v>22</v>
      </c>
      <c r="F40" s="40">
        <v>8.5000000000000006E-2</v>
      </c>
      <c r="G40" s="30" t="s">
        <v>17</v>
      </c>
      <c r="H40" s="31">
        <f>SUMIF(F9:F36,E38,H9:H36)</f>
        <v>7.1399999999999991E-2</v>
      </c>
    </row>
    <row r="41" spans="1:19" ht="16.5" thickTop="1" thickBot="1" x14ac:dyDescent="0.3">
      <c r="A41" s="41" t="str">
        <f>IF(A39&lt;&gt;"",A39-E37,"")</f>
        <v/>
      </c>
      <c r="B41" s="38"/>
      <c r="C41" s="52"/>
      <c r="D41" s="26"/>
      <c r="E41" s="26" t="s">
        <v>10</v>
      </c>
      <c r="F41" s="26"/>
      <c r="G41" s="32" t="s">
        <v>18</v>
      </c>
      <c r="H41" s="33">
        <f>SUMIF(F9:F36,F40,H9:H36)</f>
        <v>3.3575000000000004</v>
      </c>
    </row>
    <row r="42" spans="1:19" ht="15.75" thickTop="1" x14ac:dyDescent="0.25">
      <c r="A42" s="34"/>
      <c r="B42" s="34"/>
      <c r="C42" s="34"/>
      <c r="D42" s="34"/>
      <c r="E42" s="8"/>
      <c r="F42" s="8"/>
      <c r="G42" s="35"/>
      <c r="H42" s="34"/>
    </row>
    <row r="43" spans="1:19" x14ac:dyDescent="0.25">
      <c r="B43" s="36"/>
      <c r="E43" s="11"/>
    </row>
    <row r="48" spans="1:19" x14ac:dyDescent="0.25">
      <c r="B48" s="36"/>
    </row>
  </sheetData>
  <sheetProtection selectLockedCells="1"/>
  <mergeCells count="1">
    <mergeCell ref="B1:G1"/>
  </mergeCells>
  <pageMargins left="0.25" right="0.25" top="0.75" bottom="0.75" header="0.3" footer="0.3"/>
  <pageSetup paperSize="11" orientation="portrait" horizontalDpi="4294967293" verticalDpi="0" copies="2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0289" r:id="rId4" name="Button 1">
              <controlPr defaultSize="0" print="0" autoFill="0" autoPict="0" macro="[2]!NOUVELLE_FACTURE">
                <anchor moveWithCells="1" sizeWithCells="1">
                  <from>
                    <xdr:col>8</xdr:col>
                    <xdr:colOff>447675</xdr:colOff>
                    <xdr:row>29</xdr:row>
                    <xdr:rowOff>104775</xdr:rowOff>
                  </from>
                  <to>
                    <xdr:col>10</xdr:col>
                    <xdr:colOff>457200</xdr:colOff>
                    <xdr:row>32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90" r:id="rId5" name="Button 2">
              <controlPr defaultSize="0" print="0" autoFill="0" autoPict="0" macro="[2]!imprimer_facture">
                <anchor moveWithCells="1" sizeWithCells="1">
                  <from>
                    <xdr:col>8</xdr:col>
                    <xdr:colOff>466725</xdr:colOff>
                    <xdr:row>32</xdr:row>
                    <xdr:rowOff>114300</xdr:rowOff>
                  </from>
                  <to>
                    <xdr:col>10</xdr:col>
                    <xdr:colOff>476250</xdr:colOff>
                    <xdr:row>35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91" r:id="rId6" name="Button 3">
              <controlPr defaultSize="0" print="0" autoFill="0" autoPict="0" macro="[2]!MASQUER_FEUILLE">
                <anchor moveWithCells="1" sizeWithCells="1">
                  <from>
                    <xdr:col>8</xdr:col>
                    <xdr:colOff>476250</xdr:colOff>
                    <xdr:row>35</xdr:row>
                    <xdr:rowOff>114300</xdr:rowOff>
                  </from>
                  <to>
                    <xdr:col>10</xdr:col>
                    <xdr:colOff>485775</xdr:colOff>
                    <xdr:row>37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92" r:id="rId7" name="Check Box 4">
              <controlPr locked="0" defaultSize="0" autoFill="0" autoLine="0" autoPict="0" altText="">
                <anchor moveWithCells="1">
                  <from>
                    <xdr:col>3</xdr:col>
                    <xdr:colOff>257175</xdr:colOff>
                    <xdr:row>37</xdr:row>
                    <xdr:rowOff>152400</xdr:rowOff>
                  </from>
                  <to>
                    <xdr:col>4</xdr:col>
                    <xdr:colOff>285750</xdr:colOff>
                    <xdr:row>39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93" r:id="rId8" name="Check Box 5">
              <controlPr locked="0" defaultSize="0" autoFill="0" autoLine="0" autoPict="0" altText="">
                <anchor moveWithCells="1">
                  <from>
                    <xdr:col>3</xdr:col>
                    <xdr:colOff>257175</xdr:colOff>
                    <xdr:row>39</xdr:row>
                    <xdr:rowOff>161925</xdr:rowOff>
                  </from>
                  <to>
                    <xdr:col>4</xdr:col>
                    <xdr:colOff>285750</xdr:colOff>
                    <xdr:row>41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94" r:id="rId9" name="Check Box 6">
              <controlPr locked="0" defaultSize="0" autoFill="0" autoLine="0" autoPict="0" altText="">
                <anchor moveWithCells="1">
                  <from>
                    <xdr:col>3</xdr:col>
                    <xdr:colOff>257175</xdr:colOff>
                    <xdr:row>38</xdr:row>
                    <xdr:rowOff>152400</xdr:rowOff>
                  </from>
                  <to>
                    <xdr:col>4</xdr:col>
                    <xdr:colOff>123825</xdr:colOff>
                    <xdr:row>40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8"/>
  <dimension ref="A1:S48"/>
  <sheetViews>
    <sheetView showGridLines="0" zoomScale="110" zoomScaleNormal="110" workbookViewId="0">
      <selection activeCell="A18" sqref="A18"/>
    </sheetView>
  </sheetViews>
  <sheetFormatPr baseColWidth="10" defaultRowHeight="15" x14ac:dyDescent="0.25"/>
  <cols>
    <col min="1" max="1" width="5.28515625" style="6" customWidth="1"/>
    <col min="2" max="2" width="4.85546875" style="6" customWidth="1"/>
    <col min="3" max="3" width="20.85546875" style="6" customWidth="1"/>
    <col min="4" max="4" width="6.5703125" style="6" customWidth="1"/>
    <col min="5" max="5" width="10.140625" style="6" customWidth="1"/>
    <col min="6" max="6" width="5" style="6" customWidth="1"/>
    <col min="7" max="7" width="8.42578125" style="6" customWidth="1"/>
    <col min="8" max="8" width="6.140625" style="6" customWidth="1"/>
    <col min="9" max="9" width="11.42578125" style="6"/>
    <col min="10" max="12" width="11.42578125" style="1"/>
    <col min="13" max="13" width="23.5703125" style="1" customWidth="1"/>
    <col min="14" max="16" width="11.42578125" style="1"/>
    <col min="17" max="17" width="13" style="1" customWidth="1"/>
    <col min="18" max="19" width="11.42578125" style="1"/>
  </cols>
  <sheetData>
    <row r="1" spans="1:8" x14ac:dyDescent="0.25">
      <c r="B1" s="55"/>
      <c r="C1" s="55"/>
      <c r="D1" s="55"/>
      <c r="E1" s="55"/>
      <c r="F1" s="55"/>
      <c r="G1" s="55"/>
    </row>
    <row r="2" spans="1:8" x14ac:dyDescent="0.25">
      <c r="A2" s="7"/>
      <c r="B2" s="7"/>
      <c r="C2" s="7"/>
      <c r="D2" s="7"/>
      <c r="E2" s="7"/>
      <c r="F2" s="7"/>
      <c r="G2" s="7"/>
      <c r="H2" s="7"/>
    </row>
    <row r="3" spans="1:8" x14ac:dyDescent="0.25">
      <c r="A3" s="7"/>
      <c r="B3" s="7"/>
      <c r="C3" s="7"/>
      <c r="D3" s="7"/>
      <c r="E3" s="7"/>
      <c r="F3" s="7"/>
      <c r="G3" s="7"/>
      <c r="H3" s="7"/>
    </row>
    <row r="4" spans="1:8" x14ac:dyDescent="0.25">
      <c r="A4" s="7"/>
      <c r="B4" s="7"/>
      <c r="C4" s="7"/>
      <c r="D4" s="7"/>
      <c r="E4" s="7"/>
      <c r="F4" s="7"/>
      <c r="G4" s="7"/>
      <c r="H4" s="7"/>
    </row>
    <row r="5" spans="1:8" x14ac:dyDescent="0.25">
      <c r="C5" s="8" t="s">
        <v>0</v>
      </c>
      <c r="D5" s="54">
        <v>39451</v>
      </c>
      <c r="E5" s="9"/>
    </row>
    <row r="6" spans="1:8" ht="15.75" thickBot="1" x14ac:dyDescent="0.3">
      <c r="C6" s="8" t="s">
        <v>8</v>
      </c>
      <c r="D6" s="42">
        <v>200801016</v>
      </c>
      <c r="E6" s="10"/>
    </row>
    <row r="7" spans="1:8" ht="16.5" thickTop="1" thickBot="1" x14ac:dyDescent="0.3">
      <c r="A7" s="6" t="s">
        <v>21</v>
      </c>
      <c r="B7" s="46" t="s">
        <v>24</v>
      </c>
      <c r="C7" s="8" t="s">
        <v>1</v>
      </c>
      <c r="D7" s="10">
        <v>2</v>
      </c>
      <c r="E7" s="10"/>
      <c r="H7" s="11"/>
    </row>
    <row r="8" spans="1:8" ht="16.5" thickTop="1" thickBot="1" x14ac:dyDescent="0.3">
      <c r="A8" s="12" t="s">
        <v>2</v>
      </c>
      <c r="B8" s="13" t="s">
        <v>5</v>
      </c>
      <c r="C8" s="13" t="s">
        <v>3</v>
      </c>
      <c r="D8" s="13" t="s">
        <v>4</v>
      </c>
      <c r="E8" s="13" t="s">
        <v>6</v>
      </c>
      <c r="F8" s="13" t="s">
        <v>11</v>
      </c>
      <c r="G8" s="13" t="s">
        <v>12</v>
      </c>
      <c r="H8" s="14" t="s">
        <v>13</v>
      </c>
    </row>
    <row r="9" spans="1:8" ht="9.75" customHeight="1" thickTop="1" x14ac:dyDescent="0.25">
      <c r="A9" s="15">
        <v>50</v>
      </c>
      <c r="B9" s="16">
        <v>2</v>
      </c>
      <c r="C9" s="17" t="str">
        <f t="shared" ref="C9:C36" si="0">IFERROR(VLOOKUP(A9,code_carte,2,FALSE),"")</f>
        <v>PRODUIT 1</v>
      </c>
      <c r="D9" s="18">
        <f t="shared" ref="D9:D36" si="1">IFERROR(VLOOKUP(A9,code_carte,3,FALSE),"")</f>
        <v>3</v>
      </c>
      <c r="E9" s="18">
        <f t="shared" ref="E9:E36" si="2">IFERROR(VLOOKUP(A9,code_carte,3,FALSE)*B9,"")</f>
        <v>6</v>
      </c>
      <c r="F9" s="45">
        <f t="shared" ref="F9:F36" si="3">IFERROR(VLOOKUP(A9,code_carte,4,FALSE),"")</f>
        <v>8.5000000000000006E-2</v>
      </c>
      <c r="G9" s="47">
        <f t="shared" ref="G9:G36" si="4">IFERROR(VLOOKUP(A9,code_carte,5,FALSE)*B9,"")</f>
        <v>5.49</v>
      </c>
      <c r="H9" s="48">
        <f t="shared" ref="H9:H36" si="5">IFERROR(VLOOKUP(A9,code_carte,6,FALSE)*B9,"")</f>
        <v>0.51</v>
      </c>
    </row>
    <row r="10" spans="1:8" ht="9.75" customHeight="1" x14ac:dyDescent="0.25">
      <c r="A10" s="15">
        <v>62</v>
      </c>
      <c r="B10" s="16">
        <v>1</v>
      </c>
      <c r="C10" s="17" t="str">
        <f t="shared" si="0"/>
        <v>PRODUIT 1</v>
      </c>
      <c r="D10" s="18">
        <f t="shared" si="1"/>
        <v>3</v>
      </c>
      <c r="E10" s="18">
        <f t="shared" si="2"/>
        <v>3</v>
      </c>
      <c r="F10" s="45">
        <f t="shared" si="3"/>
        <v>8.5000000000000006E-2</v>
      </c>
      <c r="G10" s="47">
        <f t="shared" si="4"/>
        <v>2.7450000000000001</v>
      </c>
      <c r="H10" s="49">
        <f t="shared" si="5"/>
        <v>0.255</v>
      </c>
    </row>
    <row r="11" spans="1:8" ht="9.75" customHeight="1" x14ac:dyDescent="0.25">
      <c r="A11" s="15">
        <v>30</v>
      </c>
      <c r="B11" s="16">
        <v>2</v>
      </c>
      <c r="C11" s="17" t="str">
        <f t="shared" si="0"/>
        <v>PRODUIT 1</v>
      </c>
      <c r="D11" s="18">
        <f t="shared" si="1"/>
        <v>2</v>
      </c>
      <c r="E11" s="18">
        <f t="shared" si="2"/>
        <v>4</v>
      </c>
      <c r="F11" s="45">
        <f t="shared" si="3"/>
        <v>2.1000000000000001E-2</v>
      </c>
      <c r="G11" s="47">
        <f t="shared" si="4"/>
        <v>3.9159999999999999</v>
      </c>
      <c r="H11" s="49">
        <f t="shared" si="5"/>
        <v>8.4000000000000005E-2</v>
      </c>
    </row>
    <row r="12" spans="1:8" ht="9.75" customHeight="1" x14ac:dyDescent="0.25">
      <c r="A12" s="15">
        <v>82</v>
      </c>
      <c r="B12" s="16">
        <v>1</v>
      </c>
      <c r="C12" s="17" t="str">
        <f t="shared" si="0"/>
        <v>PRODUIT 1</v>
      </c>
      <c r="D12" s="18">
        <f t="shared" si="1"/>
        <v>12.5</v>
      </c>
      <c r="E12" s="18">
        <f t="shared" si="2"/>
        <v>12.5</v>
      </c>
      <c r="F12" s="45">
        <f t="shared" si="3"/>
        <v>8.5000000000000006E-2</v>
      </c>
      <c r="G12" s="47">
        <f t="shared" si="4"/>
        <v>11.4375</v>
      </c>
      <c r="H12" s="49">
        <f t="shared" si="5"/>
        <v>1.0625</v>
      </c>
    </row>
    <row r="13" spans="1:8" ht="9.75" customHeight="1" x14ac:dyDescent="0.25">
      <c r="A13" s="15">
        <v>81</v>
      </c>
      <c r="B13" s="16">
        <v>1</v>
      </c>
      <c r="C13" s="17" t="str">
        <f t="shared" si="0"/>
        <v>PRODUIT 1</v>
      </c>
      <c r="D13" s="18">
        <f t="shared" si="1"/>
        <v>11</v>
      </c>
      <c r="E13" s="18">
        <f t="shared" si="2"/>
        <v>11</v>
      </c>
      <c r="F13" s="45">
        <f t="shared" si="3"/>
        <v>8.5000000000000006E-2</v>
      </c>
      <c r="G13" s="47">
        <f t="shared" si="4"/>
        <v>10.065</v>
      </c>
      <c r="H13" s="49">
        <f t="shared" si="5"/>
        <v>0.93500000000000005</v>
      </c>
    </row>
    <row r="14" spans="1:8" ht="9.75" customHeight="1" x14ac:dyDescent="0.25">
      <c r="A14" s="15">
        <v>95</v>
      </c>
      <c r="B14" s="16">
        <v>1</v>
      </c>
      <c r="C14" s="17" t="str">
        <f t="shared" si="0"/>
        <v>PRODUIT 1</v>
      </c>
      <c r="D14" s="18">
        <f t="shared" si="1"/>
        <v>4</v>
      </c>
      <c r="E14" s="18">
        <f t="shared" si="2"/>
        <v>4</v>
      </c>
      <c r="F14" s="45">
        <f t="shared" si="3"/>
        <v>8.5000000000000006E-2</v>
      </c>
      <c r="G14" s="47">
        <f t="shared" si="4"/>
        <v>3.66</v>
      </c>
      <c r="H14" s="49">
        <f t="shared" si="5"/>
        <v>0.34</v>
      </c>
    </row>
    <row r="15" spans="1:8" ht="9.75" customHeight="1" x14ac:dyDescent="0.25">
      <c r="A15" s="15"/>
      <c r="B15" s="16"/>
      <c r="C15" s="17" t="str">
        <f t="shared" si="0"/>
        <v/>
      </c>
      <c r="D15" s="18" t="str">
        <f t="shared" si="1"/>
        <v/>
      </c>
      <c r="E15" s="18" t="str">
        <f t="shared" si="2"/>
        <v/>
      </c>
      <c r="F15" s="45" t="str">
        <f t="shared" si="3"/>
        <v/>
      </c>
      <c r="G15" s="47" t="str">
        <f t="shared" si="4"/>
        <v/>
      </c>
      <c r="H15" s="49" t="str">
        <f t="shared" si="5"/>
        <v/>
      </c>
    </row>
    <row r="16" spans="1:8" ht="9.75" customHeight="1" x14ac:dyDescent="0.25">
      <c r="A16" s="15"/>
      <c r="B16" s="16"/>
      <c r="C16" s="17" t="str">
        <f t="shared" si="0"/>
        <v/>
      </c>
      <c r="D16" s="18" t="str">
        <f t="shared" si="1"/>
        <v/>
      </c>
      <c r="E16" s="18" t="str">
        <f t="shared" si="2"/>
        <v/>
      </c>
      <c r="F16" s="45" t="str">
        <f t="shared" si="3"/>
        <v/>
      </c>
      <c r="G16" s="47" t="str">
        <f t="shared" si="4"/>
        <v/>
      </c>
      <c r="H16" s="49" t="str">
        <f t="shared" si="5"/>
        <v/>
      </c>
    </row>
    <row r="17" spans="1:8" ht="9.75" customHeight="1" x14ac:dyDescent="0.25">
      <c r="A17" s="15"/>
      <c r="B17" s="16"/>
      <c r="C17" s="17" t="str">
        <f t="shared" si="0"/>
        <v/>
      </c>
      <c r="D17" s="18" t="str">
        <f t="shared" si="1"/>
        <v/>
      </c>
      <c r="E17" s="18" t="str">
        <f t="shared" si="2"/>
        <v/>
      </c>
      <c r="F17" s="45" t="str">
        <f t="shared" si="3"/>
        <v/>
      </c>
      <c r="G17" s="47" t="str">
        <f t="shared" si="4"/>
        <v/>
      </c>
      <c r="H17" s="49" t="str">
        <f t="shared" si="5"/>
        <v/>
      </c>
    </row>
    <row r="18" spans="1:8" ht="9.75" customHeight="1" x14ac:dyDescent="0.25">
      <c r="A18" s="15"/>
      <c r="B18" s="16"/>
      <c r="C18" s="17" t="str">
        <f t="shared" si="0"/>
        <v/>
      </c>
      <c r="D18" s="18" t="str">
        <f t="shared" si="1"/>
        <v/>
      </c>
      <c r="E18" s="18" t="str">
        <f t="shared" si="2"/>
        <v/>
      </c>
      <c r="F18" s="45" t="str">
        <f t="shared" si="3"/>
        <v/>
      </c>
      <c r="G18" s="47" t="str">
        <f t="shared" si="4"/>
        <v/>
      </c>
      <c r="H18" s="49" t="str">
        <f t="shared" si="5"/>
        <v/>
      </c>
    </row>
    <row r="19" spans="1:8" ht="9.75" customHeight="1" x14ac:dyDescent="0.25">
      <c r="A19" s="15"/>
      <c r="B19" s="16"/>
      <c r="C19" s="17" t="str">
        <f t="shared" si="0"/>
        <v/>
      </c>
      <c r="D19" s="18" t="str">
        <f t="shared" si="1"/>
        <v/>
      </c>
      <c r="E19" s="18" t="str">
        <f t="shared" si="2"/>
        <v/>
      </c>
      <c r="F19" s="45" t="str">
        <f t="shared" si="3"/>
        <v/>
      </c>
      <c r="G19" s="47" t="str">
        <f t="shared" si="4"/>
        <v/>
      </c>
      <c r="H19" s="49" t="str">
        <f t="shared" si="5"/>
        <v/>
      </c>
    </row>
    <row r="20" spans="1:8" ht="9.75" customHeight="1" x14ac:dyDescent="0.25">
      <c r="A20" s="15"/>
      <c r="B20" s="16"/>
      <c r="C20" s="17" t="str">
        <f t="shared" si="0"/>
        <v/>
      </c>
      <c r="D20" s="18" t="str">
        <f t="shared" si="1"/>
        <v/>
      </c>
      <c r="E20" s="18" t="str">
        <f t="shared" si="2"/>
        <v/>
      </c>
      <c r="F20" s="45" t="str">
        <f t="shared" si="3"/>
        <v/>
      </c>
      <c r="G20" s="47" t="str">
        <f t="shared" si="4"/>
        <v/>
      </c>
      <c r="H20" s="49" t="str">
        <f t="shared" si="5"/>
        <v/>
      </c>
    </row>
    <row r="21" spans="1:8" ht="9.75" customHeight="1" x14ac:dyDescent="0.25">
      <c r="A21" s="15"/>
      <c r="B21" s="16"/>
      <c r="C21" s="17" t="str">
        <f t="shared" si="0"/>
        <v/>
      </c>
      <c r="D21" s="18" t="str">
        <f t="shared" si="1"/>
        <v/>
      </c>
      <c r="E21" s="18" t="str">
        <f t="shared" si="2"/>
        <v/>
      </c>
      <c r="F21" s="45" t="str">
        <f t="shared" si="3"/>
        <v/>
      </c>
      <c r="G21" s="47" t="str">
        <f t="shared" si="4"/>
        <v/>
      </c>
      <c r="H21" s="49" t="str">
        <f t="shared" si="5"/>
        <v/>
      </c>
    </row>
    <row r="22" spans="1:8" ht="9.75" customHeight="1" x14ac:dyDescent="0.25">
      <c r="A22" s="15"/>
      <c r="B22" s="16"/>
      <c r="C22" s="17" t="str">
        <f t="shared" si="0"/>
        <v/>
      </c>
      <c r="D22" s="18" t="str">
        <f t="shared" si="1"/>
        <v/>
      </c>
      <c r="E22" s="18" t="str">
        <f t="shared" si="2"/>
        <v/>
      </c>
      <c r="F22" s="45" t="str">
        <f t="shared" si="3"/>
        <v/>
      </c>
      <c r="G22" s="47" t="str">
        <f t="shared" si="4"/>
        <v/>
      </c>
      <c r="H22" s="49" t="str">
        <f t="shared" si="5"/>
        <v/>
      </c>
    </row>
    <row r="23" spans="1:8" ht="9.75" customHeight="1" x14ac:dyDescent="0.25">
      <c r="A23" s="15"/>
      <c r="B23" s="16"/>
      <c r="C23" s="17" t="str">
        <f t="shared" si="0"/>
        <v/>
      </c>
      <c r="D23" s="18" t="str">
        <f t="shared" si="1"/>
        <v/>
      </c>
      <c r="E23" s="18" t="str">
        <f t="shared" si="2"/>
        <v/>
      </c>
      <c r="F23" s="45" t="str">
        <f t="shared" si="3"/>
        <v/>
      </c>
      <c r="G23" s="47" t="str">
        <f t="shared" si="4"/>
        <v/>
      </c>
      <c r="H23" s="49" t="str">
        <f t="shared" si="5"/>
        <v/>
      </c>
    </row>
    <row r="24" spans="1:8" ht="9.75" customHeight="1" x14ac:dyDescent="0.25">
      <c r="A24" s="15"/>
      <c r="B24" s="16"/>
      <c r="C24" s="17" t="str">
        <f t="shared" si="0"/>
        <v/>
      </c>
      <c r="D24" s="18" t="str">
        <f t="shared" si="1"/>
        <v/>
      </c>
      <c r="E24" s="18" t="str">
        <f t="shared" si="2"/>
        <v/>
      </c>
      <c r="F24" s="45" t="str">
        <f t="shared" si="3"/>
        <v/>
      </c>
      <c r="G24" s="47" t="str">
        <f t="shared" si="4"/>
        <v/>
      </c>
      <c r="H24" s="49" t="str">
        <f t="shared" si="5"/>
        <v/>
      </c>
    </row>
    <row r="25" spans="1:8" ht="9.75" customHeight="1" x14ac:dyDescent="0.25">
      <c r="A25" s="15"/>
      <c r="B25" s="16"/>
      <c r="C25" s="17" t="str">
        <f t="shared" si="0"/>
        <v/>
      </c>
      <c r="D25" s="18" t="str">
        <f t="shared" si="1"/>
        <v/>
      </c>
      <c r="E25" s="18" t="str">
        <f t="shared" si="2"/>
        <v/>
      </c>
      <c r="F25" s="45" t="str">
        <f t="shared" si="3"/>
        <v/>
      </c>
      <c r="G25" s="47" t="str">
        <f t="shared" si="4"/>
        <v/>
      </c>
      <c r="H25" s="49" t="str">
        <f t="shared" si="5"/>
        <v/>
      </c>
    </row>
    <row r="26" spans="1:8" ht="9.75" customHeight="1" x14ac:dyDescent="0.25">
      <c r="A26" s="15"/>
      <c r="B26" s="16"/>
      <c r="C26" s="17" t="str">
        <f t="shared" si="0"/>
        <v/>
      </c>
      <c r="D26" s="18" t="str">
        <f t="shared" si="1"/>
        <v/>
      </c>
      <c r="E26" s="18" t="str">
        <f t="shared" si="2"/>
        <v/>
      </c>
      <c r="F26" s="45" t="str">
        <f t="shared" si="3"/>
        <v/>
      </c>
      <c r="G26" s="47" t="str">
        <f t="shared" si="4"/>
        <v/>
      </c>
      <c r="H26" s="49" t="str">
        <f t="shared" si="5"/>
        <v/>
      </c>
    </row>
    <row r="27" spans="1:8" ht="9.75" customHeight="1" x14ac:dyDescent="0.25">
      <c r="A27" s="15"/>
      <c r="B27" s="16"/>
      <c r="C27" s="17" t="str">
        <f t="shared" si="0"/>
        <v/>
      </c>
      <c r="D27" s="18" t="str">
        <f t="shared" si="1"/>
        <v/>
      </c>
      <c r="E27" s="18" t="str">
        <f t="shared" si="2"/>
        <v/>
      </c>
      <c r="F27" s="45" t="str">
        <f t="shared" si="3"/>
        <v/>
      </c>
      <c r="G27" s="47" t="str">
        <f t="shared" si="4"/>
        <v/>
      </c>
      <c r="H27" s="49" t="str">
        <f t="shared" si="5"/>
        <v/>
      </c>
    </row>
    <row r="28" spans="1:8" ht="9.75" customHeight="1" x14ac:dyDescent="0.25">
      <c r="A28" s="15"/>
      <c r="B28" s="16"/>
      <c r="C28" s="17" t="str">
        <f t="shared" si="0"/>
        <v/>
      </c>
      <c r="D28" s="18" t="str">
        <f t="shared" si="1"/>
        <v/>
      </c>
      <c r="E28" s="18" t="str">
        <f t="shared" si="2"/>
        <v/>
      </c>
      <c r="F28" s="45" t="str">
        <f t="shared" si="3"/>
        <v/>
      </c>
      <c r="G28" s="47" t="str">
        <f t="shared" si="4"/>
        <v/>
      </c>
      <c r="H28" s="49" t="str">
        <f t="shared" si="5"/>
        <v/>
      </c>
    </row>
    <row r="29" spans="1:8" ht="9.75" customHeight="1" x14ac:dyDescent="0.25">
      <c r="A29" s="15"/>
      <c r="B29" s="16"/>
      <c r="C29" s="17" t="str">
        <f t="shared" si="0"/>
        <v/>
      </c>
      <c r="D29" s="18" t="str">
        <f t="shared" si="1"/>
        <v/>
      </c>
      <c r="E29" s="18" t="str">
        <f t="shared" si="2"/>
        <v/>
      </c>
      <c r="F29" s="45" t="str">
        <f t="shared" si="3"/>
        <v/>
      </c>
      <c r="G29" s="47" t="str">
        <f t="shared" si="4"/>
        <v/>
      </c>
      <c r="H29" s="49" t="str">
        <f t="shared" si="5"/>
        <v/>
      </c>
    </row>
    <row r="30" spans="1:8" ht="9.75" customHeight="1" x14ac:dyDescent="0.25">
      <c r="A30" s="15"/>
      <c r="B30" s="16"/>
      <c r="C30" s="17" t="str">
        <f t="shared" si="0"/>
        <v/>
      </c>
      <c r="D30" s="18" t="str">
        <f t="shared" si="1"/>
        <v/>
      </c>
      <c r="E30" s="18" t="str">
        <f t="shared" si="2"/>
        <v/>
      </c>
      <c r="F30" s="45" t="str">
        <f t="shared" si="3"/>
        <v/>
      </c>
      <c r="G30" s="47" t="str">
        <f t="shared" si="4"/>
        <v/>
      </c>
      <c r="H30" s="49" t="str">
        <f t="shared" si="5"/>
        <v/>
      </c>
    </row>
    <row r="31" spans="1:8" ht="9.75" customHeight="1" x14ac:dyDescent="0.25">
      <c r="A31" s="15"/>
      <c r="B31" s="16"/>
      <c r="C31" s="17" t="str">
        <f t="shared" si="0"/>
        <v/>
      </c>
      <c r="D31" s="18" t="str">
        <f t="shared" si="1"/>
        <v/>
      </c>
      <c r="E31" s="18" t="str">
        <f t="shared" si="2"/>
        <v/>
      </c>
      <c r="F31" s="45" t="str">
        <f t="shared" si="3"/>
        <v/>
      </c>
      <c r="G31" s="47" t="str">
        <f t="shared" si="4"/>
        <v/>
      </c>
      <c r="H31" s="49" t="str">
        <f t="shared" si="5"/>
        <v/>
      </c>
    </row>
    <row r="32" spans="1:8" ht="9.75" customHeight="1" x14ac:dyDescent="0.25">
      <c r="A32" s="15"/>
      <c r="B32" s="16"/>
      <c r="C32" s="17" t="str">
        <f t="shared" si="0"/>
        <v/>
      </c>
      <c r="D32" s="18" t="str">
        <f t="shared" si="1"/>
        <v/>
      </c>
      <c r="E32" s="18" t="str">
        <f t="shared" si="2"/>
        <v/>
      </c>
      <c r="F32" s="45" t="str">
        <f t="shared" si="3"/>
        <v/>
      </c>
      <c r="G32" s="47" t="str">
        <f t="shared" si="4"/>
        <v/>
      </c>
      <c r="H32" s="49" t="str">
        <f t="shared" si="5"/>
        <v/>
      </c>
    </row>
    <row r="33" spans="1:19" ht="9.75" customHeight="1" x14ac:dyDescent="0.25">
      <c r="A33" s="15"/>
      <c r="B33" s="16"/>
      <c r="C33" s="17" t="str">
        <f t="shared" si="0"/>
        <v/>
      </c>
      <c r="D33" s="18" t="str">
        <f t="shared" si="1"/>
        <v/>
      </c>
      <c r="E33" s="18" t="str">
        <f t="shared" si="2"/>
        <v/>
      </c>
      <c r="F33" s="45" t="str">
        <f t="shared" si="3"/>
        <v/>
      </c>
      <c r="G33" s="47" t="str">
        <f t="shared" si="4"/>
        <v/>
      </c>
      <c r="H33" s="49" t="str">
        <f t="shared" si="5"/>
        <v/>
      </c>
    </row>
    <row r="34" spans="1:19" ht="9.75" customHeight="1" x14ac:dyDescent="0.25">
      <c r="A34" s="15"/>
      <c r="B34" s="16"/>
      <c r="C34" s="17" t="str">
        <f t="shared" si="0"/>
        <v/>
      </c>
      <c r="D34" s="18" t="str">
        <f t="shared" si="1"/>
        <v/>
      </c>
      <c r="E34" s="18" t="str">
        <f t="shared" si="2"/>
        <v/>
      </c>
      <c r="F34" s="45" t="str">
        <f t="shared" si="3"/>
        <v/>
      </c>
      <c r="G34" s="47" t="str">
        <f t="shared" si="4"/>
        <v/>
      </c>
      <c r="H34" s="49" t="str">
        <f t="shared" si="5"/>
        <v/>
      </c>
    </row>
    <row r="35" spans="1:19" ht="9.75" customHeight="1" x14ac:dyDescent="0.25">
      <c r="A35" s="15"/>
      <c r="B35" s="16"/>
      <c r="C35" s="17" t="str">
        <f t="shared" si="0"/>
        <v/>
      </c>
      <c r="D35" s="18" t="str">
        <f t="shared" si="1"/>
        <v/>
      </c>
      <c r="E35" s="18" t="str">
        <f t="shared" si="2"/>
        <v/>
      </c>
      <c r="F35" s="45" t="str">
        <f t="shared" si="3"/>
        <v/>
      </c>
      <c r="G35" s="47" t="str">
        <f t="shared" si="4"/>
        <v/>
      </c>
      <c r="H35" s="49" t="str">
        <f t="shared" si="5"/>
        <v/>
      </c>
    </row>
    <row r="36" spans="1:19" ht="9.75" customHeight="1" thickBot="1" x14ac:dyDescent="0.3">
      <c r="A36" s="19"/>
      <c r="B36" s="20"/>
      <c r="C36" s="21" t="str">
        <f t="shared" si="0"/>
        <v/>
      </c>
      <c r="D36" s="18" t="str">
        <f t="shared" si="1"/>
        <v/>
      </c>
      <c r="E36" s="18" t="str">
        <f t="shared" si="2"/>
        <v/>
      </c>
      <c r="F36" s="45" t="str">
        <f t="shared" si="3"/>
        <v/>
      </c>
      <c r="G36" s="47" t="str">
        <f t="shared" si="4"/>
        <v/>
      </c>
      <c r="H36" s="50" t="str">
        <f t="shared" si="5"/>
        <v/>
      </c>
    </row>
    <row r="37" spans="1:19" ht="16.5" thickTop="1" thickBot="1" x14ac:dyDescent="0.3">
      <c r="A37" s="37" t="s">
        <v>14</v>
      </c>
      <c r="B37" s="37"/>
      <c r="C37" s="37"/>
      <c r="D37" s="22" t="s">
        <v>7</v>
      </c>
      <c r="E37" s="51">
        <f>SUM(E9:E36)</f>
        <v>40.5</v>
      </c>
      <c r="F37" s="23"/>
      <c r="G37" s="24">
        <f>SUM(G9:G36)</f>
        <v>37.313500000000005</v>
      </c>
      <c r="H37" s="25">
        <f>SUM(H9:H36)</f>
        <v>3.1864999999999997</v>
      </c>
    </row>
    <row r="38" spans="1:19" ht="16.5" thickTop="1" thickBot="1" x14ac:dyDescent="0.3">
      <c r="A38" s="7" t="s">
        <v>19</v>
      </c>
      <c r="B38" s="7"/>
      <c r="C38" s="26"/>
      <c r="D38" s="26"/>
      <c r="E38" s="27">
        <v>2.1000000000000001E-2</v>
      </c>
      <c r="F38" s="26"/>
      <c r="G38" s="28" t="s">
        <v>15</v>
      </c>
      <c r="H38" s="29">
        <f>SUMIF(F9:F36,E38,G9:G36)</f>
        <v>3.9159999999999999</v>
      </c>
    </row>
    <row r="39" spans="1:19" ht="16.5" thickTop="1" thickBot="1" x14ac:dyDescent="0.3">
      <c r="A39" s="39"/>
      <c r="B39" s="38"/>
      <c r="C39" s="52"/>
      <c r="D39" s="26"/>
      <c r="E39" s="26" t="s">
        <v>9</v>
      </c>
      <c r="F39" s="26"/>
      <c r="G39" s="30" t="s">
        <v>16</v>
      </c>
      <c r="H39" s="31">
        <f>SUMIF(F9:F36,F40,G9:G36)</f>
        <v>33.397499999999994</v>
      </c>
      <c r="S39" s="2"/>
    </row>
    <row r="40" spans="1:19" ht="16.5" thickTop="1" thickBot="1" x14ac:dyDescent="0.3">
      <c r="A40" s="7" t="s">
        <v>20</v>
      </c>
      <c r="B40" s="7"/>
      <c r="C40" s="26"/>
      <c r="D40" s="26"/>
      <c r="E40" s="26" t="s">
        <v>22</v>
      </c>
      <c r="F40" s="40">
        <v>8.5000000000000006E-2</v>
      </c>
      <c r="G40" s="30" t="s">
        <v>17</v>
      </c>
      <c r="H40" s="31">
        <f>SUMIF(F9:F36,E38,H9:H36)</f>
        <v>8.4000000000000005E-2</v>
      </c>
    </row>
    <row r="41" spans="1:19" ht="16.5" thickTop="1" thickBot="1" x14ac:dyDescent="0.3">
      <c r="A41" s="41" t="str">
        <f>IF(A39&lt;&gt;"",A39-E37,"")</f>
        <v/>
      </c>
      <c r="B41" s="38"/>
      <c r="C41" s="52"/>
      <c r="D41" s="26"/>
      <c r="E41" s="26" t="s">
        <v>10</v>
      </c>
      <c r="F41" s="26"/>
      <c r="G41" s="32" t="s">
        <v>18</v>
      </c>
      <c r="H41" s="33">
        <f>SUMIF(F9:F36,F40,H9:H36)</f>
        <v>3.1025</v>
      </c>
    </row>
    <row r="42" spans="1:19" ht="15.75" thickTop="1" x14ac:dyDescent="0.25">
      <c r="A42" s="34"/>
      <c r="B42" s="34"/>
      <c r="C42" s="34"/>
      <c r="D42" s="34"/>
      <c r="E42" s="8"/>
      <c r="F42" s="8"/>
      <c r="G42" s="35"/>
      <c r="H42" s="34"/>
    </row>
    <row r="43" spans="1:19" x14ac:dyDescent="0.25">
      <c r="B43" s="36"/>
      <c r="E43" s="11"/>
    </row>
    <row r="48" spans="1:19" x14ac:dyDescent="0.25">
      <c r="B48" s="36"/>
    </row>
  </sheetData>
  <sheetProtection selectLockedCells="1"/>
  <mergeCells count="1">
    <mergeCell ref="B1:G1"/>
  </mergeCells>
  <pageMargins left="0.25" right="0.25" top="0.75" bottom="0.75" header="0.3" footer="0.3"/>
  <pageSetup paperSize="11" orientation="portrait" horizontalDpi="4294967293" verticalDpi="0" copies="2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1313" r:id="rId4" name="Button 1">
              <controlPr defaultSize="0" print="0" autoFill="0" autoPict="0" macro="[2]!NOUVELLE_FACTURE">
                <anchor moveWithCells="1" sizeWithCells="1">
                  <from>
                    <xdr:col>8</xdr:col>
                    <xdr:colOff>447675</xdr:colOff>
                    <xdr:row>29</xdr:row>
                    <xdr:rowOff>104775</xdr:rowOff>
                  </from>
                  <to>
                    <xdr:col>10</xdr:col>
                    <xdr:colOff>457200</xdr:colOff>
                    <xdr:row>32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14" r:id="rId5" name="Button 2">
              <controlPr defaultSize="0" print="0" autoFill="0" autoPict="0" macro="[2]!imprimer_facture">
                <anchor moveWithCells="1" sizeWithCells="1">
                  <from>
                    <xdr:col>8</xdr:col>
                    <xdr:colOff>466725</xdr:colOff>
                    <xdr:row>32</xdr:row>
                    <xdr:rowOff>114300</xdr:rowOff>
                  </from>
                  <to>
                    <xdr:col>10</xdr:col>
                    <xdr:colOff>476250</xdr:colOff>
                    <xdr:row>35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15" r:id="rId6" name="Button 3">
              <controlPr defaultSize="0" print="0" autoFill="0" autoPict="0" macro="[2]!MASQUER_FEUILLE">
                <anchor moveWithCells="1" sizeWithCells="1">
                  <from>
                    <xdr:col>8</xdr:col>
                    <xdr:colOff>476250</xdr:colOff>
                    <xdr:row>35</xdr:row>
                    <xdr:rowOff>114300</xdr:rowOff>
                  </from>
                  <to>
                    <xdr:col>10</xdr:col>
                    <xdr:colOff>485775</xdr:colOff>
                    <xdr:row>37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16" r:id="rId7" name="Check Box 4">
              <controlPr locked="0" defaultSize="0" autoFill="0" autoLine="0" autoPict="0" altText="">
                <anchor moveWithCells="1">
                  <from>
                    <xdr:col>3</xdr:col>
                    <xdr:colOff>257175</xdr:colOff>
                    <xdr:row>37</xdr:row>
                    <xdr:rowOff>152400</xdr:rowOff>
                  </from>
                  <to>
                    <xdr:col>4</xdr:col>
                    <xdr:colOff>285750</xdr:colOff>
                    <xdr:row>39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17" r:id="rId8" name="Check Box 5">
              <controlPr locked="0" defaultSize="0" autoFill="0" autoLine="0" autoPict="0" altText="">
                <anchor moveWithCells="1">
                  <from>
                    <xdr:col>3</xdr:col>
                    <xdr:colOff>257175</xdr:colOff>
                    <xdr:row>39</xdr:row>
                    <xdr:rowOff>161925</xdr:rowOff>
                  </from>
                  <to>
                    <xdr:col>4</xdr:col>
                    <xdr:colOff>285750</xdr:colOff>
                    <xdr:row>41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18" r:id="rId9" name="Check Box 6">
              <controlPr locked="0" defaultSize="0" autoFill="0" autoLine="0" autoPict="0" altText="">
                <anchor moveWithCells="1">
                  <from>
                    <xdr:col>3</xdr:col>
                    <xdr:colOff>257175</xdr:colOff>
                    <xdr:row>38</xdr:row>
                    <xdr:rowOff>152400</xdr:rowOff>
                  </from>
                  <to>
                    <xdr:col>4</xdr:col>
                    <xdr:colOff>123825</xdr:colOff>
                    <xdr:row>40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9"/>
  <dimension ref="A1:S48"/>
  <sheetViews>
    <sheetView showGridLines="0" zoomScale="110" zoomScaleNormal="110" workbookViewId="0">
      <selection activeCell="A18" sqref="A18"/>
    </sheetView>
  </sheetViews>
  <sheetFormatPr baseColWidth="10" defaultRowHeight="15" x14ac:dyDescent="0.25"/>
  <cols>
    <col min="1" max="1" width="5.28515625" style="6" customWidth="1"/>
    <col min="2" max="2" width="4.85546875" style="6" customWidth="1"/>
    <col min="3" max="3" width="20.42578125" style="6" customWidth="1"/>
    <col min="4" max="4" width="6.5703125" style="6" customWidth="1"/>
    <col min="5" max="5" width="10.140625" style="6" customWidth="1"/>
    <col min="6" max="6" width="5" style="6" customWidth="1"/>
    <col min="7" max="7" width="8.42578125" style="6" customWidth="1"/>
    <col min="8" max="8" width="6.7109375" style="6" customWidth="1"/>
    <col min="9" max="9" width="11.42578125" style="6"/>
    <col min="10" max="12" width="11.42578125" style="1"/>
    <col min="13" max="13" width="23.5703125" style="1" customWidth="1"/>
    <col min="14" max="16" width="11.42578125" style="1"/>
    <col min="17" max="17" width="13" style="1" customWidth="1"/>
    <col min="18" max="19" width="11.42578125" style="1"/>
  </cols>
  <sheetData>
    <row r="1" spans="1:8" x14ac:dyDescent="0.25">
      <c r="B1" s="55"/>
      <c r="C1" s="55"/>
      <c r="D1" s="55"/>
      <c r="E1" s="55"/>
      <c r="F1" s="55"/>
      <c r="G1" s="55"/>
    </row>
    <row r="2" spans="1:8" x14ac:dyDescent="0.25">
      <c r="A2" s="7"/>
      <c r="B2" s="7"/>
      <c r="C2" s="7"/>
      <c r="D2" s="7"/>
      <c r="E2" s="7"/>
      <c r="F2" s="7"/>
      <c r="G2" s="7"/>
      <c r="H2" s="7"/>
    </row>
    <row r="3" spans="1:8" x14ac:dyDescent="0.25">
      <c r="A3" s="7"/>
      <c r="B3" s="7"/>
      <c r="C3" s="7"/>
      <c r="D3" s="7"/>
      <c r="E3" s="7"/>
      <c r="F3" s="7"/>
      <c r="G3" s="7"/>
      <c r="H3" s="7"/>
    </row>
    <row r="4" spans="1:8" x14ac:dyDescent="0.25">
      <c r="A4" s="7"/>
      <c r="B4" s="7"/>
      <c r="C4" s="7"/>
      <c r="D4" s="7"/>
      <c r="E4" s="7"/>
      <c r="F4" s="7"/>
      <c r="G4" s="7"/>
      <c r="H4" s="7"/>
    </row>
    <row r="5" spans="1:8" x14ac:dyDescent="0.25">
      <c r="C5" s="8" t="s">
        <v>0</v>
      </c>
      <c r="D5" s="54">
        <v>39451</v>
      </c>
      <c r="E5" s="9"/>
    </row>
    <row r="6" spans="1:8" ht="15.75" thickBot="1" x14ac:dyDescent="0.3">
      <c r="C6" s="8" t="s">
        <v>8</v>
      </c>
      <c r="D6" s="42">
        <v>200801017</v>
      </c>
      <c r="E6" s="10"/>
    </row>
    <row r="7" spans="1:8" ht="16.5" thickTop="1" thickBot="1" x14ac:dyDescent="0.3">
      <c r="A7" s="6" t="s">
        <v>21</v>
      </c>
      <c r="B7" s="46" t="s">
        <v>25</v>
      </c>
      <c r="C7" s="8" t="s">
        <v>1</v>
      </c>
      <c r="D7" s="10">
        <v>6</v>
      </c>
      <c r="E7" s="10"/>
      <c r="H7" s="11"/>
    </row>
    <row r="8" spans="1:8" ht="16.5" thickTop="1" thickBot="1" x14ac:dyDescent="0.3">
      <c r="A8" s="12" t="s">
        <v>2</v>
      </c>
      <c r="B8" s="13" t="s">
        <v>5</v>
      </c>
      <c r="C8" s="13" t="s">
        <v>3</v>
      </c>
      <c r="D8" s="13" t="s">
        <v>4</v>
      </c>
      <c r="E8" s="13" t="s">
        <v>6</v>
      </c>
      <c r="F8" s="13" t="s">
        <v>11</v>
      </c>
      <c r="G8" s="13" t="s">
        <v>12</v>
      </c>
      <c r="H8" s="14" t="s">
        <v>13</v>
      </c>
    </row>
    <row r="9" spans="1:8" ht="9.75" customHeight="1" thickTop="1" x14ac:dyDescent="0.25">
      <c r="A9" s="15">
        <v>14</v>
      </c>
      <c r="B9" s="16">
        <v>1</v>
      </c>
      <c r="C9" s="17" t="str">
        <f t="shared" ref="C9:C36" si="0">IFERROR(VLOOKUP(A9,code_carte,2,FALSE),"")</f>
        <v>PRODUIT 1</v>
      </c>
      <c r="D9" s="18">
        <f t="shared" ref="D9:D36" si="1">IFERROR(VLOOKUP(A9,code_carte,3,FALSE),"")</f>
        <v>1.5</v>
      </c>
      <c r="E9" s="18">
        <f t="shared" ref="E9:E36" si="2">IFERROR(VLOOKUP(A9,code_carte,3,FALSE)*B9,"")</f>
        <v>1.5</v>
      </c>
      <c r="F9" s="45">
        <f t="shared" ref="F9:F36" si="3">IFERROR(VLOOKUP(A9,code_carte,4,FALSE),"")</f>
        <v>2.1000000000000001E-2</v>
      </c>
      <c r="G9" s="47">
        <f t="shared" ref="G9:G36" si="4">IFERROR(VLOOKUP(A9,code_carte,5,FALSE)*B9,"")</f>
        <v>1.4684999999999999</v>
      </c>
      <c r="H9" s="48">
        <f t="shared" ref="H9:H36" si="5">IFERROR(VLOOKUP(A9,code_carte,6,FALSE)*B9,"")</f>
        <v>3.15E-2</v>
      </c>
    </row>
    <row r="10" spans="1:8" ht="9.75" customHeight="1" x14ac:dyDescent="0.25">
      <c r="A10" s="15">
        <v>40</v>
      </c>
      <c r="B10" s="16">
        <v>3</v>
      </c>
      <c r="C10" s="17" t="str">
        <f t="shared" si="0"/>
        <v>PRODUIT 1</v>
      </c>
      <c r="D10" s="18">
        <f t="shared" si="1"/>
        <v>1.9</v>
      </c>
      <c r="E10" s="18">
        <f t="shared" si="2"/>
        <v>5.6999999999999993</v>
      </c>
      <c r="F10" s="45">
        <f t="shared" si="3"/>
        <v>8.5000000000000006E-2</v>
      </c>
      <c r="G10" s="47">
        <f t="shared" si="4"/>
        <v>5.2154999999999996</v>
      </c>
      <c r="H10" s="49">
        <f t="shared" si="5"/>
        <v>0.48450000000000004</v>
      </c>
    </row>
    <row r="11" spans="1:8" ht="9.75" customHeight="1" x14ac:dyDescent="0.25">
      <c r="A11" s="15">
        <v>20</v>
      </c>
      <c r="B11" s="16">
        <v>2</v>
      </c>
      <c r="C11" s="17" t="str">
        <f t="shared" si="0"/>
        <v>PRODUIT 1</v>
      </c>
      <c r="D11" s="18">
        <f t="shared" si="1"/>
        <v>2.2999999999999998</v>
      </c>
      <c r="E11" s="18">
        <f t="shared" si="2"/>
        <v>4.5999999999999996</v>
      </c>
      <c r="F11" s="45">
        <f t="shared" si="3"/>
        <v>2.1000000000000001E-2</v>
      </c>
      <c r="G11" s="47">
        <f t="shared" si="4"/>
        <v>4.5034000000000001</v>
      </c>
      <c r="H11" s="49">
        <f t="shared" si="5"/>
        <v>9.6600000000000005E-2</v>
      </c>
    </row>
    <row r="12" spans="1:8" ht="9.75" customHeight="1" x14ac:dyDescent="0.25">
      <c r="A12" s="15">
        <v>61</v>
      </c>
      <c r="B12" s="16">
        <v>1</v>
      </c>
      <c r="C12" s="17" t="str">
        <f t="shared" si="0"/>
        <v>PRODUIT 1</v>
      </c>
      <c r="D12" s="18">
        <f t="shared" si="1"/>
        <v>6</v>
      </c>
      <c r="E12" s="18">
        <f t="shared" si="2"/>
        <v>6</v>
      </c>
      <c r="F12" s="45">
        <f t="shared" si="3"/>
        <v>8.5000000000000006E-2</v>
      </c>
      <c r="G12" s="47">
        <f t="shared" si="4"/>
        <v>5.49</v>
      </c>
      <c r="H12" s="49">
        <f t="shared" si="5"/>
        <v>0.51</v>
      </c>
    </row>
    <row r="13" spans="1:8" ht="9.75" customHeight="1" x14ac:dyDescent="0.25">
      <c r="A13" s="15">
        <v>21</v>
      </c>
      <c r="B13" s="16">
        <v>1</v>
      </c>
      <c r="C13" s="17" t="str">
        <f t="shared" si="0"/>
        <v>PRODUIT 1</v>
      </c>
      <c r="D13" s="18">
        <f t="shared" si="1"/>
        <v>2.5</v>
      </c>
      <c r="E13" s="18">
        <f t="shared" si="2"/>
        <v>2.5</v>
      </c>
      <c r="F13" s="45">
        <f t="shared" si="3"/>
        <v>2.1000000000000001E-2</v>
      </c>
      <c r="G13" s="47">
        <f t="shared" si="4"/>
        <v>2.4474999999999998</v>
      </c>
      <c r="H13" s="49">
        <f t="shared" si="5"/>
        <v>5.2500000000000005E-2</v>
      </c>
    </row>
    <row r="14" spans="1:8" ht="9.75" customHeight="1" x14ac:dyDescent="0.25">
      <c r="A14" s="15">
        <v>30</v>
      </c>
      <c r="B14" s="16">
        <v>3</v>
      </c>
      <c r="C14" s="17" t="str">
        <f t="shared" si="0"/>
        <v>PRODUIT 1</v>
      </c>
      <c r="D14" s="18">
        <f t="shared" si="1"/>
        <v>2</v>
      </c>
      <c r="E14" s="18">
        <f t="shared" si="2"/>
        <v>6</v>
      </c>
      <c r="F14" s="45">
        <f t="shared" si="3"/>
        <v>2.1000000000000001E-2</v>
      </c>
      <c r="G14" s="47">
        <f t="shared" si="4"/>
        <v>5.8739999999999997</v>
      </c>
      <c r="H14" s="49">
        <f t="shared" si="5"/>
        <v>0.126</v>
      </c>
    </row>
    <row r="15" spans="1:8" ht="9.75" customHeight="1" x14ac:dyDescent="0.25">
      <c r="A15" s="15">
        <v>101</v>
      </c>
      <c r="B15" s="16">
        <v>3</v>
      </c>
      <c r="C15" s="17" t="str">
        <f t="shared" si="0"/>
        <v>PRODUIT 1</v>
      </c>
      <c r="D15" s="18">
        <f t="shared" si="1"/>
        <v>9</v>
      </c>
      <c r="E15" s="18">
        <f t="shared" si="2"/>
        <v>27</v>
      </c>
      <c r="F15" s="45">
        <f t="shared" si="3"/>
        <v>8.5000000000000006E-2</v>
      </c>
      <c r="G15" s="47">
        <f t="shared" si="4"/>
        <v>24.704999999999998</v>
      </c>
      <c r="H15" s="49">
        <f t="shared" si="5"/>
        <v>2.2949999999999999</v>
      </c>
    </row>
    <row r="16" spans="1:8" ht="9.75" customHeight="1" x14ac:dyDescent="0.25">
      <c r="A16" s="15">
        <v>79</v>
      </c>
      <c r="B16" s="16">
        <v>3</v>
      </c>
      <c r="C16" s="17" t="str">
        <f t="shared" si="0"/>
        <v>PRODUIT 1</v>
      </c>
      <c r="D16" s="18">
        <f t="shared" si="1"/>
        <v>13.5</v>
      </c>
      <c r="E16" s="18">
        <f t="shared" si="2"/>
        <v>40.5</v>
      </c>
      <c r="F16" s="45">
        <f t="shared" si="3"/>
        <v>8.5000000000000006E-2</v>
      </c>
      <c r="G16" s="47">
        <f t="shared" si="4"/>
        <v>37.057499999999997</v>
      </c>
      <c r="H16" s="49">
        <f t="shared" si="5"/>
        <v>3.4425000000000008</v>
      </c>
    </row>
    <row r="17" spans="1:8" ht="9.75" customHeight="1" x14ac:dyDescent="0.25">
      <c r="A17" s="15">
        <v>81</v>
      </c>
      <c r="B17" s="16">
        <v>2</v>
      </c>
      <c r="C17" s="17" t="str">
        <f t="shared" si="0"/>
        <v>PRODUIT 1</v>
      </c>
      <c r="D17" s="18">
        <f t="shared" si="1"/>
        <v>11</v>
      </c>
      <c r="E17" s="18">
        <f t="shared" si="2"/>
        <v>22</v>
      </c>
      <c r="F17" s="45">
        <f t="shared" si="3"/>
        <v>8.5000000000000006E-2</v>
      </c>
      <c r="G17" s="47">
        <f t="shared" si="4"/>
        <v>20.13</v>
      </c>
      <c r="H17" s="49">
        <f t="shared" si="5"/>
        <v>1.87</v>
      </c>
    </row>
    <row r="18" spans="1:8" ht="9.75" customHeight="1" x14ac:dyDescent="0.25">
      <c r="A18" s="15">
        <v>82</v>
      </c>
      <c r="B18" s="16">
        <v>1</v>
      </c>
      <c r="C18" s="17" t="str">
        <f t="shared" si="0"/>
        <v>PRODUIT 1</v>
      </c>
      <c r="D18" s="18">
        <f t="shared" si="1"/>
        <v>12.5</v>
      </c>
      <c r="E18" s="18">
        <f t="shared" si="2"/>
        <v>12.5</v>
      </c>
      <c r="F18" s="45">
        <f t="shared" si="3"/>
        <v>8.5000000000000006E-2</v>
      </c>
      <c r="G18" s="47">
        <f t="shared" si="4"/>
        <v>11.4375</v>
      </c>
      <c r="H18" s="49">
        <f t="shared" si="5"/>
        <v>1.0625</v>
      </c>
    </row>
    <row r="19" spans="1:8" ht="9.75" customHeight="1" x14ac:dyDescent="0.25">
      <c r="A19" s="15">
        <v>96</v>
      </c>
      <c r="B19" s="16">
        <v>4</v>
      </c>
      <c r="C19" s="17" t="str">
        <f t="shared" si="0"/>
        <v>PRODUIT 1</v>
      </c>
      <c r="D19" s="18">
        <f t="shared" si="1"/>
        <v>7</v>
      </c>
      <c r="E19" s="18">
        <f t="shared" si="2"/>
        <v>28</v>
      </c>
      <c r="F19" s="45">
        <f t="shared" si="3"/>
        <v>8.5000000000000006E-2</v>
      </c>
      <c r="G19" s="47">
        <f t="shared" si="4"/>
        <v>25.62</v>
      </c>
      <c r="H19" s="49">
        <f t="shared" si="5"/>
        <v>2.3800000000000003</v>
      </c>
    </row>
    <row r="20" spans="1:8" ht="9.75" customHeight="1" x14ac:dyDescent="0.25">
      <c r="A20" s="15"/>
      <c r="B20" s="16"/>
      <c r="C20" s="17" t="str">
        <f t="shared" si="0"/>
        <v/>
      </c>
      <c r="D20" s="18" t="str">
        <f t="shared" si="1"/>
        <v/>
      </c>
      <c r="E20" s="18" t="str">
        <f t="shared" si="2"/>
        <v/>
      </c>
      <c r="F20" s="45" t="str">
        <f t="shared" si="3"/>
        <v/>
      </c>
      <c r="G20" s="47" t="str">
        <f t="shared" si="4"/>
        <v/>
      </c>
      <c r="H20" s="49" t="str">
        <f t="shared" si="5"/>
        <v/>
      </c>
    </row>
    <row r="21" spans="1:8" ht="9.75" customHeight="1" x14ac:dyDescent="0.25">
      <c r="A21" s="15"/>
      <c r="B21" s="16"/>
      <c r="C21" s="17" t="str">
        <f t="shared" si="0"/>
        <v/>
      </c>
      <c r="D21" s="18" t="str">
        <f t="shared" si="1"/>
        <v/>
      </c>
      <c r="E21" s="18" t="str">
        <f t="shared" si="2"/>
        <v/>
      </c>
      <c r="F21" s="45" t="str">
        <f t="shared" si="3"/>
        <v/>
      </c>
      <c r="G21" s="47" t="str">
        <f t="shared" si="4"/>
        <v/>
      </c>
      <c r="H21" s="49" t="str">
        <f t="shared" si="5"/>
        <v/>
      </c>
    </row>
    <row r="22" spans="1:8" ht="9.75" customHeight="1" x14ac:dyDescent="0.25">
      <c r="A22" s="15"/>
      <c r="B22" s="16"/>
      <c r="C22" s="17" t="str">
        <f t="shared" si="0"/>
        <v/>
      </c>
      <c r="D22" s="18" t="str">
        <f t="shared" si="1"/>
        <v/>
      </c>
      <c r="E22" s="18" t="str">
        <f t="shared" si="2"/>
        <v/>
      </c>
      <c r="F22" s="45" t="str">
        <f t="shared" si="3"/>
        <v/>
      </c>
      <c r="G22" s="47" t="str">
        <f t="shared" si="4"/>
        <v/>
      </c>
      <c r="H22" s="49" t="str">
        <f t="shared" si="5"/>
        <v/>
      </c>
    </row>
    <row r="23" spans="1:8" ht="9.75" customHeight="1" x14ac:dyDescent="0.25">
      <c r="A23" s="15"/>
      <c r="B23" s="16"/>
      <c r="C23" s="17" t="str">
        <f t="shared" si="0"/>
        <v/>
      </c>
      <c r="D23" s="18" t="str">
        <f t="shared" si="1"/>
        <v/>
      </c>
      <c r="E23" s="18" t="str">
        <f t="shared" si="2"/>
        <v/>
      </c>
      <c r="F23" s="45" t="str">
        <f t="shared" si="3"/>
        <v/>
      </c>
      <c r="G23" s="47" t="str">
        <f t="shared" si="4"/>
        <v/>
      </c>
      <c r="H23" s="49" t="str">
        <f t="shared" si="5"/>
        <v/>
      </c>
    </row>
    <row r="24" spans="1:8" ht="9.75" customHeight="1" x14ac:dyDescent="0.25">
      <c r="A24" s="15"/>
      <c r="B24" s="16"/>
      <c r="C24" s="17" t="str">
        <f t="shared" si="0"/>
        <v/>
      </c>
      <c r="D24" s="18" t="str">
        <f t="shared" si="1"/>
        <v/>
      </c>
      <c r="E24" s="18" t="str">
        <f t="shared" si="2"/>
        <v/>
      </c>
      <c r="F24" s="45" t="str">
        <f t="shared" si="3"/>
        <v/>
      </c>
      <c r="G24" s="47" t="str">
        <f t="shared" si="4"/>
        <v/>
      </c>
      <c r="H24" s="49" t="str">
        <f t="shared" si="5"/>
        <v/>
      </c>
    </row>
    <row r="25" spans="1:8" ht="9.75" customHeight="1" x14ac:dyDescent="0.25">
      <c r="A25" s="15"/>
      <c r="B25" s="16"/>
      <c r="C25" s="17" t="str">
        <f t="shared" si="0"/>
        <v/>
      </c>
      <c r="D25" s="18" t="str">
        <f t="shared" si="1"/>
        <v/>
      </c>
      <c r="E25" s="18" t="str">
        <f t="shared" si="2"/>
        <v/>
      </c>
      <c r="F25" s="45" t="str">
        <f t="shared" si="3"/>
        <v/>
      </c>
      <c r="G25" s="47" t="str">
        <f t="shared" si="4"/>
        <v/>
      </c>
      <c r="H25" s="49" t="str">
        <f t="shared" si="5"/>
        <v/>
      </c>
    </row>
    <row r="26" spans="1:8" ht="9.75" customHeight="1" x14ac:dyDescent="0.25">
      <c r="A26" s="15"/>
      <c r="B26" s="16"/>
      <c r="C26" s="17" t="str">
        <f t="shared" si="0"/>
        <v/>
      </c>
      <c r="D26" s="18" t="str">
        <f t="shared" si="1"/>
        <v/>
      </c>
      <c r="E26" s="18" t="str">
        <f t="shared" si="2"/>
        <v/>
      </c>
      <c r="F26" s="45" t="str">
        <f t="shared" si="3"/>
        <v/>
      </c>
      <c r="G26" s="47" t="str">
        <f t="shared" si="4"/>
        <v/>
      </c>
      <c r="H26" s="49" t="str">
        <f t="shared" si="5"/>
        <v/>
      </c>
    </row>
    <row r="27" spans="1:8" ht="9.75" customHeight="1" x14ac:dyDescent="0.25">
      <c r="A27" s="15"/>
      <c r="B27" s="16"/>
      <c r="C27" s="17" t="str">
        <f t="shared" si="0"/>
        <v/>
      </c>
      <c r="D27" s="18" t="str">
        <f t="shared" si="1"/>
        <v/>
      </c>
      <c r="E27" s="18" t="str">
        <f t="shared" si="2"/>
        <v/>
      </c>
      <c r="F27" s="45" t="str">
        <f t="shared" si="3"/>
        <v/>
      </c>
      <c r="G27" s="47" t="str">
        <f t="shared" si="4"/>
        <v/>
      </c>
      <c r="H27" s="49" t="str">
        <f t="shared" si="5"/>
        <v/>
      </c>
    </row>
    <row r="28" spans="1:8" ht="9.75" customHeight="1" x14ac:dyDescent="0.25">
      <c r="A28" s="15"/>
      <c r="B28" s="16"/>
      <c r="C28" s="17" t="str">
        <f t="shared" si="0"/>
        <v/>
      </c>
      <c r="D28" s="18" t="str">
        <f t="shared" si="1"/>
        <v/>
      </c>
      <c r="E28" s="18" t="str">
        <f t="shared" si="2"/>
        <v/>
      </c>
      <c r="F28" s="45" t="str">
        <f t="shared" si="3"/>
        <v/>
      </c>
      <c r="G28" s="47" t="str">
        <f t="shared" si="4"/>
        <v/>
      </c>
      <c r="H28" s="49" t="str">
        <f t="shared" si="5"/>
        <v/>
      </c>
    </row>
    <row r="29" spans="1:8" ht="9.75" customHeight="1" x14ac:dyDescent="0.25">
      <c r="A29" s="15"/>
      <c r="B29" s="16"/>
      <c r="C29" s="17" t="str">
        <f t="shared" si="0"/>
        <v/>
      </c>
      <c r="D29" s="18" t="str">
        <f t="shared" si="1"/>
        <v/>
      </c>
      <c r="E29" s="18" t="str">
        <f t="shared" si="2"/>
        <v/>
      </c>
      <c r="F29" s="45" t="str">
        <f t="shared" si="3"/>
        <v/>
      </c>
      <c r="G29" s="47" t="str">
        <f t="shared" si="4"/>
        <v/>
      </c>
      <c r="H29" s="49" t="str">
        <f t="shared" si="5"/>
        <v/>
      </c>
    </row>
    <row r="30" spans="1:8" ht="9.75" customHeight="1" x14ac:dyDescent="0.25">
      <c r="A30" s="15"/>
      <c r="B30" s="16"/>
      <c r="C30" s="17" t="str">
        <f t="shared" si="0"/>
        <v/>
      </c>
      <c r="D30" s="18" t="str">
        <f t="shared" si="1"/>
        <v/>
      </c>
      <c r="E30" s="18" t="str">
        <f t="shared" si="2"/>
        <v/>
      </c>
      <c r="F30" s="45" t="str">
        <f t="shared" si="3"/>
        <v/>
      </c>
      <c r="G30" s="47" t="str">
        <f t="shared" si="4"/>
        <v/>
      </c>
      <c r="H30" s="49" t="str">
        <f t="shared" si="5"/>
        <v/>
      </c>
    </row>
    <row r="31" spans="1:8" ht="9.75" customHeight="1" x14ac:dyDescent="0.25">
      <c r="A31" s="15"/>
      <c r="B31" s="16"/>
      <c r="C31" s="17" t="str">
        <f t="shared" si="0"/>
        <v/>
      </c>
      <c r="D31" s="18" t="str">
        <f t="shared" si="1"/>
        <v/>
      </c>
      <c r="E31" s="18" t="str">
        <f t="shared" si="2"/>
        <v/>
      </c>
      <c r="F31" s="45" t="str">
        <f t="shared" si="3"/>
        <v/>
      </c>
      <c r="G31" s="47" t="str">
        <f t="shared" si="4"/>
        <v/>
      </c>
      <c r="H31" s="49" t="str">
        <f t="shared" si="5"/>
        <v/>
      </c>
    </row>
    <row r="32" spans="1:8" ht="9.75" customHeight="1" x14ac:dyDescent="0.25">
      <c r="A32" s="15"/>
      <c r="B32" s="16"/>
      <c r="C32" s="17" t="str">
        <f t="shared" si="0"/>
        <v/>
      </c>
      <c r="D32" s="18" t="str">
        <f t="shared" si="1"/>
        <v/>
      </c>
      <c r="E32" s="18" t="str">
        <f t="shared" si="2"/>
        <v/>
      </c>
      <c r="F32" s="45" t="str">
        <f t="shared" si="3"/>
        <v/>
      </c>
      <c r="G32" s="47" t="str">
        <f t="shared" si="4"/>
        <v/>
      </c>
      <c r="H32" s="49" t="str">
        <f t="shared" si="5"/>
        <v/>
      </c>
    </row>
    <row r="33" spans="1:19" ht="9.75" customHeight="1" x14ac:dyDescent="0.25">
      <c r="A33" s="15"/>
      <c r="B33" s="16"/>
      <c r="C33" s="17" t="str">
        <f t="shared" si="0"/>
        <v/>
      </c>
      <c r="D33" s="18" t="str">
        <f t="shared" si="1"/>
        <v/>
      </c>
      <c r="E33" s="18" t="str">
        <f t="shared" si="2"/>
        <v/>
      </c>
      <c r="F33" s="45" t="str">
        <f t="shared" si="3"/>
        <v/>
      </c>
      <c r="G33" s="47" t="str">
        <f t="shared" si="4"/>
        <v/>
      </c>
      <c r="H33" s="49" t="str">
        <f t="shared" si="5"/>
        <v/>
      </c>
    </row>
    <row r="34" spans="1:19" ht="9.75" customHeight="1" x14ac:dyDescent="0.25">
      <c r="A34" s="15"/>
      <c r="B34" s="16"/>
      <c r="C34" s="17" t="str">
        <f t="shared" si="0"/>
        <v/>
      </c>
      <c r="D34" s="18" t="str">
        <f t="shared" si="1"/>
        <v/>
      </c>
      <c r="E34" s="18" t="str">
        <f t="shared" si="2"/>
        <v/>
      </c>
      <c r="F34" s="45" t="str">
        <f t="shared" si="3"/>
        <v/>
      </c>
      <c r="G34" s="47" t="str">
        <f t="shared" si="4"/>
        <v/>
      </c>
      <c r="H34" s="49" t="str">
        <f t="shared" si="5"/>
        <v/>
      </c>
    </row>
    <row r="35" spans="1:19" ht="9.75" customHeight="1" x14ac:dyDescent="0.25">
      <c r="A35" s="15"/>
      <c r="B35" s="16"/>
      <c r="C35" s="17" t="str">
        <f t="shared" si="0"/>
        <v/>
      </c>
      <c r="D35" s="18" t="str">
        <f t="shared" si="1"/>
        <v/>
      </c>
      <c r="E35" s="18" t="str">
        <f t="shared" si="2"/>
        <v/>
      </c>
      <c r="F35" s="45" t="str">
        <f t="shared" si="3"/>
        <v/>
      </c>
      <c r="G35" s="47" t="str">
        <f t="shared" si="4"/>
        <v/>
      </c>
      <c r="H35" s="49" t="str">
        <f t="shared" si="5"/>
        <v/>
      </c>
    </row>
    <row r="36" spans="1:19" ht="9.75" customHeight="1" thickBot="1" x14ac:dyDescent="0.3">
      <c r="A36" s="19"/>
      <c r="B36" s="20"/>
      <c r="C36" s="21" t="str">
        <f t="shared" si="0"/>
        <v/>
      </c>
      <c r="D36" s="18" t="str">
        <f t="shared" si="1"/>
        <v/>
      </c>
      <c r="E36" s="18" t="str">
        <f t="shared" si="2"/>
        <v/>
      </c>
      <c r="F36" s="45" t="str">
        <f t="shared" si="3"/>
        <v/>
      </c>
      <c r="G36" s="47" t="str">
        <f t="shared" si="4"/>
        <v/>
      </c>
      <c r="H36" s="50" t="str">
        <f t="shared" si="5"/>
        <v/>
      </c>
    </row>
    <row r="37" spans="1:19" ht="16.5" thickTop="1" thickBot="1" x14ac:dyDescent="0.3">
      <c r="A37" s="37" t="s">
        <v>14</v>
      </c>
      <c r="B37" s="37"/>
      <c r="C37" s="37"/>
      <c r="D37" s="22" t="s">
        <v>7</v>
      </c>
      <c r="E37" s="51">
        <f>SUM(E9:E36)</f>
        <v>156.30000000000001</v>
      </c>
      <c r="F37" s="23"/>
      <c r="G37" s="24">
        <f>SUM(G9:G36)</f>
        <v>143.94889999999998</v>
      </c>
      <c r="H37" s="25">
        <f>SUM(H9:H36)</f>
        <v>12.351100000000001</v>
      </c>
    </row>
    <row r="38" spans="1:19" ht="16.5" thickTop="1" thickBot="1" x14ac:dyDescent="0.3">
      <c r="A38" s="7" t="s">
        <v>19</v>
      </c>
      <c r="B38" s="7"/>
      <c r="C38" s="26"/>
      <c r="D38" s="26"/>
      <c r="E38" s="27">
        <v>2.1000000000000001E-2</v>
      </c>
      <c r="F38" s="26"/>
      <c r="G38" s="28" t="s">
        <v>15</v>
      </c>
      <c r="H38" s="29">
        <f>SUMIF(F9:F36,E38,G9:G36)</f>
        <v>14.293399999999998</v>
      </c>
    </row>
    <row r="39" spans="1:19" ht="16.5" thickTop="1" thickBot="1" x14ac:dyDescent="0.3">
      <c r="A39" s="39"/>
      <c r="B39" s="38"/>
      <c r="C39" s="52">
        <v>78.150000000000006</v>
      </c>
      <c r="D39" s="26"/>
      <c r="E39" s="26" t="s">
        <v>9</v>
      </c>
      <c r="F39" s="26"/>
      <c r="G39" s="30" t="s">
        <v>16</v>
      </c>
      <c r="H39" s="31">
        <f>SUMIF(F9:F36,F40,G9:G36)</f>
        <v>129.65549999999999</v>
      </c>
      <c r="S39" s="2"/>
    </row>
    <row r="40" spans="1:19" ht="16.5" thickTop="1" thickBot="1" x14ac:dyDescent="0.3">
      <c r="A40" s="7" t="s">
        <v>20</v>
      </c>
      <c r="B40" s="7"/>
      <c r="C40" s="26"/>
      <c r="D40" s="26"/>
      <c r="E40" s="26" t="s">
        <v>22</v>
      </c>
      <c r="F40" s="40">
        <v>8.5000000000000006E-2</v>
      </c>
      <c r="G40" s="30" t="s">
        <v>17</v>
      </c>
      <c r="H40" s="31">
        <f>SUMIF(F9:F36,E38,H9:H36)</f>
        <v>0.30659999999999998</v>
      </c>
    </row>
    <row r="41" spans="1:19" ht="16.5" thickTop="1" thickBot="1" x14ac:dyDescent="0.3">
      <c r="A41" s="41" t="str">
        <f>IF(A39&lt;&gt;"",A39-E37,"")</f>
        <v/>
      </c>
      <c r="B41" s="38"/>
      <c r="C41" s="52">
        <v>78.150000000000006</v>
      </c>
      <c r="D41" s="26"/>
      <c r="E41" s="26" t="s">
        <v>10</v>
      </c>
      <c r="F41" s="26"/>
      <c r="G41" s="32" t="s">
        <v>18</v>
      </c>
      <c r="H41" s="33">
        <f>SUMIF(F9:F36,F40,H9:H36)</f>
        <v>12.044500000000001</v>
      </c>
    </row>
    <row r="42" spans="1:19" ht="15.75" thickTop="1" x14ac:dyDescent="0.25">
      <c r="A42" s="34"/>
      <c r="B42" s="34"/>
      <c r="C42" s="34"/>
      <c r="D42" s="34"/>
      <c r="E42" s="8"/>
      <c r="F42" s="8"/>
      <c r="G42" s="35"/>
      <c r="H42" s="34"/>
    </row>
    <row r="43" spans="1:19" x14ac:dyDescent="0.25">
      <c r="B43" s="36"/>
      <c r="E43" s="11"/>
    </row>
    <row r="48" spans="1:19" x14ac:dyDescent="0.25">
      <c r="B48" s="36"/>
    </row>
  </sheetData>
  <sheetProtection selectLockedCells="1"/>
  <mergeCells count="1">
    <mergeCell ref="B1:G1"/>
  </mergeCells>
  <pageMargins left="0.25" right="0.25" top="0.75" bottom="0.75" header="0.3" footer="0.3"/>
  <pageSetup paperSize="11" orientation="portrait" horizontalDpi="4294967293" verticalDpi="0" copies="2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2337" r:id="rId4" name="Button 1">
              <controlPr defaultSize="0" print="0" autoFill="0" autoPict="0" macro="[2]!NOUVELLE_FACTURE">
                <anchor moveWithCells="1" sizeWithCells="1">
                  <from>
                    <xdr:col>8</xdr:col>
                    <xdr:colOff>447675</xdr:colOff>
                    <xdr:row>29</xdr:row>
                    <xdr:rowOff>104775</xdr:rowOff>
                  </from>
                  <to>
                    <xdr:col>10</xdr:col>
                    <xdr:colOff>457200</xdr:colOff>
                    <xdr:row>32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38" r:id="rId5" name="Button 2">
              <controlPr defaultSize="0" print="0" autoFill="0" autoPict="0" macro="[2]!imprimer_facture">
                <anchor moveWithCells="1" sizeWithCells="1">
                  <from>
                    <xdr:col>8</xdr:col>
                    <xdr:colOff>466725</xdr:colOff>
                    <xdr:row>32</xdr:row>
                    <xdr:rowOff>114300</xdr:rowOff>
                  </from>
                  <to>
                    <xdr:col>10</xdr:col>
                    <xdr:colOff>476250</xdr:colOff>
                    <xdr:row>35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39" r:id="rId6" name="Button 3">
              <controlPr defaultSize="0" print="0" autoFill="0" autoPict="0" macro="[2]!MASQUER_FEUILLE">
                <anchor moveWithCells="1" sizeWithCells="1">
                  <from>
                    <xdr:col>8</xdr:col>
                    <xdr:colOff>476250</xdr:colOff>
                    <xdr:row>35</xdr:row>
                    <xdr:rowOff>114300</xdr:rowOff>
                  </from>
                  <to>
                    <xdr:col>10</xdr:col>
                    <xdr:colOff>485775</xdr:colOff>
                    <xdr:row>37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40" r:id="rId7" name="Check Box 4">
              <controlPr locked="0" defaultSize="0" autoFill="0" autoLine="0" autoPict="0" altText="">
                <anchor moveWithCells="1">
                  <from>
                    <xdr:col>3</xdr:col>
                    <xdr:colOff>257175</xdr:colOff>
                    <xdr:row>37</xdr:row>
                    <xdr:rowOff>152400</xdr:rowOff>
                  </from>
                  <to>
                    <xdr:col>4</xdr:col>
                    <xdr:colOff>285750</xdr:colOff>
                    <xdr:row>39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41" r:id="rId8" name="Check Box 5">
              <controlPr locked="0" defaultSize="0" autoFill="0" autoLine="0" autoPict="0" altText="">
                <anchor moveWithCells="1">
                  <from>
                    <xdr:col>3</xdr:col>
                    <xdr:colOff>257175</xdr:colOff>
                    <xdr:row>39</xdr:row>
                    <xdr:rowOff>161925</xdr:rowOff>
                  </from>
                  <to>
                    <xdr:col>4</xdr:col>
                    <xdr:colOff>285750</xdr:colOff>
                    <xdr:row>41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42" r:id="rId9" name="Check Box 6">
              <controlPr locked="0" defaultSize="0" autoFill="0" autoLine="0" autoPict="0" altText="">
                <anchor moveWithCells="1">
                  <from>
                    <xdr:col>3</xdr:col>
                    <xdr:colOff>257175</xdr:colOff>
                    <xdr:row>38</xdr:row>
                    <xdr:rowOff>152400</xdr:rowOff>
                  </from>
                  <to>
                    <xdr:col>4</xdr:col>
                    <xdr:colOff>123825</xdr:colOff>
                    <xdr:row>40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3"/>
  <dimension ref="A1:S48"/>
  <sheetViews>
    <sheetView showGridLines="0" tabSelected="1" zoomScale="110" zoomScaleNormal="110" workbookViewId="0">
      <selection activeCell="A18" sqref="A18"/>
    </sheetView>
  </sheetViews>
  <sheetFormatPr baseColWidth="10" defaultRowHeight="15" x14ac:dyDescent="0.25"/>
  <cols>
    <col min="1" max="1" width="5.28515625" style="6" customWidth="1"/>
    <col min="2" max="2" width="4.85546875" style="6" customWidth="1"/>
    <col min="3" max="3" width="20.85546875" style="6" customWidth="1"/>
    <col min="4" max="4" width="6.5703125" style="6" customWidth="1"/>
    <col min="5" max="5" width="10.140625" style="6" customWidth="1"/>
    <col min="6" max="6" width="5" style="6" customWidth="1"/>
    <col min="7" max="7" width="8.42578125" style="6" customWidth="1"/>
    <col min="8" max="8" width="6.140625" style="6" customWidth="1"/>
    <col min="9" max="9" width="11.42578125" style="6"/>
    <col min="10" max="12" width="11.42578125" style="1"/>
    <col min="13" max="13" width="23.5703125" style="1" customWidth="1"/>
    <col min="14" max="16" width="11.42578125" style="1"/>
    <col min="17" max="17" width="13" style="1" customWidth="1"/>
    <col min="18" max="19" width="11.42578125" style="1"/>
  </cols>
  <sheetData>
    <row r="1" spans="1:8" x14ac:dyDescent="0.25">
      <c r="B1" s="55"/>
      <c r="C1" s="55"/>
      <c r="D1" s="55"/>
      <c r="E1" s="55"/>
      <c r="F1" s="55"/>
      <c r="G1" s="55"/>
    </row>
    <row r="2" spans="1:8" x14ac:dyDescent="0.25">
      <c r="A2" s="7"/>
      <c r="B2" s="7"/>
      <c r="C2" s="7"/>
      <c r="D2" s="7"/>
      <c r="E2" s="7"/>
      <c r="F2" s="7"/>
      <c r="G2" s="7"/>
      <c r="H2" s="7"/>
    </row>
    <row r="3" spans="1:8" x14ac:dyDescent="0.25">
      <c r="A3" s="7"/>
      <c r="B3" s="7"/>
      <c r="C3" s="7"/>
      <c r="D3" s="7"/>
      <c r="E3" s="7"/>
      <c r="F3" s="7"/>
      <c r="G3" s="7"/>
      <c r="H3" s="7"/>
    </row>
    <row r="4" spans="1:8" x14ac:dyDescent="0.25">
      <c r="A4" s="7"/>
      <c r="B4" s="7"/>
      <c r="C4" s="7"/>
      <c r="D4" s="7"/>
      <c r="E4" s="7"/>
      <c r="F4" s="7"/>
      <c r="G4" s="7"/>
      <c r="H4" s="7"/>
    </row>
    <row r="5" spans="1:8" x14ac:dyDescent="0.25">
      <c r="C5" s="8" t="s">
        <v>0</v>
      </c>
      <c r="D5" s="54">
        <v>39453</v>
      </c>
      <c r="E5" s="9"/>
    </row>
    <row r="6" spans="1:8" ht="15.75" thickBot="1" x14ac:dyDescent="0.3">
      <c r="C6" s="8" t="s">
        <v>8</v>
      </c>
      <c r="D6" s="42">
        <v>200801021</v>
      </c>
      <c r="E6" s="10"/>
    </row>
    <row r="7" spans="1:8" ht="16.5" thickTop="1" thickBot="1" x14ac:dyDescent="0.3">
      <c r="A7" s="6" t="s">
        <v>21</v>
      </c>
      <c r="B7" s="46">
        <v>6</v>
      </c>
      <c r="C7" s="8" t="s">
        <v>1</v>
      </c>
      <c r="D7" s="10">
        <v>2</v>
      </c>
      <c r="E7" s="10"/>
      <c r="H7" s="11"/>
    </row>
    <row r="8" spans="1:8" ht="16.5" thickTop="1" thickBot="1" x14ac:dyDescent="0.3">
      <c r="A8" s="12" t="s">
        <v>2</v>
      </c>
      <c r="B8" s="13" t="s">
        <v>5</v>
      </c>
      <c r="C8" s="13" t="s">
        <v>3</v>
      </c>
      <c r="D8" s="13" t="s">
        <v>4</v>
      </c>
      <c r="E8" s="13" t="s">
        <v>6</v>
      </c>
      <c r="F8" s="13" t="s">
        <v>11</v>
      </c>
      <c r="G8" s="13" t="s">
        <v>12</v>
      </c>
      <c r="H8" s="14" t="s">
        <v>13</v>
      </c>
    </row>
    <row r="9" spans="1:8" ht="9.75" customHeight="1" thickTop="1" x14ac:dyDescent="0.25">
      <c r="A9" s="15">
        <v>11</v>
      </c>
      <c r="B9" s="16">
        <v>1</v>
      </c>
      <c r="C9" s="17" t="str">
        <f t="shared" ref="C9:C36" si="0">IFERROR(VLOOKUP(A9,code_carte,2,FALSE),"")</f>
        <v>PRODUIT 1</v>
      </c>
      <c r="D9" s="18">
        <f t="shared" ref="D9:D36" si="1">IFERROR(VLOOKUP(A9,code_carte,3,FALSE),"")</f>
        <v>1.9</v>
      </c>
      <c r="E9" s="18">
        <f t="shared" ref="E9:E36" si="2">IFERROR(VLOOKUP(A9,code_carte,3,FALSE)*B9,"")</f>
        <v>1.9</v>
      </c>
      <c r="F9" s="45">
        <f t="shared" ref="F9:F36" si="3">IFERROR(VLOOKUP(A9,code_carte,4,FALSE),"")</f>
        <v>2.1000000000000001E-2</v>
      </c>
      <c r="G9" s="47">
        <f t="shared" ref="G9:G36" si="4">IFERROR(VLOOKUP(A9,code_carte,5,FALSE)*B9,"")</f>
        <v>1.8600999999999999</v>
      </c>
      <c r="H9" s="48">
        <f t="shared" ref="H9:H36" si="5">IFERROR(VLOOKUP(A9,code_carte,6,FALSE)*B9,"")</f>
        <v>3.9899999999999998E-2</v>
      </c>
    </row>
    <row r="10" spans="1:8" ht="9.75" customHeight="1" x14ac:dyDescent="0.25">
      <c r="A10" s="15">
        <v>30</v>
      </c>
      <c r="B10" s="16">
        <v>2</v>
      </c>
      <c r="C10" s="17" t="str">
        <f t="shared" si="0"/>
        <v>PRODUIT 1</v>
      </c>
      <c r="D10" s="18">
        <f t="shared" si="1"/>
        <v>2</v>
      </c>
      <c r="E10" s="18">
        <f t="shared" si="2"/>
        <v>4</v>
      </c>
      <c r="F10" s="45">
        <f t="shared" si="3"/>
        <v>2.1000000000000001E-2</v>
      </c>
      <c r="G10" s="47">
        <f t="shared" si="4"/>
        <v>3.9159999999999999</v>
      </c>
      <c r="H10" s="49">
        <f t="shared" si="5"/>
        <v>8.4000000000000005E-2</v>
      </c>
    </row>
    <row r="11" spans="1:8" ht="9.75" customHeight="1" x14ac:dyDescent="0.25">
      <c r="A11" s="15">
        <v>101</v>
      </c>
      <c r="B11" s="16">
        <v>1</v>
      </c>
      <c r="C11" s="17" t="str">
        <f t="shared" si="0"/>
        <v>PRODUIT 1</v>
      </c>
      <c r="D11" s="18">
        <f t="shared" si="1"/>
        <v>9</v>
      </c>
      <c r="E11" s="18">
        <f t="shared" si="2"/>
        <v>9</v>
      </c>
      <c r="F11" s="45">
        <f t="shared" si="3"/>
        <v>8.5000000000000006E-2</v>
      </c>
      <c r="G11" s="47">
        <f t="shared" si="4"/>
        <v>8.2349999999999994</v>
      </c>
      <c r="H11" s="49">
        <f t="shared" si="5"/>
        <v>0.76500000000000001</v>
      </c>
    </row>
    <row r="12" spans="1:8" ht="9.75" customHeight="1" x14ac:dyDescent="0.25">
      <c r="A12" s="15">
        <v>85</v>
      </c>
      <c r="B12" s="16">
        <v>2</v>
      </c>
      <c r="C12" s="17" t="str">
        <f t="shared" si="0"/>
        <v>PRODUIT 1</v>
      </c>
      <c r="D12" s="18">
        <f t="shared" si="1"/>
        <v>14.5</v>
      </c>
      <c r="E12" s="18">
        <f t="shared" si="2"/>
        <v>29</v>
      </c>
      <c r="F12" s="45">
        <f t="shared" si="3"/>
        <v>8.5000000000000006E-2</v>
      </c>
      <c r="G12" s="47">
        <f t="shared" si="4"/>
        <v>26.535</v>
      </c>
      <c r="H12" s="49">
        <f t="shared" si="5"/>
        <v>2.4650000000000003</v>
      </c>
    </row>
    <row r="13" spans="1:8" ht="9.75" customHeight="1" x14ac:dyDescent="0.25">
      <c r="A13" s="15"/>
      <c r="B13" s="16"/>
      <c r="C13" s="17" t="str">
        <f t="shared" si="0"/>
        <v/>
      </c>
      <c r="D13" s="18" t="str">
        <f t="shared" si="1"/>
        <v/>
      </c>
      <c r="E13" s="18" t="str">
        <f t="shared" si="2"/>
        <v/>
      </c>
      <c r="F13" s="45" t="str">
        <f t="shared" si="3"/>
        <v/>
      </c>
      <c r="G13" s="47" t="str">
        <f t="shared" si="4"/>
        <v/>
      </c>
      <c r="H13" s="49" t="str">
        <f t="shared" si="5"/>
        <v/>
      </c>
    </row>
    <row r="14" spans="1:8" ht="9.75" customHeight="1" x14ac:dyDescent="0.25">
      <c r="A14" s="15"/>
      <c r="B14" s="16"/>
      <c r="C14" s="17" t="str">
        <f t="shared" si="0"/>
        <v/>
      </c>
      <c r="D14" s="18" t="str">
        <f t="shared" si="1"/>
        <v/>
      </c>
      <c r="E14" s="18" t="str">
        <f t="shared" si="2"/>
        <v/>
      </c>
      <c r="F14" s="45" t="str">
        <f t="shared" si="3"/>
        <v/>
      </c>
      <c r="G14" s="47" t="str">
        <f t="shared" si="4"/>
        <v/>
      </c>
      <c r="H14" s="49" t="str">
        <f t="shared" si="5"/>
        <v/>
      </c>
    </row>
    <row r="15" spans="1:8" ht="9.75" customHeight="1" x14ac:dyDescent="0.25">
      <c r="A15" s="15"/>
      <c r="B15" s="16"/>
      <c r="C15" s="17" t="str">
        <f t="shared" si="0"/>
        <v/>
      </c>
      <c r="D15" s="18" t="str">
        <f t="shared" si="1"/>
        <v/>
      </c>
      <c r="E15" s="18" t="str">
        <f t="shared" si="2"/>
        <v/>
      </c>
      <c r="F15" s="45" t="str">
        <f t="shared" si="3"/>
        <v/>
      </c>
      <c r="G15" s="47" t="str">
        <f t="shared" si="4"/>
        <v/>
      </c>
      <c r="H15" s="49" t="str">
        <f t="shared" si="5"/>
        <v/>
      </c>
    </row>
    <row r="16" spans="1:8" ht="9.75" customHeight="1" x14ac:dyDescent="0.25">
      <c r="A16" s="15"/>
      <c r="B16" s="16"/>
      <c r="C16" s="17" t="str">
        <f t="shared" si="0"/>
        <v/>
      </c>
      <c r="D16" s="18" t="str">
        <f t="shared" si="1"/>
        <v/>
      </c>
      <c r="E16" s="18" t="str">
        <f t="shared" si="2"/>
        <v/>
      </c>
      <c r="F16" s="45" t="str">
        <f t="shared" si="3"/>
        <v/>
      </c>
      <c r="G16" s="47" t="str">
        <f t="shared" si="4"/>
        <v/>
      </c>
      <c r="H16" s="49" t="str">
        <f t="shared" si="5"/>
        <v/>
      </c>
    </row>
    <row r="17" spans="1:8" ht="9.75" customHeight="1" x14ac:dyDescent="0.25">
      <c r="A17" s="15"/>
      <c r="B17" s="16"/>
      <c r="C17" s="17" t="str">
        <f t="shared" si="0"/>
        <v/>
      </c>
      <c r="D17" s="18" t="str">
        <f t="shared" si="1"/>
        <v/>
      </c>
      <c r="E17" s="18" t="str">
        <f t="shared" si="2"/>
        <v/>
      </c>
      <c r="F17" s="45" t="str">
        <f t="shared" si="3"/>
        <v/>
      </c>
      <c r="G17" s="47" t="str">
        <f t="shared" si="4"/>
        <v/>
      </c>
      <c r="H17" s="49" t="str">
        <f t="shared" si="5"/>
        <v/>
      </c>
    </row>
    <row r="18" spans="1:8" ht="9.75" customHeight="1" x14ac:dyDescent="0.25">
      <c r="A18" s="15"/>
      <c r="B18" s="16"/>
      <c r="C18" s="17" t="str">
        <f t="shared" si="0"/>
        <v/>
      </c>
      <c r="D18" s="18" t="str">
        <f t="shared" si="1"/>
        <v/>
      </c>
      <c r="E18" s="18" t="str">
        <f t="shared" si="2"/>
        <v/>
      </c>
      <c r="F18" s="45" t="str">
        <f t="shared" si="3"/>
        <v/>
      </c>
      <c r="G18" s="47" t="str">
        <f t="shared" si="4"/>
        <v/>
      </c>
      <c r="H18" s="49" t="str">
        <f t="shared" si="5"/>
        <v/>
      </c>
    </row>
    <row r="19" spans="1:8" ht="9.75" customHeight="1" x14ac:dyDescent="0.25">
      <c r="A19" s="15"/>
      <c r="B19" s="16"/>
      <c r="C19" s="17" t="str">
        <f t="shared" si="0"/>
        <v/>
      </c>
      <c r="D19" s="18" t="str">
        <f t="shared" si="1"/>
        <v/>
      </c>
      <c r="E19" s="18" t="str">
        <f t="shared" si="2"/>
        <v/>
      </c>
      <c r="F19" s="45" t="str">
        <f t="shared" si="3"/>
        <v/>
      </c>
      <c r="G19" s="47" t="str">
        <f t="shared" si="4"/>
        <v/>
      </c>
      <c r="H19" s="49" t="str">
        <f t="shared" si="5"/>
        <v/>
      </c>
    </row>
    <row r="20" spans="1:8" ht="9.75" customHeight="1" x14ac:dyDescent="0.25">
      <c r="A20" s="15"/>
      <c r="B20" s="16"/>
      <c r="C20" s="17" t="str">
        <f t="shared" si="0"/>
        <v/>
      </c>
      <c r="D20" s="18" t="str">
        <f t="shared" si="1"/>
        <v/>
      </c>
      <c r="E20" s="18" t="str">
        <f t="shared" si="2"/>
        <v/>
      </c>
      <c r="F20" s="45" t="str">
        <f t="shared" si="3"/>
        <v/>
      </c>
      <c r="G20" s="47" t="str">
        <f t="shared" si="4"/>
        <v/>
      </c>
      <c r="H20" s="49" t="str">
        <f t="shared" si="5"/>
        <v/>
      </c>
    </row>
    <row r="21" spans="1:8" ht="9.75" customHeight="1" x14ac:dyDescent="0.25">
      <c r="A21" s="15"/>
      <c r="B21" s="16"/>
      <c r="C21" s="17" t="str">
        <f t="shared" si="0"/>
        <v/>
      </c>
      <c r="D21" s="18" t="str">
        <f t="shared" si="1"/>
        <v/>
      </c>
      <c r="E21" s="18" t="str">
        <f t="shared" si="2"/>
        <v/>
      </c>
      <c r="F21" s="45" t="str">
        <f t="shared" si="3"/>
        <v/>
      </c>
      <c r="G21" s="47" t="str">
        <f t="shared" si="4"/>
        <v/>
      </c>
      <c r="H21" s="49" t="str">
        <f t="shared" si="5"/>
        <v/>
      </c>
    </row>
    <row r="22" spans="1:8" ht="9.75" customHeight="1" x14ac:dyDescent="0.25">
      <c r="A22" s="15"/>
      <c r="B22" s="16"/>
      <c r="C22" s="17" t="str">
        <f t="shared" si="0"/>
        <v/>
      </c>
      <c r="D22" s="18" t="str">
        <f t="shared" si="1"/>
        <v/>
      </c>
      <c r="E22" s="18" t="str">
        <f t="shared" si="2"/>
        <v/>
      </c>
      <c r="F22" s="45" t="str">
        <f t="shared" si="3"/>
        <v/>
      </c>
      <c r="G22" s="47" t="str">
        <f t="shared" si="4"/>
        <v/>
      </c>
      <c r="H22" s="49" t="str">
        <f t="shared" si="5"/>
        <v/>
      </c>
    </row>
    <row r="23" spans="1:8" ht="9.75" customHeight="1" x14ac:dyDescent="0.25">
      <c r="A23" s="15"/>
      <c r="B23" s="16"/>
      <c r="C23" s="17" t="str">
        <f t="shared" si="0"/>
        <v/>
      </c>
      <c r="D23" s="18" t="str">
        <f t="shared" si="1"/>
        <v/>
      </c>
      <c r="E23" s="18" t="str">
        <f t="shared" si="2"/>
        <v/>
      </c>
      <c r="F23" s="45" t="str">
        <f t="shared" si="3"/>
        <v/>
      </c>
      <c r="G23" s="47" t="str">
        <f t="shared" si="4"/>
        <v/>
      </c>
      <c r="H23" s="49" t="str">
        <f t="shared" si="5"/>
        <v/>
      </c>
    </row>
    <row r="24" spans="1:8" ht="9.75" customHeight="1" x14ac:dyDescent="0.25">
      <c r="A24" s="15"/>
      <c r="B24" s="16"/>
      <c r="C24" s="17" t="str">
        <f t="shared" si="0"/>
        <v/>
      </c>
      <c r="D24" s="18" t="str">
        <f t="shared" si="1"/>
        <v/>
      </c>
      <c r="E24" s="18" t="str">
        <f t="shared" si="2"/>
        <v/>
      </c>
      <c r="F24" s="45" t="str">
        <f t="shared" si="3"/>
        <v/>
      </c>
      <c r="G24" s="47" t="str">
        <f t="shared" si="4"/>
        <v/>
      </c>
      <c r="H24" s="49" t="str">
        <f t="shared" si="5"/>
        <v/>
      </c>
    </row>
    <row r="25" spans="1:8" ht="9.75" customHeight="1" x14ac:dyDescent="0.25">
      <c r="A25" s="15"/>
      <c r="B25" s="16"/>
      <c r="C25" s="17" t="str">
        <f t="shared" si="0"/>
        <v/>
      </c>
      <c r="D25" s="18" t="str">
        <f t="shared" si="1"/>
        <v/>
      </c>
      <c r="E25" s="18" t="str">
        <f t="shared" si="2"/>
        <v/>
      </c>
      <c r="F25" s="45" t="str">
        <f t="shared" si="3"/>
        <v/>
      </c>
      <c r="G25" s="47" t="str">
        <f t="shared" si="4"/>
        <v/>
      </c>
      <c r="H25" s="49" t="str">
        <f t="shared" si="5"/>
        <v/>
      </c>
    </row>
    <row r="26" spans="1:8" ht="9.75" customHeight="1" x14ac:dyDescent="0.25">
      <c r="A26" s="15"/>
      <c r="B26" s="16"/>
      <c r="C26" s="17" t="str">
        <f t="shared" si="0"/>
        <v/>
      </c>
      <c r="D26" s="18" t="str">
        <f t="shared" si="1"/>
        <v/>
      </c>
      <c r="E26" s="18" t="str">
        <f t="shared" si="2"/>
        <v/>
      </c>
      <c r="F26" s="45" t="str">
        <f t="shared" si="3"/>
        <v/>
      </c>
      <c r="G26" s="47" t="str">
        <f t="shared" si="4"/>
        <v/>
      </c>
      <c r="H26" s="49" t="str">
        <f t="shared" si="5"/>
        <v/>
      </c>
    </row>
    <row r="27" spans="1:8" ht="9.75" customHeight="1" x14ac:dyDescent="0.25">
      <c r="A27" s="15"/>
      <c r="B27" s="16"/>
      <c r="C27" s="17" t="str">
        <f t="shared" si="0"/>
        <v/>
      </c>
      <c r="D27" s="18" t="str">
        <f t="shared" si="1"/>
        <v/>
      </c>
      <c r="E27" s="18" t="str">
        <f t="shared" si="2"/>
        <v/>
      </c>
      <c r="F27" s="45" t="str">
        <f t="shared" si="3"/>
        <v/>
      </c>
      <c r="G27" s="47" t="str">
        <f t="shared" si="4"/>
        <v/>
      </c>
      <c r="H27" s="49" t="str">
        <f t="shared" si="5"/>
        <v/>
      </c>
    </row>
    <row r="28" spans="1:8" ht="9.75" customHeight="1" x14ac:dyDescent="0.25">
      <c r="A28" s="15"/>
      <c r="B28" s="16"/>
      <c r="C28" s="17" t="str">
        <f t="shared" si="0"/>
        <v/>
      </c>
      <c r="D28" s="18" t="str">
        <f t="shared" si="1"/>
        <v/>
      </c>
      <c r="E28" s="18" t="str">
        <f t="shared" si="2"/>
        <v/>
      </c>
      <c r="F28" s="45" t="str">
        <f t="shared" si="3"/>
        <v/>
      </c>
      <c r="G28" s="47" t="str">
        <f t="shared" si="4"/>
        <v/>
      </c>
      <c r="H28" s="49" t="str">
        <f t="shared" si="5"/>
        <v/>
      </c>
    </row>
    <row r="29" spans="1:8" ht="9.75" customHeight="1" x14ac:dyDescent="0.25">
      <c r="A29" s="15"/>
      <c r="B29" s="16"/>
      <c r="C29" s="17" t="str">
        <f t="shared" si="0"/>
        <v/>
      </c>
      <c r="D29" s="18" t="str">
        <f t="shared" si="1"/>
        <v/>
      </c>
      <c r="E29" s="18" t="str">
        <f t="shared" si="2"/>
        <v/>
      </c>
      <c r="F29" s="45" t="str">
        <f t="shared" si="3"/>
        <v/>
      </c>
      <c r="G29" s="47" t="str">
        <f t="shared" si="4"/>
        <v/>
      </c>
      <c r="H29" s="49" t="str">
        <f t="shared" si="5"/>
        <v/>
      </c>
    </row>
    <row r="30" spans="1:8" ht="9.75" customHeight="1" x14ac:dyDescent="0.25">
      <c r="A30" s="15"/>
      <c r="B30" s="16"/>
      <c r="C30" s="17" t="str">
        <f t="shared" si="0"/>
        <v/>
      </c>
      <c r="D30" s="18" t="str">
        <f t="shared" si="1"/>
        <v/>
      </c>
      <c r="E30" s="18" t="str">
        <f t="shared" si="2"/>
        <v/>
      </c>
      <c r="F30" s="45" t="str">
        <f t="shared" si="3"/>
        <v/>
      </c>
      <c r="G30" s="47" t="str">
        <f t="shared" si="4"/>
        <v/>
      </c>
      <c r="H30" s="49" t="str">
        <f t="shared" si="5"/>
        <v/>
      </c>
    </row>
    <row r="31" spans="1:8" ht="9.75" customHeight="1" x14ac:dyDescent="0.25">
      <c r="A31" s="15"/>
      <c r="B31" s="16"/>
      <c r="C31" s="17" t="str">
        <f t="shared" si="0"/>
        <v/>
      </c>
      <c r="D31" s="18" t="str">
        <f t="shared" si="1"/>
        <v/>
      </c>
      <c r="E31" s="18" t="str">
        <f t="shared" si="2"/>
        <v/>
      </c>
      <c r="F31" s="45" t="str">
        <f t="shared" si="3"/>
        <v/>
      </c>
      <c r="G31" s="47" t="str">
        <f t="shared" si="4"/>
        <v/>
      </c>
      <c r="H31" s="49" t="str">
        <f t="shared" si="5"/>
        <v/>
      </c>
    </row>
    <row r="32" spans="1:8" ht="9.75" customHeight="1" x14ac:dyDescent="0.25">
      <c r="A32" s="15"/>
      <c r="B32" s="16"/>
      <c r="C32" s="17" t="str">
        <f t="shared" si="0"/>
        <v/>
      </c>
      <c r="D32" s="18" t="str">
        <f t="shared" si="1"/>
        <v/>
      </c>
      <c r="E32" s="18" t="str">
        <f t="shared" si="2"/>
        <v/>
      </c>
      <c r="F32" s="45" t="str">
        <f t="shared" si="3"/>
        <v/>
      </c>
      <c r="G32" s="47" t="str">
        <f t="shared" si="4"/>
        <v/>
      </c>
      <c r="H32" s="49" t="str">
        <f t="shared" si="5"/>
        <v/>
      </c>
    </row>
    <row r="33" spans="1:19" ht="9.75" customHeight="1" x14ac:dyDescent="0.25">
      <c r="A33" s="15"/>
      <c r="B33" s="16"/>
      <c r="C33" s="17" t="str">
        <f t="shared" si="0"/>
        <v/>
      </c>
      <c r="D33" s="18" t="str">
        <f t="shared" si="1"/>
        <v/>
      </c>
      <c r="E33" s="18" t="str">
        <f t="shared" si="2"/>
        <v/>
      </c>
      <c r="F33" s="45" t="str">
        <f t="shared" si="3"/>
        <v/>
      </c>
      <c r="G33" s="47" t="str">
        <f t="shared" si="4"/>
        <v/>
      </c>
      <c r="H33" s="49" t="str">
        <f t="shared" si="5"/>
        <v/>
      </c>
    </row>
    <row r="34" spans="1:19" ht="9.75" customHeight="1" x14ac:dyDescent="0.25">
      <c r="A34" s="15"/>
      <c r="B34" s="16"/>
      <c r="C34" s="17" t="str">
        <f t="shared" si="0"/>
        <v/>
      </c>
      <c r="D34" s="18" t="str">
        <f t="shared" si="1"/>
        <v/>
      </c>
      <c r="E34" s="18" t="str">
        <f t="shared" si="2"/>
        <v/>
      </c>
      <c r="F34" s="45" t="str">
        <f t="shared" si="3"/>
        <v/>
      </c>
      <c r="G34" s="47" t="str">
        <f t="shared" si="4"/>
        <v/>
      </c>
      <c r="H34" s="49" t="str">
        <f t="shared" si="5"/>
        <v/>
      </c>
    </row>
    <row r="35" spans="1:19" ht="9.75" customHeight="1" x14ac:dyDescent="0.25">
      <c r="A35" s="15"/>
      <c r="B35" s="16"/>
      <c r="C35" s="17" t="str">
        <f t="shared" si="0"/>
        <v/>
      </c>
      <c r="D35" s="18" t="str">
        <f t="shared" si="1"/>
        <v/>
      </c>
      <c r="E35" s="18" t="str">
        <f t="shared" si="2"/>
        <v/>
      </c>
      <c r="F35" s="45" t="str">
        <f t="shared" si="3"/>
        <v/>
      </c>
      <c r="G35" s="47" t="str">
        <f t="shared" si="4"/>
        <v/>
      </c>
      <c r="H35" s="49" t="str">
        <f t="shared" si="5"/>
        <v/>
      </c>
    </row>
    <row r="36" spans="1:19" ht="9.75" customHeight="1" thickBot="1" x14ac:dyDescent="0.3">
      <c r="A36" s="19"/>
      <c r="B36" s="20"/>
      <c r="C36" s="21" t="str">
        <f t="shared" si="0"/>
        <v/>
      </c>
      <c r="D36" s="18" t="str">
        <f t="shared" si="1"/>
        <v/>
      </c>
      <c r="E36" s="18" t="str">
        <f t="shared" si="2"/>
        <v/>
      </c>
      <c r="F36" s="45" t="str">
        <f t="shared" si="3"/>
        <v/>
      </c>
      <c r="G36" s="47" t="str">
        <f t="shared" si="4"/>
        <v/>
      </c>
      <c r="H36" s="50" t="str">
        <f t="shared" si="5"/>
        <v/>
      </c>
    </row>
    <row r="37" spans="1:19" ht="16.5" thickTop="1" thickBot="1" x14ac:dyDescent="0.3">
      <c r="A37" s="37" t="s">
        <v>14</v>
      </c>
      <c r="B37" s="37"/>
      <c r="C37" s="37"/>
      <c r="D37" s="22" t="s">
        <v>7</v>
      </c>
      <c r="E37" s="51">
        <f>SUM(E9:E36)</f>
        <v>43.9</v>
      </c>
      <c r="F37" s="23"/>
      <c r="G37" s="24">
        <f>SUM(G9:G36)</f>
        <v>40.546099999999996</v>
      </c>
      <c r="H37" s="25">
        <f>SUM(H9:H36)</f>
        <v>3.3539000000000003</v>
      </c>
    </row>
    <row r="38" spans="1:19" ht="16.5" thickTop="1" thickBot="1" x14ac:dyDescent="0.3">
      <c r="A38" s="7" t="s">
        <v>19</v>
      </c>
      <c r="B38" s="7"/>
      <c r="C38" s="26"/>
      <c r="D38" s="26"/>
      <c r="E38" s="27">
        <v>2.1000000000000001E-2</v>
      </c>
      <c r="F38" s="26"/>
      <c r="G38" s="28" t="s">
        <v>15</v>
      </c>
      <c r="H38" s="29">
        <f>SUMIF(F9:F36,E38,G9:G36)</f>
        <v>5.7760999999999996</v>
      </c>
    </row>
    <row r="39" spans="1:19" ht="16.5" thickTop="1" thickBot="1" x14ac:dyDescent="0.3">
      <c r="A39" s="39"/>
      <c r="B39" s="38"/>
      <c r="C39" s="52"/>
      <c r="D39" s="26"/>
      <c r="E39" s="26" t="s">
        <v>9</v>
      </c>
      <c r="F39" s="26"/>
      <c r="G39" s="30" t="s">
        <v>16</v>
      </c>
      <c r="H39" s="31">
        <f>SUMIF(F9:F36,F40,G9:G36)</f>
        <v>34.769999999999996</v>
      </c>
      <c r="S39" s="2"/>
    </row>
    <row r="40" spans="1:19" ht="16.5" thickTop="1" thickBot="1" x14ac:dyDescent="0.3">
      <c r="A40" s="7" t="s">
        <v>20</v>
      </c>
      <c r="B40" s="7"/>
      <c r="C40" s="26"/>
      <c r="D40" s="26"/>
      <c r="E40" s="26" t="s">
        <v>22</v>
      </c>
      <c r="F40" s="40">
        <v>8.5000000000000006E-2</v>
      </c>
      <c r="G40" s="30" t="s">
        <v>17</v>
      </c>
      <c r="H40" s="31">
        <f>SUMIF(F9:F36,E38,H9:H36)</f>
        <v>0.12390000000000001</v>
      </c>
    </row>
    <row r="41" spans="1:19" ht="16.5" thickTop="1" thickBot="1" x14ac:dyDescent="0.3">
      <c r="A41" s="41" t="str">
        <f>IF(A39&lt;&gt;"",A39-E37,"")</f>
        <v/>
      </c>
      <c r="B41" s="38"/>
      <c r="C41" s="52"/>
      <c r="D41" s="26"/>
      <c r="E41" s="26" t="s">
        <v>10</v>
      </c>
      <c r="F41" s="26"/>
      <c r="G41" s="32" t="s">
        <v>18</v>
      </c>
      <c r="H41" s="33">
        <f>SUMIF(F9:F36,F40,H9:H36)</f>
        <v>3.2300000000000004</v>
      </c>
    </row>
    <row r="42" spans="1:19" ht="15.75" thickTop="1" x14ac:dyDescent="0.25">
      <c r="A42" s="34"/>
      <c r="B42" s="34"/>
      <c r="C42" s="34"/>
      <c r="D42" s="34"/>
      <c r="E42" s="8"/>
      <c r="F42" s="8"/>
      <c r="G42" s="35"/>
      <c r="H42" s="34"/>
    </row>
    <row r="43" spans="1:19" x14ac:dyDescent="0.25">
      <c r="B43" s="36"/>
      <c r="E43" s="11"/>
    </row>
    <row r="48" spans="1:19" x14ac:dyDescent="0.25">
      <c r="B48" s="36"/>
    </row>
  </sheetData>
  <sheetProtection selectLockedCells="1"/>
  <mergeCells count="1">
    <mergeCell ref="B1:G1"/>
  </mergeCells>
  <pageMargins left="0.25" right="0.25" top="0.75" bottom="0.75" header="0.3" footer="0.3"/>
  <pageSetup paperSize="11" orientation="portrait" horizontalDpi="4294967293" verticalDpi="0" copies="2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6433" r:id="rId4" name="Button 1">
              <controlPr defaultSize="0" print="0" autoFill="0" autoPict="0" macro="[2]!NOUVELLE_FACTURE">
                <anchor moveWithCells="1" sizeWithCells="1">
                  <from>
                    <xdr:col>8</xdr:col>
                    <xdr:colOff>447675</xdr:colOff>
                    <xdr:row>29</xdr:row>
                    <xdr:rowOff>104775</xdr:rowOff>
                  </from>
                  <to>
                    <xdr:col>10</xdr:col>
                    <xdr:colOff>457200</xdr:colOff>
                    <xdr:row>32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34" r:id="rId5" name="Button 2">
              <controlPr defaultSize="0" print="0" autoFill="0" autoPict="0" macro="[2]!imprimer_facture">
                <anchor moveWithCells="1" sizeWithCells="1">
                  <from>
                    <xdr:col>8</xdr:col>
                    <xdr:colOff>466725</xdr:colOff>
                    <xdr:row>32</xdr:row>
                    <xdr:rowOff>114300</xdr:rowOff>
                  </from>
                  <to>
                    <xdr:col>10</xdr:col>
                    <xdr:colOff>476250</xdr:colOff>
                    <xdr:row>35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35" r:id="rId6" name="Button 3">
              <controlPr defaultSize="0" print="0" autoFill="0" autoPict="0" macro="[2]!MASQUER_FEUILLE">
                <anchor moveWithCells="1" sizeWithCells="1">
                  <from>
                    <xdr:col>8</xdr:col>
                    <xdr:colOff>476250</xdr:colOff>
                    <xdr:row>35</xdr:row>
                    <xdr:rowOff>114300</xdr:rowOff>
                  </from>
                  <to>
                    <xdr:col>10</xdr:col>
                    <xdr:colOff>485775</xdr:colOff>
                    <xdr:row>37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36" r:id="rId7" name="Check Box 4">
              <controlPr locked="0" defaultSize="0" autoFill="0" autoLine="0" autoPict="0" altText="">
                <anchor moveWithCells="1">
                  <from>
                    <xdr:col>3</xdr:col>
                    <xdr:colOff>257175</xdr:colOff>
                    <xdr:row>37</xdr:row>
                    <xdr:rowOff>152400</xdr:rowOff>
                  </from>
                  <to>
                    <xdr:col>4</xdr:col>
                    <xdr:colOff>285750</xdr:colOff>
                    <xdr:row>39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37" r:id="rId8" name="Check Box 5">
              <controlPr locked="0" defaultSize="0" autoFill="0" autoLine="0" autoPict="0" altText="">
                <anchor moveWithCells="1">
                  <from>
                    <xdr:col>3</xdr:col>
                    <xdr:colOff>257175</xdr:colOff>
                    <xdr:row>39</xdr:row>
                    <xdr:rowOff>161925</xdr:rowOff>
                  </from>
                  <to>
                    <xdr:col>4</xdr:col>
                    <xdr:colOff>285750</xdr:colOff>
                    <xdr:row>41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38" r:id="rId9" name="Check Box 6">
              <controlPr locked="0" defaultSize="0" autoFill="0" autoLine="0" autoPict="0" altText="">
                <anchor moveWithCells="1">
                  <from>
                    <xdr:col>3</xdr:col>
                    <xdr:colOff>257175</xdr:colOff>
                    <xdr:row>38</xdr:row>
                    <xdr:rowOff>152400</xdr:rowOff>
                  </from>
                  <to>
                    <xdr:col>4</xdr:col>
                    <xdr:colOff>123825</xdr:colOff>
                    <xdr:row>40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4"/>
  <dimension ref="A1:S48"/>
  <sheetViews>
    <sheetView showGridLines="0" zoomScale="110" zoomScaleNormal="110" workbookViewId="0">
      <selection activeCell="A18" sqref="A18"/>
    </sheetView>
  </sheetViews>
  <sheetFormatPr baseColWidth="10" defaultRowHeight="15" x14ac:dyDescent="0.25"/>
  <cols>
    <col min="1" max="1" width="5.28515625" style="6" customWidth="1"/>
    <col min="2" max="2" width="4.85546875" style="6" customWidth="1"/>
    <col min="3" max="3" width="20.85546875" style="6" customWidth="1"/>
    <col min="4" max="4" width="6.5703125" style="6" customWidth="1"/>
    <col min="5" max="5" width="10.140625" style="6" customWidth="1"/>
    <col min="6" max="6" width="5" style="6" customWidth="1"/>
    <col min="7" max="7" width="8.42578125" style="6" customWidth="1"/>
    <col min="8" max="8" width="6.140625" style="6" customWidth="1"/>
    <col min="9" max="9" width="11.42578125" style="6"/>
    <col min="10" max="12" width="11.42578125" style="1"/>
    <col min="13" max="13" width="23.5703125" style="1" customWidth="1"/>
    <col min="14" max="16" width="11.42578125" style="1"/>
    <col min="17" max="17" width="13" style="1" customWidth="1"/>
    <col min="18" max="19" width="11.42578125" style="1"/>
  </cols>
  <sheetData>
    <row r="1" spans="1:8" x14ac:dyDescent="0.25">
      <c r="B1" s="55"/>
      <c r="C1" s="55"/>
      <c r="D1" s="55"/>
      <c r="E1" s="55"/>
      <c r="F1" s="55"/>
      <c r="G1" s="55"/>
    </row>
    <row r="2" spans="1:8" x14ac:dyDescent="0.25">
      <c r="A2" s="7"/>
      <c r="B2" s="7"/>
      <c r="C2" s="7"/>
      <c r="D2" s="7"/>
      <c r="E2" s="7"/>
      <c r="F2" s="7"/>
      <c r="G2" s="7"/>
      <c r="H2" s="7"/>
    </row>
    <row r="3" spans="1:8" x14ac:dyDescent="0.25">
      <c r="A3" s="7"/>
      <c r="B3" s="7"/>
      <c r="C3" s="7"/>
      <c r="D3" s="7"/>
      <c r="E3" s="7"/>
      <c r="F3" s="7"/>
      <c r="G3" s="7"/>
      <c r="H3" s="7"/>
    </row>
    <row r="4" spans="1:8" x14ac:dyDescent="0.25">
      <c r="A4" s="7"/>
      <c r="B4" s="7"/>
      <c r="C4" s="7"/>
      <c r="D4" s="7"/>
      <c r="E4" s="7"/>
      <c r="F4" s="7"/>
      <c r="G4" s="7"/>
      <c r="H4" s="7"/>
    </row>
    <row r="5" spans="1:8" x14ac:dyDescent="0.25">
      <c r="C5" s="8" t="s">
        <v>0</v>
      </c>
      <c r="D5" s="54">
        <v>39453</v>
      </c>
      <c r="E5" s="9"/>
    </row>
    <row r="6" spans="1:8" ht="15.75" thickBot="1" x14ac:dyDescent="0.3">
      <c r="C6" s="8" t="s">
        <v>8</v>
      </c>
      <c r="D6" s="42">
        <v>200801022</v>
      </c>
      <c r="E6" s="10"/>
    </row>
    <row r="7" spans="1:8" ht="16.5" thickTop="1" thickBot="1" x14ac:dyDescent="0.3">
      <c r="A7" s="6" t="s">
        <v>21</v>
      </c>
      <c r="B7" s="46">
        <v>3</v>
      </c>
      <c r="C7" s="8" t="s">
        <v>1</v>
      </c>
      <c r="D7" s="10">
        <v>2</v>
      </c>
      <c r="E7" s="10"/>
      <c r="H7" s="11"/>
    </row>
    <row r="8" spans="1:8" ht="16.5" thickTop="1" thickBot="1" x14ac:dyDescent="0.3">
      <c r="A8" s="12" t="s">
        <v>2</v>
      </c>
      <c r="B8" s="13" t="s">
        <v>5</v>
      </c>
      <c r="C8" s="13" t="s">
        <v>3</v>
      </c>
      <c r="D8" s="13" t="s">
        <v>4</v>
      </c>
      <c r="E8" s="13" t="s">
        <v>6</v>
      </c>
      <c r="F8" s="13" t="s">
        <v>11</v>
      </c>
      <c r="G8" s="13" t="s">
        <v>12</v>
      </c>
      <c r="H8" s="14" t="s">
        <v>13</v>
      </c>
    </row>
    <row r="9" spans="1:8" ht="9.75" customHeight="1" thickTop="1" x14ac:dyDescent="0.25">
      <c r="A9" s="15">
        <v>23</v>
      </c>
      <c r="B9" s="16">
        <v>2</v>
      </c>
      <c r="C9" s="17" t="str">
        <f t="shared" ref="C9:C36" si="0">IFERROR(VLOOKUP(A9,code_carte,2,FALSE),"")</f>
        <v>PRODUIT 1</v>
      </c>
      <c r="D9" s="18">
        <f t="shared" ref="D9:D36" si="1">IFERROR(VLOOKUP(A9,code_carte,3,FALSE),"")</f>
        <v>1.5</v>
      </c>
      <c r="E9" s="18">
        <f t="shared" ref="E9:E36" si="2">IFERROR(VLOOKUP(A9,code_carte,3,FALSE)*B9,"")</f>
        <v>3</v>
      </c>
      <c r="F9" s="45">
        <f t="shared" ref="F9:F36" si="3">IFERROR(VLOOKUP(A9,code_carte,4,FALSE),"")</f>
        <v>2.1000000000000001E-2</v>
      </c>
      <c r="G9" s="47">
        <f t="shared" ref="G9:G36" si="4">IFERROR(VLOOKUP(A9,code_carte,5,FALSE)*B9,"")</f>
        <v>2.9369999999999998</v>
      </c>
      <c r="H9" s="48">
        <f t="shared" ref="H9:H36" si="5">IFERROR(VLOOKUP(A9,code_carte,6,FALSE)*B9,"")</f>
        <v>6.3E-2</v>
      </c>
    </row>
    <row r="10" spans="1:8" ht="9.75" customHeight="1" x14ac:dyDescent="0.25">
      <c r="A10" s="15">
        <v>30</v>
      </c>
      <c r="B10" s="16">
        <v>2</v>
      </c>
      <c r="C10" s="17" t="str">
        <f t="shared" si="0"/>
        <v>PRODUIT 1</v>
      </c>
      <c r="D10" s="18">
        <f t="shared" si="1"/>
        <v>2</v>
      </c>
      <c r="E10" s="18">
        <f t="shared" si="2"/>
        <v>4</v>
      </c>
      <c r="F10" s="45">
        <f t="shared" si="3"/>
        <v>2.1000000000000001E-2</v>
      </c>
      <c r="G10" s="47">
        <f t="shared" si="4"/>
        <v>3.9159999999999999</v>
      </c>
      <c r="H10" s="49">
        <f t="shared" si="5"/>
        <v>8.4000000000000005E-2</v>
      </c>
    </row>
    <row r="11" spans="1:8" ht="9.75" customHeight="1" x14ac:dyDescent="0.25">
      <c r="A11" s="15">
        <v>101</v>
      </c>
      <c r="B11" s="16">
        <v>1</v>
      </c>
      <c r="C11" s="17" t="str">
        <f t="shared" si="0"/>
        <v>PRODUIT 1</v>
      </c>
      <c r="D11" s="18">
        <f t="shared" si="1"/>
        <v>9</v>
      </c>
      <c r="E11" s="18">
        <f t="shared" si="2"/>
        <v>9</v>
      </c>
      <c r="F11" s="45">
        <f t="shared" si="3"/>
        <v>8.5000000000000006E-2</v>
      </c>
      <c r="G11" s="47">
        <f t="shared" si="4"/>
        <v>8.2349999999999994</v>
      </c>
      <c r="H11" s="49">
        <f t="shared" si="5"/>
        <v>0.76500000000000001</v>
      </c>
    </row>
    <row r="12" spans="1:8" ht="9.75" customHeight="1" x14ac:dyDescent="0.25">
      <c r="A12" s="15">
        <v>85</v>
      </c>
      <c r="B12" s="16">
        <v>1</v>
      </c>
      <c r="C12" s="17" t="str">
        <f t="shared" si="0"/>
        <v>PRODUIT 1</v>
      </c>
      <c r="D12" s="18">
        <f t="shared" si="1"/>
        <v>14.5</v>
      </c>
      <c r="E12" s="18">
        <f t="shared" si="2"/>
        <v>14.5</v>
      </c>
      <c r="F12" s="45">
        <f t="shared" si="3"/>
        <v>8.5000000000000006E-2</v>
      </c>
      <c r="G12" s="47">
        <f t="shared" si="4"/>
        <v>13.2675</v>
      </c>
      <c r="H12" s="49">
        <f t="shared" si="5"/>
        <v>1.2325000000000002</v>
      </c>
    </row>
    <row r="13" spans="1:8" ht="9.75" customHeight="1" x14ac:dyDescent="0.25">
      <c r="A13" s="15"/>
      <c r="B13" s="16"/>
      <c r="C13" s="17" t="str">
        <f t="shared" si="0"/>
        <v/>
      </c>
      <c r="D13" s="18" t="str">
        <f t="shared" si="1"/>
        <v/>
      </c>
      <c r="E13" s="18" t="str">
        <f t="shared" si="2"/>
        <v/>
      </c>
      <c r="F13" s="45" t="str">
        <f t="shared" si="3"/>
        <v/>
      </c>
      <c r="G13" s="47" t="str">
        <f t="shared" si="4"/>
        <v/>
      </c>
      <c r="H13" s="49" t="str">
        <f t="shared" si="5"/>
        <v/>
      </c>
    </row>
    <row r="14" spans="1:8" ht="9.75" customHeight="1" x14ac:dyDescent="0.25">
      <c r="A14" s="15"/>
      <c r="B14" s="16"/>
      <c r="C14" s="17" t="str">
        <f t="shared" si="0"/>
        <v/>
      </c>
      <c r="D14" s="18" t="str">
        <f t="shared" si="1"/>
        <v/>
      </c>
      <c r="E14" s="18" t="str">
        <f t="shared" si="2"/>
        <v/>
      </c>
      <c r="F14" s="45" t="str">
        <f t="shared" si="3"/>
        <v/>
      </c>
      <c r="G14" s="47" t="str">
        <f t="shared" si="4"/>
        <v/>
      </c>
      <c r="H14" s="49" t="str">
        <f t="shared" si="5"/>
        <v/>
      </c>
    </row>
    <row r="15" spans="1:8" ht="9.75" customHeight="1" x14ac:dyDescent="0.25">
      <c r="A15" s="15"/>
      <c r="B15" s="16"/>
      <c r="C15" s="17" t="str">
        <f t="shared" si="0"/>
        <v/>
      </c>
      <c r="D15" s="18" t="str">
        <f t="shared" si="1"/>
        <v/>
      </c>
      <c r="E15" s="18" t="str">
        <f t="shared" si="2"/>
        <v/>
      </c>
      <c r="F15" s="45" t="str">
        <f t="shared" si="3"/>
        <v/>
      </c>
      <c r="G15" s="47" t="str">
        <f t="shared" si="4"/>
        <v/>
      </c>
      <c r="H15" s="49" t="str">
        <f t="shared" si="5"/>
        <v/>
      </c>
    </row>
    <row r="16" spans="1:8" ht="9.75" customHeight="1" x14ac:dyDescent="0.25">
      <c r="A16" s="15"/>
      <c r="B16" s="16"/>
      <c r="C16" s="17" t="str">
        <f t="shared" si="0"/>
        <v/>
      </c>
      <c r="D16" s="18" t="str">
        <f t="shared" si="1"/>
        <v/>
      </c>
      <c r="E16" s="18" t="str">
        <f t="shared" si="2"/>
        <v/>
      </c>
      <c r="F16" s="45" t="str">
        <f t="shared" si="3"/>
        <v/>
      </c>
      <c r="G16" s="47" t="str">
        <f t="shared" si="4"/>
        <v/>
      </c>
      <c r="H16" s="49" t="str">
        <f t="shared" si="5"/>
        <v/>
      </c>
    </row>
    <row r="17" spans="1:8" ht="9.75" customHeight="1" x14ac:dyDescent="0.25">
      <c r="A17" s="15"/>
      <c r="B17" s="16"/>
      <c r="C17" s="17" t="str">
        <f t="shared" si="0"/>
        <v/>
      </c>
      <c r="D17" s="18" t="str">
        <f t="shared" si="1"/>
        <v/>
      </c>
      <c r="E17" s="18" t="str">
        <f t="shared" si="2"/>
        <v/>
      </c>
      <c r="F17" s="45" t="str">
        <f t="shared" si="3"/>
        <v/>
      </c>
      <c r="G17" s="47" t="str">
        <f t="shared" si="4"/>
        <v/>
      </c>
      <c r="H17" s="49" t="str">
        <f t="shared" si="5"/>
        <v/>
      </c>
    </row>
    <row r="18" spans="1:8" ht="9.75" customHeight="1" x14ac:dyDescent="0.25">
      <c r="A18" s="15"/>
      <c r="B18" s="16"/>
      <c r="C18" s="17" t="str">
        <f t="shared" si="0"/>
        <v/>
      </c>
      <c r="D18" s="18" t="str">
        <f t="shared" si="1"/>
        <v/>
      </c>
      <c r="E18" s="18" t="str">
        <f t="shared" si="2"/>
        <v/>
      </c>
      <c r="F18" s="45" t="str">
        <f t="shared" si="3"/>
        <v/>
      </c>
      <c r="G18" s="47" t="str">
        <f t="shared" si="4"/>
        <v/>
      </c>
      <c r="H18" s="49" t="str">
        <f t="shared" si="5"/>
        <v/>
      </c>
    </row>
    <row r="19" spans="1:8" ht="9.75" customHeight="1" x14ac:dyDescent="0.25">
      <c r="A19" s="15"/>
      <c r="B19" s="16"/>
      <c r="C19" s="17" t="str">
        <f t="shared" si="0"/>
        <v/>
      </c>
      <c r="D19" s="18" t="str">
        <f t="shared" si="1"/>
        <v/>
      </c>
      <c r="E19" s="18" t="str">
        <f t="shared" si="2"/>
        <v/>
      </c>
      <c r="F19" s="45" t="str">
        <f t="shared" si="3"/>
        <v/>
      </c>
      <c r="G19" s="47" t="str">
        <f t="shared" si="4"/>
        <v/>
      </c>
      <c r="H19" s="49" t="str">
        <f t="shared" si="5"/>
        <v/>
      </c>
    </row>
    <row r="20" spans="1:8" ht="9.75" customHeight="1" x14ac:dyDescent="0.25">
      <c r="A20" s="15"/>
      <c r="B20" s="16"/>
      <c r="C20" s="17" t="str">
        <f t="shared" si="0"/>
        <v/>
      </c>
      <c r="D20" s="18" t="str">
        <f t="shared" si="1"/>
        <v/>
      </c>
      <c r="E20" s="18" t="str">
        <f t="shared" si="2"/>
        <v/>
      </c>
      <c r="F20" s="45" t="str">
        <f t="shared" si="3"/>
        <v/>
      </c>
      <c r="G20" s="47" t="str">
        <f t="shared" si="4"/>
        <v/>
      </c>
      <c r="H20" s="49" t="str">
        <f t="shared" si="5"/>
        <v/>
      </c>
    </row>
    <row r="21" spans="1:8" ht="9.75" customHeight="1" x14ac:dyDescent="0.25">
      <c r="A21" s="15"/>
      <c r="B21" s="16"/>
      <c r="C21" s="17" t="str">
        <f t="shared" si="0"/>
        <v/>
      </c>
      <c r="D21" s="18" t="str">
        <f t="shared" si="1"/>
        <v/>
      </c>
      <c r="E21" s="18" t="str">
        <f t="shared" si="2"/>
        <v/>
      </c>
      <c r="F21" s="45" t="str">
        <f t="shared" si="3"/>
        <v/>
      </c>
      <c r="G21" s="47" t="str">
        <f t="shared" si="4"/>
        <v/>
      </c>
      <c r="H21" s="49" t="str">
        <f t="shared" si="5"/>
        <v/>
      </c>
    </row>
    <row r="22" spans="1:8" ht="9.75" customHeight="1" x14ac:dyDescent="0.25">
      <c r="A22" s="15"/>
      <c r="B22" s="16"/>
      <c r="C22" s="17" t="str">
        <f t="shared" si="0"/>
        <v/>
      </c>
      <c r="D22" s="18" t="str">
        <f t="shared" si="1"/>
        <v/>
      </c>
      <c r="E22" s="18" t="str">
        <f t="shared" si="2"/>
        <v/>
      </c>
      <c r="F22" s="45" t="str">
        <f t="shared" si="3"/>
        <v/>
      </c>
      <c r="G22" s="47" t="str">
        <f t="shared" si="4"/>
        <v/>
      </c>
      <c r="H22" s="49" t="str">
        <f t="shared" si="5"/>
        <v/>
      </c>
    </row>
    <row r="23" spans="1:8" ht="9.75" customHeight="1" x14ac:dyDescent="0.25">
      <c r="A23" s="15"/>
      <c r="B23" s="16"/>
      <c r="C23" s="17" t="str">
        <f t="shared" si="0"/>
        <v/>
      </c>
      <c r="D23" s="18" t="str">
        <f t="shared" si="1"/>
        <v/>
      </c>
      <c r="E23" s="18" t="str">
        <f t="shared" si="2"/>
        <v/>
      </c>
      <c r="F23" s="45" t="str">
        <f t="shared" si="3"/>
        <v/>
      </c>
      <c r="G23" s="47" t="str">
        <f t="shared" si="4"/>
        <v/>
      </c>
      <c r="H23" s="49" t="str">
        <f t="shared" si="5"/>
        <v/>
      </c>
    </row>
    <row r="24" spans="1:8" ht="9.75" customHeight="1" x14ac:dyDescent="0.25">
      <c r="A24" s="15"/>
      <c r="B24" s="16"/>
      <c r="C24" s="17" t="str">
        <f t="shared" si="0"/>
        <v/>
      </c>
      <c r="D24" s="18" t="str">
        <f t="shared" si="1"/>
        <v/>
      </c>
      <c r="E24" s="18" t="str">
        <f t="shared" si="2"/>
        <v/>
      </c>
      <c r="F24" s="45" t="str">
        <f t="shared" si="3"/>
        <v/>
      </c>
      <c r="G24" s="47" t="str">
        <f t="shared" si="4"/>
        <v/>
      </c>
      <c r="H24" s="49" t="str">
        <f t="shared" si="5"/>
        <v/>
      </c>
    </row>
    <row r="25" spans="1:8" ht="9.75" customHeight="1" x14ac:dyDescent="0.25">
      <c r="A25" s="15"/>
      <c r="B25" s="16"/>
      <c r="C25" s="17" t="str">
        <f t="shared" si="0"/>
        <v/>
      </c>
      <c r="D25" s="18" t="str">
        <f t="shared" si="1"/>
        <v/>
      </c>
      <c r="E25" s="18" t="str">
        <f t="shared" si="2"/>
        <v/>
      </c>
      <c r="F25" s="45" t="str">
        <f t="shared" si="3"/>
        <v/>
      </c>
      <c r="G25" s="47" t="str">
        <f t="shared" si="4"/>
        <v/>
      </c>
      <c r="H25" s="49" t="str">
        <f t="shared" si="5"/>
        <v/>
      </c>
    </row>
    <row r="26" spans="1:8" ht="9.75" customHeight="1" x14ac:dyDescent="0.25">
      <c r="A26" s="15"/>
      <c r="B26" s="16"/>
      <c r="C26" s="17" t="str">
        <f t="shared" si="0"/>
        <v/>
      </c>
      <c r="D26" s="18" t="str">
        <f t="shared" si="1"/>
        <v/>
      </c>
      <c r="E26" s="18" t="str">
        <f t="shared" si="2"/>
        <v/>
      </c>
      <c r="F26" s="45" t="str">
        <f t="shared" si="3"/>
        <v/>
      </c>
      <c r="G26" s="47" t="str">
        <f t="shared" si="4"/>
        <v/>
      </c>
      <c r="H26" s="49" t="str">
        <f t="shared" si="5"/>
        <v/>
      </c>
    </row>
    <row r="27" spans="1:8" ht="9.75" customHeight="1" x14ac:dyDescent="0.25">
      <c r="A27" s="15"/>
      <c r="B27" s="16"/>
      <c r="C27" s="17" t="str">
        <f t="shared" si="0"/>
        <v/>
      </c>
      <c r="D27" s="18" t="str">
        <f t="shared" si="1"/>
        <v/>
      </c>
      <c r="E27" s="18" t="str">
        <f t="shared" si="2"/>
        <v/>
      </c>
      <c r="F27" s="45" t="str">
        <f t="shared" si="3"/>
        <v/>
      </c>
      <c r="G27" s="47" t="str">
        <f t="shared" si="4"/>
        <v/>
      </c>
      <c r="H27" s="49" t="str">
        <f t="shared" si="5"/>
        <v/>
      </c>
    </row>
    <row r="28" spans="1:8" ht="9.75" customHeight="1" x14ac:dyDescent="0.25">
      <c r="A28" s="15"/>
      <c r="B28" s="16"/>
      <c r="C28" s="17" t="str">
        <f t="shared" si="0"/>
        <v/>
      </c>
      <c r="D28" s="18" t="str">
        <f t="shared" si="1"/>
        <v/>
      </c>
      <c r="E28" s="18" t="str">
        <f t="shared" si="2"/>
        <v/>
      </c>
      <c r="F28" s="45" t="str">
        <f t="shared" si="3"/>
        <v/>
      </c>
      <c r="G28" s="47" t="str">
        <f t="shared" si="4"/>
        <v/>
      </c>
      <c r="H28" s="49" t="str">
        <f t="shared" si="5"/>
        <v/>
      </c>
    </row>
    <row r="29" spans="1:8" ht="9.75" customHeight="1" x14ac:dyDescent="0.25">
      <c r="A29" s="15"/>
      <c r="B29" s="16"/>
      <c r="C29" s="17" t="str">
        <f t="shared" si="0"/>
        <v/>
      </c>
      <c r="D29" s="18" t="str">
        <f t="shared" si="1"/>
        <v/>
      </c>
      <c r="E29" s="18" t="str">
        <f t="shared" si="2"/>
        <v/>
      </c>
      <c r="F29" s="45" t="str">
        <f t="shared" si="3"/>
        <v/>
      </c>
      <c r="G29" s="47" t="str">
        <f t="shared" si="4"/>
        <v/>
      </c>
      <c r="H29" s="49" t="str">
        <f t="shared" si="5"/>
        <v/>
      </c>
    </row>
    <row r="30" spans="1:8" ht="9.75" customHeight="1" x14ac:dyDescent="0.25">
      <c r="A30" s="15"/>
      <c r="B30" s="16"/>
      <c r="C30" s="17" t="str">
        <f t="shared" si="0"/>
        <v/>
      </c>
      <c r="D30" s="18" t="str">
        <f t="shared" si="1"/>
        <v/>
      </c>
      <c r="E30" s="18" t="str">
        <f t="shared" si="2"/>
        <v/>
      </c>
      <c r="F30" s="45" t="str">
        <f t="shared" si="3"/>
        <v/>
      </c>
      <c r="G30" s="47" t="str">
        <f t="shared" si="4"/>
        <v/>
      </c>
      <c r="H30" s="49" t="str">
        <f t="shared" si="5"/>
        <v/>
      </c>
    </row>
    <row r="31" spans="1:8" ht="9.75" customHeight="1" x14ac:dyDescent="0.25">
      <c r="A31" s="15"/>
      <c r="B31" s="16"/>
      <c r="C31" s="17" t="str">
        <f t="shared" si="0"/>
        <v/>
      </c>
      <c r="D31" s="18" t="str">
        <f t="shared" si="1"/>
        <v/>
      </c>
      <c r="E31" s="18" t="str">
        <f t="shared" si="2"/>
        <v/>
      </c>
      <c r="F31" s="45" t="str">
        <f t="shared" si="3"/>
        <v/>
      </c>
      <c r="G31" s="47" t="str">
        <f t="shared" si="4"/>
        <v/>
      </c>
      <c r="H31" s="49" t="str">
        <f t="shared" si="5"/>
        <v/>
      </c>
    </row>
    <row r="32" spans="1:8" ht="9.75" customHeight="1" x14ac:dyDescent="0.25">
      <c r="A32" s="15"/>
      <c r="B32" s="16"/>
      <c r="C32" s="17" t="str">
        <f t="shared" si="0"/>
        <v/>
      </c>
      <c r="D32" s="18" t="str">
        <f t="shared" si="1"/>
        <v/>
      </c>
      <c r="E32" s="18" t="str">
        <f t="shared" si="2"/>
        <v/>
      </c>
      <c r="F32" s="45" t="str">
        <f t="shared" si="3"/>
        <v/>
      </c>
      <c r="G32" s="47" t="str">
        <f t="shared" si="4"/>
        <v/>
      </c>
      <c r="H32" s="49" t="str">
        <f t="shared" si="5"/>
        <v/>
      </c>
    </row>
    <row r="33" spans="1:19" ht="9.75" customHeight="1" x14ac:dyDescent="0.25">
      <c r="A33" s="15"/>
      <c r="B33" s="16"/>
      <c r="C33" s="17" t="str">
        <f t="shared" si="0"/>
        <v/>
      </c>
      <c r="D33" s="18" t="str">
        <f t="shared" si="1"/>
        <v/>
      </c>
      <c r="E33" s="18" t="str">
        <f t="shared" si="2"/>
        <v/>
      </c>
      <c r="F33" s="45" t="str">
        <f t="shared" si="3"/>
        <v/>
      </c>
      <c r="G33" s="47" t="str">
        <f t="shared" si="4"/>
        <v/>
      </c>
      <c r="H33" s="49" t="str">
        <f t="shared" si="5"/>
        <v/>
      </c>
    </row>
    <row r="34" spans="1:19" ht="9.75" customHeight="1" x14ac:dyDescent="0.25">
      <c r="A34" s="15"/>
      <c r="B34" s="16"/>
      <c r="C34" s="17" t="str">
        <f t="shared" si="0"/>
        <v/>
      </c>
      <c r="D34" s="18" t="str">
        <f t="shared" si="1"/>
        <v/>
      </c>
      <c r="E34" s="18" t="str">
        <f t="shared" si="2"/>
        <v/>
      </c>
      <c r="F34" s="45" t="str">
        <f t="shared" si="3"/>
        <v/>
      </c>
      <c r="G34" s="47" t="str">
        <f t="shared" si="4"/>
        <v/>
      </c>
      <c r="H34" s="49" t="str">
        <f t="shared" si="5"/>
        <v/>
      </c>
    </row>
    <row r="35" spans="1:19" ht="9.75" customHeight="1" x14ac:dyDescent="0.25">
      <c r="A35" s="15"/>
      <c r="B35" s="16"/>
      <c r="C35" s="17" t="str">
        <f t="shared" si="0"/>
        <v/>
      </c>
      <c r="D35" s="18" t="str">
        <f t="shared" si="1"/>
        <v/>
      </c>
      <c r="E35" s="18" t="str">
        <f t="shared" si="2"/>
        <v/>
      </c>
      <c r="F35" s="45" t="str">
        <f t="shared" si="3"/>
        <v/>
      </c>
      <c r="G35" s="47" t="str">
        <f t="shared" si="4"/>
        <v/>
      </c>
      <c r="H35" s="49" t="str">
        <f t="shared" si="5"/>
        <v/>
      </c>
    </row>
    <row r="36" spans="1:19" ht="9.75" customHeight="1" thickBot="1" x14ac:dyDescent="0.3">
      <c r="A36" s="19"/>
      <c r="B36" s="20"/>
      <c r="C36" s="21" t="str">
        <f t="shared" si="0"/>
        <v/>
      </c>
      <c r="D36" s="18" t="str">
        <f t="shared" si="1"/>
        <v/>
      </c>
      <c r="E36" s="18" t="str">
        <f t="shared" si="2"/>
        <v/>
      </c>
      <c r="F36" s="45" t="str">
        <f t="shared" si="3"/>
        <v/>
      </c>
      <c r="G36" s="47" t="str">
        <f t="shared" si="4"/>
        <v/>
      </c>
      <c r="H36" s="50" t="str">
        <f t="shared" si="5"/>
        <v/>
      </c>
    </row>
    <row r="37" spans="1:19" ht="16.5" thickTop="1" thickBot="1" x14ac:dyDescent="0.3">
      <c r="A37" s="37" t="s">
        <v>14</v>
      </c>
      <c r="B37" s="37"/>
      <c r="C37" s="37"/>
      <c r="D37" s="22" t="s">
        <v>7</v>
      </c>
      <c r="E37" s="51">
        <f>SUM(E9:E36)</f>
        <v>30.5</v>
      </c>
      <c r="F37" s="23"/>
      <c r="G37" s="24">
        <f>SUM(G9:G36)</f>
        <v>28.355499999999999</v>
      </c>
      <c r="H37" s="25">
        <f>SUM(H9:H36)</f>
        <v>2.1445000000000003</v>
      </c>
    </row>
    <row r="38" spans="1:19" ht="16.5" thickTop="1" thickBot="1" x14ac:dyDescent="0.3">
      <c r="A38" s="7" t="s">
        <v>19</v>
      </c>
      <c r="B38" s="7"/>
      <c r="C38" s="26"/>
      <c r="D38" s="26"/>
      <c r="E38" s="27">
        <v>2.1000000000000001E-2</v>
      </c>
      <c r="F38" s="26"/>
      <c r="G38" s="28" t="s">
        <v>15</v>
      </c>
      <c r="H38" s="29">
        <f>SUMIF(F9:F36,E38,G9:G36)</f>
        <v>6.8529999999999998</v>
      </c>
    </row>
    <row r="39" spans="1:19" ht="16.5" thickTop="1" thickBot="1" x14ac:dyDescent="0.3">
      <c r="A39" s="39"/>
      <c r="B39" s="38"/>
      <c r="C39" s="52"/>
      <c r="D39" s="26"/>
      <c r="E39" s="26" t="s">
        <v>9</v>
      </c>
      <c r="F39" s="26"/>
      <c r="G39" s="30" t="s">
        <v>16</v>
      </c>
      <c r="H39" s="31">
        <f>SUMIF(F9:F36,F40,G9:G36)</f>
        <v>21.502499999999998</v>
      </c>
      <c r="S39" s="2"/>
    </row>
    <row r="40" spans="1:19" ht="16.5" thickTop="1" thickBot="1" x14ac:dyDescent="0.3">
      <c r="A40" s="7" t="s">
        <v>20</v>
      </c>
      <c r="B40" s="7"/>
      <c r="C40" s="26"/>
      <c r="D40" s="26"/>
      <c r="E40" s="26" t="s">
        <v>22</v>
      </c>
      <c r="F40" s="40">
        <v>8.5000000000000006E-2</v>
      </c>
      <c r="G40" s="30" t="s">
        <v>17</v>
      </c>
      <c r="H40" s="31">
        <f>SUMIF(F9:F36,E38,H9:H36)</f>
        <v>0.14700000000000002</v>
      </c>
    </row>
    <row r="41" spans="1:19" ht="16.5" thickTop="1" thickBot="1" x14ac:dyDescent="0.3">
      <c r="A41" s="41" t="str">
        <f>IF(A39&lt;&gt;"",A39-E37,"")</f>
        <v/>
      </c>
      <c r="B41" s="38"/>
      <c r="C41" s="52"/>
      <c r="D41" s="26"/>
      <c r="E41" s="26" t="s">
        <v>10</v>
      </c>
      <c r="F41" s="26"/>
      <c r="G41" s="32" t="s">
        <v>18</v>
      </c>
      <c r="H41" s="33">
        <f>SUMIF(F9:F36,F40,H9:H36)</f>
        <v>1.9975000000000001</v>
      </c>
    </row>
    <row r="42" spans="1:19" ht="15.75" thickTop="1" x14ac:dyDescent="0.25">
      <c r="A42" s="34"/>
      <c r="B42" s="34"/>
      <c r="C42" s="34"/>
      <c r="D42" s="34"/>
      <c r="E42" s="8"/>
      <c r="F42" s="8"/>
      <c r="G42" s="35"/>
      <c r="H42" s="34"/>
    </row>
    <row r="43" spans="1:19" x14ac:dyDescent="0.25">
      <c r="B43" s="36"/>
      <c r="E43" s="11"/>
    </row>
    <row r="48" spans="1:19" x14ac:dyDescent="0.25">
      <c r="B48" s="36"/>
    </row>
  </sheetData>
  <sheetProtection selectLockedCells="1"/>
  <mergeCells count="1">
    <mergeCell ref="B1:G1"/>
  </mergeCells>
  <pageMargins left="0.25" right="0.25" top="0.75" bottom="0.75" header="0.3" footer="0.3"/>
  <pageSetup paperSize="11" orientation="portrait" horizontalDpi="4294967293" verticalDpi="0" copies="2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7457" r:id="rId4" name="Button 1">
              <controlPr defaultSize="0" print="0" autoFill="0" autoPict="0" macro="[2]!NOUVELLE_FACTURE">
                <anchor moveWithCells="1" sizeWithCells="1">
                  <from>
                    <xdr:col>8</xdr:col>
                    <xdr:colOff>447675</xdr:colOff>
                    <xdr:row>29</xdr:row>
                    <xdr:rowOff>104775</xdr:rowOff>
                  </from>
                  <to>
                    <xdr:col>10</xdr:col>
                    <xdr:colOff>457200</xdr:colOff>
                    <xdr:row>32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58" r:id="rId5" name="Button 2">
              <controlPr defaultSize="0" print="0" autoFill="0" autoPict="0" macro="[2]!imprimer_facture">
                <anchor moveWithCells="1" sizeWithCells="1">
                  <from>
                    <xdr:col>8</xdr:col>
                    <xdr:colOff>466725</xdr:colOff>
                    <xdr:row>32</xdr:row>
                    <xdr:rowOff>114300</xdr:rowOff>
                  </from>
                  <to>
                    <xdr:col>10</xdr:col>
                    <xdr:colOff>476250</xdr:colOff>
                    <xdr:row>35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59" r:id="rId6" name="Button 3">
              <controlPr defaultSize="0" print="0" autoFill="0" autoPict="0" macro="[2]!MASQUER_FEUILLE">
                <anchor moveWithCells="1" sizeWithCells="1">
                  <from>
                    <xdr:col>8</xdr:col>
                    <xdr:colOff>476250</xdr:colOff>
                    <xdr:row>35</xdr:row>
                    <xdr:rowOff>114300</xdr:rowOff>
                  </from>
                  <to>
                    <xdr:col>10</xdr:col>
                    <xdr:colOff>485775</xdr:colOff>
                    <xdr:row>37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60" r:id="rId7" name="Check Box 4">
              <controlPr locked="0" defaultSize="0" autoFill="0" autoLine="0" autoPict="0" altText="">
                <anchor moveWithCells="1">
                  <from>
                    <xdr:col>3</xdr:col>
                    <xdr:colOff>257175</xdr:colOff>
                    <xdr:row>37</xdr:row>
                    <xdr:rowOff>152400</xdr:rowOff>
                  </from>
                  <to>
                    <xdr:col>4</xdr:col>
                    <xdr:colOff>285750</xdr:colOff>
                    <xdr:row>39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61" r:id="rId8" name="Check Box 5">
              <controlPr locked="0" defaultSize="0" autoFill="0" autoLine="0" autoPict="0" altText="">
                <anchor moveWithCells="1">
                  <from>
                    <xdr:col>3</xdr:col>
                    <xdr:colOff>257175</xdr:colOff>
                    <xdr:row>39</xdr:row>
                    <xdr:rowOff>161925</xdr:rowOff>
                  </from>
                  <to>
                    <xdr:col>4</xdr:col>
                    <xdr:colOff>285750</xdr:colOff>
                    <xdr:row>41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62" r:id="rId9" name="Check Box 6">
              <controlPr locked="0" defaultSize="0" autoFill="0" autoLine="0" autoPict="0" altText="">
                <anchor moveWithCells="1">
                  <from>
                    <xdr:col>3</xdr:col>
                    <xdr:colOff>257175</xdr:colOff>
                    <xdr:row>38</xdr:row>
                    <xdr:rowOff>152400</xdr:rowOff>
                  </from>
                  <to>
                    <xdr:col>4</xdr:col>
                    <xdr:colOff>123825</xdr:colOff>
                    <xdr:row>40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5"/>
  <dimension ref="A1:S48"/>
  <sheetViews>
    <sheetView showGridLines="0" zoomScale="110" zoomScaleNormal="110" workbookViewId="0">
      <selection activeCell="A18" sqref="A18"/>
    </sheetView>
  </sheetViews>
  <sheetFormatPr baseColWidth="10" defaultRowHeight="15" x14ac:dyDescent="0.25"/>
  <cols>
    <col min="1" max="1" width="5.28515625" style="6" customWidth="1"/>
    <col min="2" max="2" width="4.85546875" style="6" customWidth="1"/>
    <col min="3" max="3" width="20.85546875" style="6" customWidth="1"/>
    <col min="4" max="4" width="6.5703125" style="6" customWidth="1"/>
    <col min="5" max="5" width="10.140625" style="6" customWidth="1"/>
    <col min="6" max="6" width="5" style="6" customWidth="1"/>
    <col min="7" max="7" width="8.42578125" style="6" customWidth="1"/>
    <col min="8" max="8" width="6.140625" style="6" customWidth="1"/>
    <col min="9" max="9" width="11.42578125" style="6"/>
    <col min="10" max="12" width="11.42578125" style="1"/>
    <col min="13" max="13" width="23.5703125" style="1" customWidth="1"/>
    <col min="14" max="16" width="11.42578125" style="1"/>
    <col min="17" max="17" width="13" style="1" customWidth="1"/>
    <col min="18" max="19" width="11.42578125" style="1"/>
  </cols>
  <sheetData>
    <row r="1" spans="1:8" x14ac:dyDescent="0.25">
      <c r="B1" s="55"/>
      <c r="C1" s="55"/>
      <c r="D1" s="55"/>
      <c r="E1" s="55"/>
      <c r="F1" s="55"/>
      <c r="G1" s="55"/>
    </row>
    <row r="2" spans="1:8" x14ac:dyDescent="0.25">
      <c r="A2" s="7"/>
      <c r="B2" s="7"/>
      <c r="C2" s="7"/>
      <c r="D2" s="7"/>
      <c r="E2" s="7"/>
      <c r="F2" s="7"/>
      <c r="G2" s="7"/>
      <c r="H2" s="7"/>
    </row>
    <row r="3" spans="1:8" x14ac:dyDescent="0.25">
      <c r="A3" s="7"/>
      <c r="B3" s="7"/>
      <c r="C3" s="7"/>
      <c r="D3" s="7"/>
      <c r="E3" s="7"/>
      <c r="F3" s="7"/>
      <c r="G3" s="7"/>
      <c r="H3" s="7"/>
    </row>
    <row r="4" spans="1:8" x14ac:dyDescent="0.25">
      <c r="A4" s="7"/>
      <c r="B4" s="7"/>
      <c r="C4" s="7"/>
      <c r="D4" s="7"/>
      <c r="E4" s="7"/>
      <c r="F4" s="7"/>
      <c r="G4" s="7"/>
      <c r="H4" s="7"/>
    </row>
    <row r="5" spans="1:8" x14ac:dyDescent="0.25">
      <c r="C5" s="8" t="s">
        <v>0</v>
      </c>
      <c r="D5" s="54">
        <v>39453</v>
      </c>
      <c r="E5" s="9"/>
    </row>
    <row r="6" spans="1:8" ht="15.75" thickBot="1" x14ac:dyDescent="0.3">
      <c r="C6" s="8" t="s">
        <v>8</v>
      </c>
      <c r="D6" s="42">
        <v>200801023</v>
      </c>
      <c r="E6" s="10"/>
    </row>
    <row r="7" spans="1:8" ht="16.5" thickTop="1" thickBot="1" x14ac:dyDescent="0.3">
      <c r="A7" s="6" t="s">
        <v>21</v>
      </c>
      <c r="B7" s="46">
        <v>7</v>
      </c>
      <c r="C7" s="8" t="s">
        <v>1</v>
      </c>
      <c r="D7" s="10">
        <v>6</v>
      </c>
      <c r="E7" s="10"/>
      <c r="H7" s="11"/>
    </row>
    <row r="8" spans="1:8" ht="16.5" thickTop="1" thickBot="1" x14ac:dyDescent="0.3">
      <c r="A8" s="12" t="s">
        <v>2</v>
      </c>
      <c r="B8" s="13" t="s">
        <v>5</v>
      </c>
      <c r="C8" s="13" t="s">
        <v>3</v>
      </c>
      <c r="D8" s="13" t="s">
        <v>4</v>
      </c>
      <c r="E8" s="13" t="s">
        <v>6</v>
      </c>
      <c r="F8" s="13" t="s">
        <v>11</v>
      </c>
      <c r="G8" s="13" t="s">
        <v>12</v>
      </c>
      <c r="H8" s="14" t="s">
        <v>13</v>
      </c>
    </row>
    <row r="9" spans="1:8" ht="9.75" customHeight="1" thickTop="1" x14ac:dyDescent="0.25">
      <c r="A9" s="15">
        <v>41</v>
      </c>
      <c r="B9" s="16">
        <v>3</v>
      </c>
      <c r="C9" s="17" t="str">
        <f t="shared" ref="C9:C36" si="0">IFERROR(VLOOKUP(A9,code_carte,2,FALSE),"")</f>
        <v>PRODUIT 1</v>
      </c>
      <c r="D9" s="18">
        <f t="shared" ref="D9:D36" si="1">IFERROR(VLOOKUP(A9,code_carte,3,FALSE),"")</f>
        <v>2.1</v>
      </c>
      <c r="E9" s="18">
        <f t="shared" ref="E9:E36" si="2">IFERROR(VLOOKUP(A9,code_carte,3,FALSE)*B9,"")</f>
        <v>6.3000000000000007</v>
      </c>
      <c r="F9" s="45">
        <f t="shared" ref="F9:F36" si="3">IFERROR(VLOOKUP(A9,code_carte,4,FALSE),"")</f>
        <v>8.5000000000000006E-2</v>
      </c>
      <c r="G9" s="47">
        <f t="shared" ref="G9:G36" si="4">IFERROR(VLOOKUP(A9,code_carte,5,FALSE)*B9,"")</f>
        <v>5.7645</v>
      </c>
      <c r="H9" s="48">
        <f t="shared" ref="H9:H36" si="5">IFERROR(VLOOKUP(A9,code_carte,6,FALSE)*B9,"")</f>
        <v>0.53550000000000009</v>
      </c>
    </row>
    <row r="10" spans="1:8" ht="9.75" customHeight="1" x14ac:dyDescent="0.25">
      <c r="A10" s="15">
        <v>80</v>
      </c>
      <c r="B10" s="16">
        <v>2</v>
      </c>
      <c r="C10" s="17" t="str">
        <f t="shared" si="0"/>
        <v>PRODUIT 1</v>
      </c>
      <c r="D10" s="18">
        <f t="shared" si="1"/>
        <v>10</v>
      </c>
      <c r="E10" s="18">
        <f t="shared" si="2"/>
        <v>20</v>
      </c>
      <c r="F10" s="45">
        <f t="shared" si="3"/>
        <v>8.5000000000000006E-2</v>
      </c>
      <c r="G10" s="47">
        <f t="shared" si="4"/>
        <v>18.3</v>
      </c>
      <c r="H10" s="49">
        <f t="shared" si="5"/>
        <v>1.7000000000000002</v>
      </c>
    </row>
    <row r="11" spans="1:8" ht="9.75" customHeight="1" x14ac:dyDescent="0.25">
      <c r="A11" s="15">
        <v>101</v>
      </c>
      <c r="B11" s="16">
        <v>2</v>
      </c>
      <c r="C11" s="17" t="str">
        <f t="shared" si="0"/>
        <v>PRODUIT 1</v>
      </c>
      <c r="D11" s="18">
        <f t="shared" si="1"/>
        <v>9</v>
      </c>
      <c r="E11" s="18">
        <f t="shared" si="2"/>
        <v>18</v>
      </c>
      <c r="F11" s="45">
        <f t="shared" si="3"/>
        <v>8.5000000000000006E-2</v>
      </c>
      <c r="G11" s="47">
        <f t="shared" si="4"/>
        <v>16.47</v>
      </c>
      <c r="H11" s="49">
        <f t="shared" si="5"/>
        <v>1.53</v>
      </c>
    </row>
    <row r="12" spans="1:8" ht="9.75" customHeight="1" x14ac:dyDescent="0.25">
      <c r="A12" s="15">
        <v>79</v>
      </c>
      <c r="B12" s="16">
        <v>2</v>
      </c>
      <c r="C12" s="17" t="str">
        <f t="shared" si="0"/>
        <v>PRODUIT 1</v>
      </c>
      <c r="D12" s="18">
        <f t="shared" si="1"/>
        <v>13.5</v>
      </c>
      <c r="E12" s="18">
        <f t="shared" si="2"/>
        <v>27</v>
      </c>
      <c r="F12" s="45">
        <f t="shared" si="3"/>
        <v>8.5000000000000006E-2</v>
      </c>
      <c r="G12" s="47">
        <f t="shared" si="4"/>
        <v>24.704999999999998</v>
      </c>
      <c r="H12" s="49">
        <f t="shared" si="5"/>
        <v>2.2950000000000004</v>
      </c>
    </row>
    <row r="13" spans="1:8" ht="9.75" customHeight="1" x14ac:dyDescent="0.25">
      <c r="A13" s="15">
        <v>96</v>
      </c>
      <c r="B13" s="16">
        <v>3</v>
      </c>
      <c r="C13" s="17" t="str">
        <f t="shared" si="0"/>
        <v>PRODUIT 1</v>
      </c>
      <c r="D13" s="18">
        <f t="shared" si="1"/>
        <v>7</v>
      </c>
      <c r="E13" s="18">
        <f t="shared" si="2"/>
        <v>21</v>
      </c>
      <c r="F13" s="45">
        <f t="shared" si="3"/>
        <v>8.5000000000000006E-2</v>
      </c>
      <c r="G13" s="47">
        <f t="shared" si="4"/>
        <v>19.215</v>
      </c>
      <c r="H13" s="49">
        <f t="shared" si="5"/>
        <v>1.7850000000000001</v>
      </c>
    </row>
    <row r="14" spans="1:8" ht="9.75" customHeight="1" x14ac:dyDescent="0.25">
      <c r="A14" s="15"/>
      <c r="B14" s="16"/>
      <c r="C14" s="17" t="str">
        <f t="shared" si="0"/>
        <v/>
      </c>
      <c r="D14" s="18" t="str">
        <f t="shared" si="1"/>
        <v/>
      </c>
      <c r="E14" s="18" t="str">
        <f t="shared" si="2"/>
        <v/>
      </c>
      <c r="F14" s="45" t="str">
        <f t="shared" si="3"/>
        <v/>
      </c>
      <c r="G14" s="47" t="str">
        <f t="shared" si="4"/>
        <v/>
      </c>
      <c r="H14" s="49" t="str">
        <f t="shared" si="5"/>
        <v/>
      </c>
    </row>
    <row r="15" spans="1:8" ht="9.75" customHeight="1" x14ac:dyDescent="0.25">
      <c r="A15" s="15"/>
      <c r="B15" s="16"/>
      <c r="C15" s="17" t="str">
        <f t="shared" si="0"/>
        <v/>
      </c>
      <c r="D15" s="18" t="str">
        <f t="shared" si="1"/>
        <v/>
      </c>
      <c r="E15" s="18" t="str">
        <f t="shared" si="2"/>
        <v/>
      </c>
      <c r="F15" s="45" t="str">
        <f t="shared" si="3"/>
        <v/>
      </c>
      <c r="G15" s="47" t="str">
        <f t="shared" si="4"/>
        <v/>
      </c>
      <c r="H15" s="49" t="str">
        <f t="shared" si="5"/>
        <v/>
      </c>
    </row>
    <row r="16" spans="1:8" ht="9.75" customHeight="1" x14ac:dyDescent="0.25">
      <c r="A16" s="15"/>
      <c r="B16" s="16"/>
      <c r="C16" s="17" t="str">
        <f t="shared" si="0"/>
        <v/>
      </c>
      <c r="D16" s="18" t="str">
        <f t="shared" si="1"/>
        <v/>
      </c>
      <c r="E16" s="18" t="str">
        <f t="shared" si="2"/>
        <v/>
      </c>
      <c r="F16" s="45" t="str">
        <f t="shared" si="3"/>
        <v/>
      </c>
      <c r="G16" s="47" t="str">
        <f t="shared" si="4"/>
        <v/>
      </c>
      <c r="H16" s="49" t="str">
        <f t="shared" si="5"/>
        <v/>
      </c>
    </row>
    <row r="17" spans="1:8" ht="9.75" customHeight="1" x14ac:dyDescent="0.25">
      <c r="A17" s="15"/>
      <c r="B17" s="16"/>
      <c r="C17" s="17" t="str">
        <f t="shared" si="0"/>
        <v/>
      </c>
      <c r="D17" s="18" t="str">
        <f t="shared" si="1"/>
        <v/>
      </c>
      <c r="E17" s="18" t="str">
        <f t="shared" si="2"/>
        <v/>
      </c>
      <c r="F17" s="45" t="str">
        <f t="shared" si="3"/>
        <v/>
      </c>
      <c r="G17" s="47" t="str">
        <f t="shared" si="4"/>
        <v/>
      </c>
      <c r="H17" s="49" t="str">
        <f t="shared" si="5"/>
        <v/>
      </c>
    </row>
    <row r="18" spans="1:8" ht="9.75" customHeight="1" x14ac:dyDescent="0.25">
      <c r="A18" s="15"/>
      <c r="B18" s="16"/>
      <c r="C18" s="17" t="str">
        <f t="shared" si="0"/>
        <v/>
      </c>
      <c r="D18" s="18" t="str">
        <f t="shared" si="1"/>
        <v/>
      </c>
      <c r="E18" s="18" t="str">
        <f t="shared" si="2"/>
        <v/>
      </c>
      <c r="F18" s="45" t="str">
        <f t="shared" si="3"/>
        <v/>
      </c>
      <c r="G18" s="47" t="str">
        <f t="shared" si="4"/>
        <v/>
      </c>
      <c r="H18" s="49" t="str">
        <f t="shared" si="5"/>
        <v/>
      </c>
    </row>
    <row r="19" spans="1:8" ht="9.75" customHeight="1" x14ac:dyDescent="0.25">
      <c r="A19" s="15"/>
      <c r="B19" s="16"/>
      <c r="C19" s="17" t="str">
        <f t="shared" si="0"/>
        <v/>
      </c>
      <c r="D19" s="18" t="str">
        <f t="shared" si="1"/>
        <v/>
      </c>
      <c r="E19" s="18" t="str">
        <f t="shared" si="2"/>
        <v/>
      </c>
      <c r="F19" s="45" t="str">
        <f t="shared" si="3"/>
        <v/>
      </c>
      <c r="G19" s="47" t="str">
        <f t="shared" si="4"/>
        <v/>
      </c>
      <c r="H19" s="49" t="str">
        <f t="shared" si="5"/>
        <v/>
      </c>
    </row>
    <row r="20" spans="1:8" ht="9.75" customHeight="1" x14ac:dyDescent="0.25">
      <c r="A20" s="15"/>
      <c r="B20" s="16"/>
      <c r="C20" s="17" t="str">
        <f t="shared" si="0"/>
        <v/>
      </c>
      <c r="D20" s="18" t="str">
        <f t="shared" si="1"/>
        <v/>
      </c>
      <c r="E20" s="18" t="str">
        <f t="shared" si="2"/>
        <v/>
      </c>
      <c r="F20" s="45" t="str">
        <f t="shared" si="3"/>
        <v/>
      </c>
      <c r="G20" s="47" t="str">
        <f t="shared" si="4"/>
        <v/>
      </c>
      <c r="H20" s="49" t="str">
        <f t="shared" si="5"/>
        <v/>
      </c>
    </row>
    <row r="21" spans="1:8" ht="9.75" customHeight="1" x14ac:dyDescent="0.25">
      <c r="A21" s="15"/>
      <c r="B21" s="16"/>
      <c r="C21" s="17" t="str">
        <f t="shared" si="0"/>
        <v/>
      </c>
      <c r="D21" s="18" t="str">
        <f t="shared" si="1"/>
        <v/>
      </c>
      <c r="E21" s="18" t="str">
        <f t="shared" si="2"/>
        <v/>
      </c>
      <c r="F21" s="45" t="str">
        <f t="shared" si="3"/>
        <v/>
      </c>
      <c r="G21" s="47" t="str">
        <f t="shared" si="4"/>
        <v/>
      </c>
      <c r="H21" s="49" t="str">
        <f t="shared" si="5"/>
        <v/>
      </c>
    </row>
    <row r="22" spans="1:8" ht="9.75" customHeight="1" x14ac:dyDescent="0.25">
      <c r="A22" s="15"/>
      <c r="B22" s="16"/>
      <c r="C22" s="17" t="str">
        <f t="shared" si="0"/>
        <v/>
      </c>
      <c r="D22" s="18" t="str">
        <f t="shared" si="1"/>
        <v/>
      </c>
      <c r="E22" s="18" t="str">
        <f t="shared" si="2"/>
        <v/>
      </c>
      <c r="F22" s="45" t="str">
        <f t="shared" si="3"/>
        <v/>
      </c>
      <c r="G22" s="47" t="str">
        <f t="shared" si="4"/>
        <v/>
      </c>
      <c r="H22" s="49" t="str">
        <f t="shared" si="5"/>
        <v/>
      </c>
    </row>
    <row r="23" spans="1:8" ht="9.75" customHeight="1" x14ac:dyDescent="0.25">
      <c r="A23" s="15"/>
      <c r="B23" s="16"/>
      <c r="C23" s="17" t="str">
        <f t="shared" si="0"/>
        <v/>
      </c>
      <c r="D23" s="18" t="str">
        <f t="shared" si="1"/>
        <v/>
      </c>
      <c r="E23" s="18" t="str">
        <f t="shared" si="2"/>
        <v/>
      </c>
      <c r="F23" s="45" t="str">
        <f t="shared" si="3"/>
        <v/>
      </c>
      <c r="G23" s="47" t="str">
        <f t="shared" si="4"/>
        <v/>
      </c>
      <c r="H23" s="49" t="str">
        <f t="shared" si="5"/>
        <v/>
      </c>
    </row>
    <row r="24" spans="1:8" ht="9.75" customHeight="1" x14ac:dyDescent="0.25">
      <c r="A24" s="15"/>
      <c r="B24" s="16"/>
      <c r="C24" s="17" t="str">
        <f t="shared" si="0"/>
        <v/>
      </c>
      <c r="D24" s="18" t="str">
        <f t="shared" si="1"/>
        <v/>
      </c>
      <c r="E24" s="18" t="str">
        <f t="shared" si="2"/>
        <v/>
      </c>
      <c r="F24" s="45" t="str">
        <f t="shared" si="3"/>
        <v/>
      </c>
      <c r="G24" s="47" t="str">
        <f t="shared" si="4"/>
        <v/>
      </c>
      <c r="H24" s="49" t="str">
        <f t="shared" si="5"/>
        <v/>
      </c>
    </row>
    <row r="25" spans="1:8" ht="9.75" customHeight="1" x14ac:dyDescent="0.25">
      <c r="A25" s="15"/>
      <c r="B25" s="16"/>
      <c r="C25" s="17" t="str">
        <f t="shared" si="0"/>
        <v/>
      </c>
      <c r="D25" s="18" t="str">
        <f t="shared" si="1"/>
        <v/>
      </c>
      <c r="E25" s="18" t="str">
        <f t="shared" si="2"/>
        <v/>
      </c>
      <c r="F25" s="45" t="str">
        <f t="shared" si="3"/>
        <v/>
      </c>
      <c r="G25" s="47" t="str">
        <f t="shared" si="4"/>
        <v/>
      </c>
      <c r="H25" s="49" t="str">
        <f t="shared" si="5"/>
        <v/>
      </c>
    </row>
    <row r="26" spans="1:8" ht="9.75" customHeight="1" x14ac:dyDescent="0.25">
      <c r="A26" s="15"/>
      <c r="B26" s="16"/>
      <c r="C26" s="17" t="str">
        <f t="shared" si="0"/>
        <v/>
      </c>
      <c r="D26" s="18" t="str">
        <f t="shared" si="1"/>
        <v/>
      </c>
      <c r="E26" s="18" t="str">
        <f t="shared" si="2"/>
        <v/>
      </c>
      <c r="F26" s="45" t="str">
        <f t="shared" si="3"/>
        <v/>
      </c>
      <c r="G26" s="47" t="str">
        <f t="shared" si="4"/>
        <v/>
      </c>
      <c r="H26" s="49" t="str">
        <f t="shared" si="5"/>
        <v/>
      </c>
    </row>
    <row r="27" spans="1:8" ht="9.75" customHeight="1" x14ac:dyDescent="0.25">
      <c r="A27" s="15"/>
      <c r="B27" s="16"/>
      <c r="C27" s="17" t="str">
        <f t="shared" si="0"/>
        <v/>
      </c>
      <c r="D27" s="18" t="str">
        <f t="shared" si="1"/>
        <v/>
      </c>
      <c r="E27" s="18" t="str">
        <f t="shared" si="2"/>
        <v/>
      </c>
      <c r="F27" s="45" t="str">
        <f t="shared" si="3"/>
        <v/>
      </c>
      <c r="G27" s="47" t="str">
        <f t="shared" si="4"/>
        <v/>
      </c>
      <c r="H27" s="49" t="str">
        <f t="shared" si="5"/>
        <v/>
      </c>
    </row>
    <row r="28" spans="1:8" ht="9.75" customHeight="1" x14ac:dyDescent="0.25">
      <c r="A28" s="15"/>
      <c r="B28" s="16"/>
      <c r="C28" s="17" t="str">
        <f t="shared" si="0"/>
        <v/>
      </c>
      <c r="D28" s="18" t="str">
        <f t="shared" si="1"/>
        <v/>
      </c>
      <c r="E28" s="18" t="str">
        <f t="shared" si="2"/>
        <v/>
      </c>
      <c r="F28" s="45" t="str">
        <f t="shared" si="3"/>
        <v/>
      </c>
      <c r="G28" s="47" t="str">
        <f t="shared" si="4"/>
        <v/>
      </c>
      <c r="H28" s="49" t="str">
        <f t="shared" si="5"/>
        <v/>
      </c>
    </row>
    <row r="29" spans="1:8" ht="9.75" customHeight="1" x14ac:dyDescent="0.25">
      <c r="A29" s="15"/>
      <c r="B29" s="16"/>
      <c r="C29" s="17" t="str">
        <f t="shared" si="0"/>
        <v/>
      </c>
      <c r="D29" s="18" t="str">
        <f t="shared" si="1"/>
        <v/>
      </c>
      <c r="E29" s="18" t="str">
        <f t="shared" si="2"/>
        <v/>
      </c>
      <c r="F29" s="45" t="str">
        <f t="shared" si="3"/>
        <v/>
      </c>
      <c r="G29" s="47" t="str">
        <f t="shared" si="4"/>
        <v/>
      </c>
      <c r="H29" s="49" t="str">
        <f t="shared" si="5"/>
        <v/>
      </c>
    </row>
    <row r="30" spans="1:8" ht="9.75" customHeight="1" x14ac:dyDescent="0.25">
      <c r="A30" s="15"/>
      <c r="B30" s="16"/>
      <c r="C30" s="17" t="str">
        <f t="shared" si="0"/>
        <v/>
      </c>
      <c r="D30" s="18" t="str">
        <f t="shared" si="1"/>
        <v/>
      </c>
      <c r="E30" s="18" t="str">
        <f t="shared" si="2"/>
        <v/>
      </c>
      <c r="F30" s="45" t="str">
        <f t="shared" si="3"/>
        <v/>
      </c>
      <c r="G30" s="47" t="str">
        <f t="shared" si="4"/>
        <v/>
      </c>
      <c r="H30" s="49" t="str">
        <f t="shared" si="5"/>
        <v/>
      </c>
    </row>
    <row r="31" spans="1:8" ht="9.75" customHeight="1" x14ac:dyDescent="0.25">
      <c r="A31" s="15"/>
      <c r="B31" s="16"/>
      <c r="C31" s="17" t="str">
        <f t="shared" si="0"/>
        <v/>
      </c>
      <c r="D31" s="18" t="str">
        <f t="shared" si="1"/>
        <v/>
      </c>
      <c r="E31" s="18" t="str">
        <f t="shared" si="2"/>
        <v/>
      </c>
      <c r="F31" s="45" t="str">
        <f t="shared" si="3"/>
        <v/>
      </c>
      <c r="G31" s="47" t="str">
        <f t="shared" si="4"/>
        <v/>
      </c>
      <c r="H31" s="49" t="str">
        <f t="shared" si="5"/>
        <v/>
      </c>
    </row>
    <row r="32" spans="1:8" ht="9.75" customHeight="1" x14ac:dyDescent="0.25">
      <c r="A32" s="15"/>
      <c r="B32" s="16"/>
      <c r="C32" s="17" t="str">
        <f t="shared" si="0"/>
        <v/>
      </c>
      <c r="D32" s="18" t="str">
        <f t="shared" si="1"/>
        <v/>
      </c>
      <c r="E32" s="18" t="str">
        <f t="shared" si="2"/>
        <v/>
      </c>
      <c r="F32" s="45" t="str">
        <f t="shared" si="3"/>
        <v/>
      </c>
      <c r="G32" s="47" t="str">
        <f t="shared" si="4"/>
        <v/>
      </c>
      <c r="H32" s="49" t="str">
        <f t="shared" si="5"/>
        <v/>
      </c>
    </row>
    <row r="33" spans="1:19" ht="9.75" customHeight="1" x14ac:dyDescent="0.25">
      <c r="A33" s="15"/>
      <c r="B33" s="16"/>
      <c r="C33" s="17" t="str">
        <f t="shared" si="0"/>
        <v/>
      </c>
      <c r="D33" s="18" t="str">
        <f t="shared" si="1"/>
        <v/>
      </c>
      <c r="E33" s="18" t="str">
        <f t="shared" si="2"/>
        <v/>
      </c>
      <c r="F33" s="45" t="str">
        <f t="shared" si="3"/>
        <v/>
      </c>
      <c r="G33" s="47" t="str">
        <f t="shared" si="4"/>
        <v/>
      </c>
      <c r="H33" s="49" t="str">
        <f t="shared" si="5"/>
        <v/>
      </c>
    </row>
    <row r="34" spans="1:19" ht="9.75" customHeight="1" x14ac:dyDescent="0.25">
      <c r="A34" s="15"/>
      <c r="B34" s="16"/>
      <c r="C34" s="17" t="str">
        <f t="shared" si="0"/>
        <v/>
      </c>
      <c r="D34" s="18" t="str">
        <f t="shared" si="1"/>
        <v/>
      </c>
      <c r="E34" s="18" t="str">
        <f t="shared" si="2"/>
        <v/>
      </c>
      <c r="F34" s="45" t="str">
        <f t="shared" si="3"/>
        <v/>
      </c>
      <c r="G34" s="47" t="str">
        <f t="shared" si="4"/>
        <v/>
      </c>
      <c r="H34" s="49" t="str">
        <f t="shared" si="5"/>
        <v/>
      </c>
    </row>
    <row r="35" spans="1:19" ht="9.75" customHeight="1" x14ac:dyDescent="0.25">
      <c r="A35" s="15"/>
      <c r="B35" s="16"/>
      <c r="C35" s="17" t="str">
        <f t="shared" si="0"/>
        <v/>
      </c>
      <c r="D35" s="18" t="str">
        <f t="shared" si="1"/>
        <v/>
      </c>
      <c r="E35" s="18" t="str">
        <f t="shared" si="2"/>
        <v/>
      </c>
      <c r="F35" s="45" t="str">
        <f t="shared" si="3"/>
        <v/>
      </c>
      <c r="G35" s="47" t="str">
        <f t="shared" si="4"/>
        <v/>
      </c>
      <c r="H35" s="49" t="str">
        <f t="shared" si="5"/>
        <v/>
      </c>
    </row>
    <row r="36" spans="1:19" ht="9.75" customHeight="1" thickBot="1" x14ac:dyDescent="0.3">
      <c r="A36" s="19"/>
      <c r="B36" s="20"/>
      <c r="C36" s="21" t="str">
        <f t="shared" si="0"/>
        <v/>
      </c>
      <c r="D36" s="18" t="str">
        <f t="shared" si="1"/>
        <v/>
      </c>
      <c r="E36" s="18" t="str">
        <f t="shared" si="2"/>
        <v/>
      </c>
      <c r="F36" s="45" t="str">
        <f t="shared" si="3"/>
        <v/>
      </c>
      <c r="G36" s="47" t="str">
        <f t="shared" si="4"/>
        <v/>
      </c>
      <c r="H36" s="50" t="str">
        <f t="shared" si="5"/>
        <v/>
      </c>
    </row>
    <row r="37" spans="1:19" ht="16.5" thickTop="1" thickBot="1" x14ac:dyDescent="0.3">
      <c r="A37" s="37" t="s">
        <v>14</v>
      </c>
      <c r="B37" s="37"/>
      <c r="C37" s="37"/>
      <c r="D37" s="22" t="s">
        <v>7</v>
      </c>
      <c r="E37" s="51">
        <f>SUM(E9:E36)</f>
        <v>92.3</v>
      </c>
      <c r="F37" s="23"/>
      <c r="G37" s="24">
        <f>SUM(G9:G36)</f>
        <v>84.454499999999996</v>
      </c>
      <c r="H37" s="25">
        <f>SUM(H9:H36)</f>
        <v>7.8455000000000013</v>
      </c>
    </row>
    <row r="38" spans="1:19" ht="16.5" thickTop="1" thickBot="1" x14ac:dyDescent="0.3">
      <c r="A38" s="7" t="s">
        <v>19</v>
      </c>
      <c r="B38" s="7"/>
      <c r="C38" s="26"/>
      <c r="D38" s="26"/>
      <c r="E38" s="27">
        <v>2.1000000000000001E-2</v>
      </c>
      <c r="F38" s="26"/>
      <c r="G38" s="28" t="s">
        <v>15</v>
      </c>
      <c r="H38" s="29">
        <f>SUMIF(F9:F36,E38,G9:G36)</f>
        <v>0</v>
      </c>
    </row>
    <row r="39" spans="1:19" ht="16.5" thickTop="1" thickBot="1" x14ac:dyDescent="0.3">
      <c r="A39" s="39"/>
      <c r="B39" s="38"/>
      <c r="C39" s="52"/>
      <c r="D39" s="26"/>
      <c r="E39" s="26" t="s">
        <v>9</v>
      </c>
      <c r="F39" s="26"/>
      <c r="G39" s="30" t="s">
        <v>16</v>
      </c>
      <c r="H39" s="31">
        <f>SUMIF(F9:F36,F40,G9:G36)</f>
        <v>84.454499999999996</v>
      </c>
      <c r="S39" s="2"/>
    </row>
    <row r="40" spans="1:19" ht="16.5" thickTop="1" thickBot="1" x14ac:dyDescent="0.3">
      <c r="A40" s="7" t="s">
        <v>20</v>
      </c>
      <c r="B40" s="7"/>
      <c r="C40" s="26"/>
      <c r="D40" s="26"/>
      <c r="E40" s="26" t="s">
        <v>22</v>
      </c>
      <c r="F40" s="40">
        <v>8.5000000000000006E-2</v>
      </c>
      <c r="G40" s="30" t="s">
        <v>17</v>
      </c>
      <c r="H40" s="31">
        <f>SUMIF(F9:F36,E38,H9:H36)</f>
        <v>0</v>
      </c>
    </row>
    <row r="41" spans="1:19" ht="16.5" thickTop="1" thickBot="1" x14ac:dyDescent="0.3">
      <c r="A41" s="41" t="str">
        <f>IF(A39&lt;&gt;"",A39-E37,"")</f>
        <v/>
      </c>
      <c r="B41" s="38"/>
      <c r="C41" s="52"/>
      <c r="D41" s="26"/>
      <c r="E41" s="26" t="s">
        <v>10</v>
      </c>
      <c r="F41" s="26"/>
      <c r="G41" s="32" t="s">
        <v>18</v>
      </c>
      <c r="H41" s="33">
        <f>SUMIF(F9:F36,F40,H9:H36)</f>
        <v>7.8455000000000013</v>
      </c>
    </row>
    <row r="42" spans="1:19" ht="15.75" thickTop="1" x14ac:dyDescent="0.25">
      <c r="A42" s="34"/>
      <c r="B42" s="34"/>
      <c r="C42" s="34"/>
      <c r="D42" s="34"/>
      <c r="E42" s="8"/>
      <c r="F42" s="8"/>
      <c r="G42" s="35"/>
      <c r="H42" s="34"/>
    </row>
    <row r="43" spans="1:19" x14ac:dyDescent="0.25">
      <c r="B43" s="36"/>
      <c r="E43" s="11"/>
    </row>
    <row r="48" spans="1:19" x14ac:dyDescent="0.25">
      <c r="B48" s="36"/>
    </row>
  </sheetData>
  <sheetProtection selectLockedCells="1"/>
  <mergeCells count="1">
    <mergeCell ref="B1:G1"/>
  </mergeCells>
  <pageMargins left="0.25" right="0.25" top="0.75" bottom="0.75" header="0.3" footer="0.3"/>
  <pageSetup paperSize="11" orientation="portrait" horizontalDpi="4294967293" verticalDpi="0" copies="2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8481" r:id="rId4" name="Button 1">
              <controlPr defaultSize="0" print="0" autoFill="0" autoPict="0" macro="[2]!NOUVELLE_FACTURE">
                <anchor moveWithCells="1" sizeWithCells="1">
                  <from>
                    <xdr:col>8</xdr:col>
                    <xdr:colOff>447675</xdr:colOff>
                    <xdr:row>29</xdr:row>
                    <xdr:rowOff>104775</xdr:rowOff>
                  </from>
                  <to>
                    <xdr:col>10</xdr:col>
                    <xdr:colOff>457200</xdr:colOff>
                    <xdr:row>32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82" r:id="rId5" name="Button 2">
              <controlPr defaultSize="0" print="0" autoFill="0" autoPict="0" macro="[2]!imprimer_facture">
                <anchor moveWithCells="1" sizeWithCells="1">
                  <from>
                    <xdr:col>8</xdr:col>
                    <xdr:colOff>466725</xdr:colOff>
                    <xdr:row>32</xdr:row>
                    <xdr:rowOff>114300</xdr:rowOff>
                  </from>
                  <to>
                    <xdr:col>10</xdr:col>
                    <xdr:colOff>476250</xdr:colOff>
                    <xdr:row>35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83" r:id="rId6" name="Button 3">
              <controlPr defaultSize="0" print="0" autoFill="0" autoPict="0" macro="[2]!MASQUER_FEUILLE">
                <anchor moveWithCells="1" sizeWithCells="1">
                  <from>
                    <xdr:col>8</xdr:col>
                    <xdr:colOff>476250</xdr:colOff>
                    <xdr:row>35</xdr:row>
                    <xdr:rowOff>114300</xdr:rowOff>
                  </from>
                  <to>
                    <xdr:col>10</xdr:col>
                    <xdr:colOff>485775</xdr:colOff>
                    <xdr:row>37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84" r:id="rId7" name="Check Box 4">
              <controlPr locked="0" defaultSize="0" autoFill="0" autoLine="0" autoPict="0" altText="">
                <anchor moveWithCells="1">
                  <from>
                    <xdr:col>3</xdr:col>
                    <xdr:colOff>257175</xdr:colOff>
                    <xdr:row>37</xdr:row>
                    <xdr:rowOff>152400</xdr:rowOff>
                  </from>
                  <to>
                    <xdr:col>4</xdr:col>
                    <xdr:colOff>285750</xdr:colOff>
                    <xdr:row>39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85" r:id="rId8" name="Check Box 5">
              <controlPr locked="0" defaultSize="0" autoFill="0" autoLine="0" autoPict="0" altText="">
                <anchor moveWithCells="1">
                  <from>
                    <xdr:col>3</xdr:col>
                    <xdr:colOff>257175</xdr:colOff>
                    <xdr:row>39</xdr:row>
                    <xdr:rowOff>161925</xdr:rowOff>
                  </from>
                  <to>
                    <xdr:col>4</xdr:col>
                    <xdr:colOff>285750</xdr:colOff>
                    <xdr:row>41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86" r:id="rId9" name="Check Box 6">
              <controlPr locked="0" defaultSize="0" autoFill="0" autoLine="0" autoPict="0" altText="">
                <anchor moveWithCells="1">
                  <from>
                    <xdr:col>3</xdr:col>
                    <xdr:colOff>257175</xdr:colOff>
                    <xdr:row>38</xdr:row>
                    <xdr:rowOff>152400</xdr:rowOff>
                  </from>
                  <to>
                    <xdr:col>4</xdr:col>
                    <xdr:colOff>123825</xdr:colOff>
                    <xdr:row>40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6"/>
  <dimension ref="A1:S48"/>
  <sheetViews>
    <sheetView showGridLines="0" zoomScale="110" zoomScaleNormal="110" workbookViewId="0">
      <selection activeCell="A18" sqref="A18"/>
    </sheetView>
  </sheetViews>
  <sheetFormatPr baseColWidth="10" defaultRowHeight="15" x14ac:dyDescent="0.25"/>
  <cols>
    <col min="1" max="1" width="5.28515625" style="6" customWidth="1"/>
    <col min="2" max="2" width="4.85546875" style="6" customWidth="1"/>
    <col min="3" max="3" width="20.85546875" style="6" customWidth="1"/>
    <col min="4" max="4" width="6.5703125" style="6" customWidth="1"/>
    <col min="5" max="5" width="10.140625" style="6" customWidth="1"/>
    <col min="6" max="6" width="5" style="6" customWidth="1"/>
    <col min="7" max="7" width="8.42578125" style="6" customWidth="1"/>
    <col min="8" max="8" width="6.140625" style="6" customWidth="1"/>
    <col min="9" max="9" width="11.42578125" style="6"/>
    <col min="10" max="12" width="11.42578125" style="1"/>
    <col min="13" max="13" width="23.5703125" style="1" customWidth="1"/>
    <col min="14" max="16" width="11.42578125" style="1"/>
    <col min="17" max="17" width="13" style="1" customWidth="1"/>
    <col min="18" max="19" width="11.42578125" style="1"/>
  </cols>
  <sheetData>
    <row r="1" spans="1:8" x14ac:dyDescent="0.25">
      <c r="B1" s="55"/>
      <c r="C1" s="55"/>
      <c r="D1" s="55"/>
      <c r="E1" s="55"/>
      <c r="F1" s="55"/>
      <c r="G1" s="55"/>
    </row>
    <row r="2" spans="1:8" x14ac:dyDescent="0.25">
      <c r="A2" s="7"/>
      <c r="B2" s="7"/>
      <c r="C2" s="7"/>
      <c r="D2" s="7"/>
      <c r="E2" s="7"/>
      <c r="F2" s="7"/>
      <c r="G2" s="7"/>
      <c r="H2" s="7"/>
    </row>
    <row r="3" spans="1:8" x14ac:dyDescent="0.25">
      <c r="A3" s="7"/>
      <c r="B3" s="7"/>
      <c r="C3" s="7"/>
      <c r="D3" s="7"/>
      <c r="E3" s="7"/>
      <c r="F3" s="7"/>
      <c r="G3" s="7"/>
      <c r="H3" s="7"/>
    </row>
    <row r="4" spans="1:8" x14ac:dyDescent="0.25">
      <c r="A4" s="7"/>
      <c r="B4" s="7"/>
      <c r="C4" s="7"/>
      <c r="D4" s="7"/>
      <c r="E4" s="7"/>
      <c r="F4" s="7"/>
      <c r="G4" s="7"/>
      <c r="H4" s="7"/>
    </row>
    <row r="5" spans="1:8" x14ac:dyDescent="0.25">
      <c r="C5" s="8" t="s">
        <v>0</v>
      </c>
      <c r="D5" s="54">
        <v>39453</v>
      </c>
      <c r="E5" s="9"/>
    </row>
    <row r="6" spans="1:8" ht="15.75" thickBot="1" x14ac:dyDescent="0.3">
      <c r="C6" s="8" t="s">
        <v>8</v>
      </c>
      <c r="D6" s="42">
        <v>200801024</v>
      </c>
      <c r="E6" s="10"/>
    </row>
    <row r="7" spans="1:8" ht="16.5" thickTop="1" thickBot="1" x14ac:dyDescent="0.3">
      <c r="A7" s="6" t="s">
        <v>21</v>
      </c>
      <c r="B7" s="46" t="s">
        <v>24</v>
      </c>
      <c r="C7" s="8" t="s">
        <v>1</v>
      </c>
      <c r="D7" s="10">
        <v>3</v>
      </c>
      <c r="E7" s="10"/>
      <c r="H7" s="11"/>
    </row>
    <row r="8" spans="1:8" ht="16.5" thickTop="1" thickBot="1" x14ac:dyDescent="0.3">
      <c r="A8" s="12" t="s">
        <v>2</v>
      </c>
      <c r="B8" s="13" t="s">
        <v>5</v>
      </c>
      <c r="C8" s="13" t="s">
        <v>3</v>
      </c>
      <c r="D8" s="13" t="s">
        <v>4</v>
      </c>
      <c r="E8" s="13" t="s">
        <v>6</v>
      </c>
      <c r="F8" s="13" t="s">
        <v>11</v>
      </c>
      <c r="G8" s="13" t="s">
        <v>12</v>
      </c>
      <c r="H8" s="14" t="s">
        <v>13</v>
      </c>
    </row>
    <row r="9" spans="1:8" ht="9.75" customHeight="1" thickTop="1" x14ac:dyDescent="0.25">
      <c r="A9" s="15">
        <v>10</v>
      </c>
      <c r="B9" s="16">
        <v>1</v>
      </c>
      <c r="C9" s="17" t="str">
        <f t="shared" ref="C9:C36" si="0">IFERROR(VLOOKUP(A9,code_carte,2,FALSE),"")</f>
        <v>PRODUIT 1</v>
      </c>
      <c r="D9" s="18">
        <f t="shared" ref="D9:D36" si="1">IFERROR(VLOOKUP(A9,code_carte,3,FALSE),"")</f>
        <v>1.9</v>
      </c>
      <c r="E9" s="18">
        <f t="shared" ref="E9:E36" si="2">IFERROR(VLOOKUP(A9,code_carte,3,FALSE)*B9,"")</f>
        <v>1.9</v>
      </c>
      <c r="F9" s="45">
        <f t="shared" ref="F9:F36" si="3">IFERROR(VLOOKUP(A9,code_carte,4,FALSE),"")</f>
        <v>2.1000000000000001E-2</v>
      </c>
      <c r="G9" s="47">
        <f t="shared" ref="G9:G36" si="4">IFERROR(VLOOKUP(A9,code_carte,5,FALSE)*B9,"")</f>
        <v>1.8600999999999999</v>
      </c>
      <c r="H9" s="48">
        <f t="shared" ref="H9:H36" si="5">IFERROR(VLOOKUP(A9,code_carte,6,FALSE)*B9,"")</f>
        <v>3.9899999999999998E-2</v>
      </c>
    </row>
    <row r="10" spans="1:8" ht="9.75" customHeight="1" x14ac:dyDescent="0.25">
      <c r="A10" s="15">
        <v>30</v>
      </c>
      <c r="B10" s="16">
        <v>1</v>
      </c>
      <c r="C10" s="17" t="str">
        <f t="shared" si="0"/>
        <v>PRODUIT 1</v>
      </c>
      <c r="D10" s="18">
        <f t="shared" si="1"/>
        <v>2</v>
      </c>
      <c r="E10" s="18">
        <f t="shared" si="2"/>
        <v>2</v>
      </c>
      <c r="F10" s="45">
        <f t="shared" si="3"/>
        <v>2.1000000000000001E-2</v>
      </c>
      <c r="G10" s="47">
        <f t="shared" si="4"/>
        <v>1.958</v>
      </c>
      <c r="H10" s="49">
        <f t="shared" si="5"/>
        <v>4.2000000000000003E-2</v>
      </c>
    </row>
    <row r="11" spans="1:8" ht="9.75" customHeight="1" x14ac:dyDescent="0.25">
      <c r="A11" s="15">
        <v>73</v>
      </c>
      <c r="B11" s="16">
        <v>1</v>
      </c>
      <c r="C11" s="17" t="str">
        <f t="shared" si="0"/>
        <v>PRODUIT 1</v>
      </c>
      <c r="D11" s="18">
        <f t="shared" si="1"/>
        <v>12</v>
      </c>
      <c r="E11" s="18">
        <f t="shared" si="2"/>
        <v>12</v>
      </c>
      <c r="F11" s="45">
        <f t="shared" si="3"/>
        <v>8.5000000000000006E-2</v>
      </c>
      <c r="G11" s="47">
        <f t="shared" si="4"/>
        <v>10.98</v>
      </c>
      <c r="H11" s="49">
        <f t="shared" si="5"/>
        <v>1.02</v>
      </c>
    </row>
    <row r="12" spans="1:8" ht="9.75" customHeight="1" x14ac:dyDescent="0.25">
      <c r="A12" s="15">
        <v>101</v>
      </c>
      <c r="B12" s="16">
        <v>1</v>
      </c>
      <c r="C12" s="17" t="str">
        <f t="shared" si="0"/>
        <v>PRODUIT 1</v>
      </c>
      <c r="D12" s="18">
        <f t="shared" si="1"/>
        <v>9</v>
      </c>
      <c r="E12" s="18">
        <f t="shared" si="2"/>
        <v>9</v>
      </c>
      <c r="F12" s="45">
        <f t="shared" si="3"/>
        <v>8.5000000000000006E-2</v>
      </c>
      <c r="G12" s="47">
        <f t="shared" si="4"/>
        <v>8.2349999999999994</v>
      </c>
      <c r="H12" s="49">
        <f t="shared" si="5"/>
        <v>0.76500000000000001</v>
      </c>
    </row>
    <row r="13" spans="1:8" ht="9.75" customHeight="1" x14ac:dyDescent="0.25">
      <c r="A13" s="15">
        <v>82</v>
      </c>
      <c r="B13" s="16">
        <v>2</v>
      </c>
      <c r="C13" s="17" t="str">
        <f t="shared" si="0"/>
        <v>PRODUIT 1</v>
      </c>
      <c r="D13" s="18">
        <f t="shared" si="1"/>
        <v>12.5</v>
      </c>
      <c r="E13" s="18">
        <f t="shared" si="2"/>
        <v>25</v>
      </c>
      <c r="F13" s="45">
        <f t="shared" si="3"/>
        <v>8.5000000000000006E-2</v>
      </c>
      <c r="G13" s="47">
        <f t="shared" si="4"/>
        <v>22.875</v>
      </c>
      <c r="H13" s="49">
        <f t="shared" si="5"/>
        <v>2.125</v>
      </c>
    </row>
    <row r="14" spans="1:8" ht="9.75" customHeight="1" x14ac:dyDescent="0.25">
      <c r="A14" s="15">
        <v>96</v>
      </c>
      <c r="B14" s="16">
        <v>2</v>
      </c>
      <c r="C14" s="17" t="str">
        <f t="shared" si="0"/>
        <v>PRODUIT 1</v>
      </c>
      <c r="D14" s="18">
        <f t="shared" si="1"/>
        <v>7</v>
      </c>
      <c r="E14" s="18">
        <f t="shared" si="2"/>
        <v>14</v>
      </c>
      <c r="F14" s="45">
        <f t="shared" si="3"/>
        <v>8.5000000000000006E-2</v>
      </c>
      <c r="G14" s="47">
        <f t="shared" si="4"/>
        <v>12.81</v>
      </c>
      <c r="H14" s="49">
        <f t="shared" si="5"/>
        <v>1.1900000000000002</v>
      </c>
    </row>
    <row r="15" spans="1:8" ht="9.75" customHeight="1" x14ac:dyDescent="0.25">
      <c r="A15" s="15"/>
      <c r="B15" s="16"/>
      <c r="C15" s="17" t="str">
        <f t="shared" si="0"/>
        <v/>
      </c>
      <c r="D15" s="18" t="str">
        <f t="shared" si="1"/>
        <v/>
      </c>
      <c r="E15" s="18" t="str">
        <f t="shared" si="2"/>
        <v/>
      </c>
      <c r="F15" s="45" t="str">
        <f t="shared" si="3"/>
        <v/>
      </c>
      <c r="G15" s="47" t="str">
        <f t="shared" si="4"/>
        <v/>
      </c>
      <c r="H15" s="49" t="str">
        <f t="shared" si="5"/>
        <v/>
      </c>
    </row>
    <row r="16" spans="1:8" ht="9.75" customHeight="1" x14ac:dyDescent="0.25">
      <c r="A16" s="15"/>
      <c r="B16" s="16"/>
      <c r="C16" s="17" t="str">
        <f t="shared" si="0"/>
        <v/>
      </c>
      <c r="D16" s="18" t="str">
        <f t="shared" si="1"/>
        <v/>
      </c>
      <c r="E16" s="18" t="str">
        <f t="shared" si="2"/>
        <v/>
      </c>
      <c r="F16" s="45" t="str">
        <f t="shared" si="3"/>
        <v/>
      </c>
      <c r="G16" s="47" t="str">
        <f t="shared" si="4"/>
        <v/>
      </c>
      <c r="H16" s="49" t="str">
        <f t="shared" si="5"/>
        <v/>
      </c>
    </row>
    <row r="17" spans="1:8" ht="9.75" customHeight="1" x14ac:dyDescent="0.25">
      <c r="A17" s="15"/>
      <c r="B17" s="16"/>
      <c r="C17" s="17" t="str">
        <f t="shared" si="0"/>
        <v/>
      </c>
      <c r="D17" s="18" t="str">
        <f t="shared" si="1"/>
        <v/>
      </c>
      <c r="E17" s="18" t="str">
        <f t="shared" si="2"/>
        <v/>
      </c>
      <c r="F17" s="45" t="str">
        <f t="shared" si="3"/>
        <v/>
      </c>
      <c r="G17" s="47" t="str">
        <f t="shared" si="4"/>
        <v/>
      </c>
      <c r="H17" s="49" t="str">
        <f t="shared" si="5"/>
        <v/>
      </c>
    </row>
    <row r="18" spans="1:8" ht="9.75" customHeight="1" x14ac:dyDescent="0.25">
      <c r="A18" s="15"/>
      <c r="B18" s="16"/>
      <c r="C18" s="17" t="str">
        <f t="shared" si="0"/>
        <v/>
      </c>
      <c r="D18" s="18" t="str">
        <f t="shared" si="1"/>
        <v/>
      </c>
      <c r="E18" s="18" t="str">
        <f t="shared" si="2"/>
        <v/>
      </c>
      <c r="F18" s="45" t="str">
        <f t="shared" si="3"/>
        <v/>
      </c>
      <c r="G18" s="47" t="str">
        <f t="shared" si="4"/>
        <v/>
      </c>
      <c r="H18" s="49" t="str">
        <f t="shared" si="5"/>
        <v/>
      </c>
    </row>
    <row r="19" spans="1:8" ht="9.75" customHeight="1" x14ac:dyDescent="0.25">
      <c r="A19" s="15"/>
      <c r="B19" s="16"/>
      <c r="C19" s="17" t="str">
        <f t="shared" si="0"/>
        <v/>
      </c>
      <c r="D19" s="18" t="str">
        <f t="shared" si="1"/>
        <v/>
      </c>
      <c r="E19" s="18" t="str">
        <f t="shared" si="2"/>
        <v/>
      </c>
      <c r="F19" s="45" t="str">
        <f t="shared" si="3"/>
        <v/>
      </c>
      <c r="G19" s="47" t="str">
        <f t="shared" si="4"/>
        <v/>
      </c>
      <c r="H19" s="49" t="str">
        <f t="shared" si="5"/>
        <v/>
      </c>
    </row>
    <row r="20" spans="1:8" ht="9.75" customHeight="1" x14ac:dyDescent="0.25">
      <c r="A20" s="15"/>
      <c r="B20" s="16"/>
      <c r="C20" s="17" t="str">
        <f t="shared" si="0"/>
        <v/>
      </c>
      <c r="D20" s="18" t="str">
        <f t="shared" si="1"/>
        <v/>
      </c>
      <c r="E20" s="18" t="str">
        <f t="shared" si="2"/>
        <v/>
      </c>
      <c r="F20" s="45" t="str">
        <f t="shared" si="3"/>
        <v/>
      </c>
      <c r="G20" s="47" t="str">
        <f t="shared" si="4"/>
        <v/>
      </c>
      <c r="H20" s="49" t="str">
        <f t="shared" si="5"/>
        <v/>
      </c>
    </row>
    <row r="21" spans="1:8" ht="9.75" customHeight="1" x14ac:dyDescent="0.25">
      <c r="A21" s="15"/>
      <c r="B21" s="16"/>
      <c r="C21" s="17" t="str">
        <f t="shared" si="0"/>
        <v/>
      </c>
      <c r="D21" s="18" t="str">
        <f t="shared" si="1"/>
        <v/>
      </c>
      <c r="E21" s="18" t="str">
        <f t="shared" si="2"/>
        <v/>
      </c>
      <c r="F21" s="45" t="str">
        <f t="shared" si="3"/>
        <v/>
      </c>
      <c r="G21" s="47" t="str">
        <f t="shared" si="4"/>
        <v/>
      </c>
      <c r="H21" s="49" t="str">
        <f t="shared" si="5"/>
        <v/>
      </c>
    </row>
    <row r="22" spans="1:8" ht="9.75" customHeight="1" x14ac:dyDescent="0.25">
      <c r="A22" s="15"/>
      <c r="B22" s="16"/>
      <c r="C22" s="17" t="str">
        <f t="shared" si="0"/>
        <v/>
      </c>
      <c r="D22" s="18" t="str">
        <f t="shared" si="1"/>
        <v/>
      </c>
      <c r="E22" s="18" t="str">
        <f t="shared" si="2"/>
        <v/>
      </c>
      <c r="F22" s="45" t="str">
        <f t="shared" si="3"/>
        <v/>
      </c>
      <c r="G22" s="47" t="str">
        <f t="shared" si="4"/>
        <v/>
      </c>
      <c r="H22" s="49" t="str">
        <f t="shared" si="5"/>
        <v/>
      </c>
    </row>
    <row r="23" spans="1:8" ht="9.75" customHeight="1" x14ac:dyDescent="0.25">
      <c r="A23" s="15"/>
      <c r="B23" s="16"/>
      <c r="C23" s="17" t="str">
        <f t="shared" si="0"/>
        <v/>
      </c>
      <c r="D23" s="18" t="str">
        <f t="shared" si="1"/>
        <v/>
      </c>
      <c r="E23" s="18" t="str">
        <f t="shared" si="2"/>
        <v/>
      </c>
      <c r="F23" s="45" t="str">
        <f t="shared" si="3"/>
        <v/>
      </c>
      <c r="G23" s="47" t="str">
        <f t="shared" si="4"/>
        <v/>
      </c>
      <c r="H23" s="49" t="str">
        <f t="shared" si="5"/>
        <v/>
      </c>
    </row>
    <row r="24" spans="1:8" ht="9.75" customHeight="1" x14ac:dyDescent="0.25">
      <c r="A24" s="15"/>
      <c r="B24" s="16"/>
      <c r="C24" s="17" t="str">
        <f t="shared" si="0"/>
        <v/>
      </c>
      <c r="D24" s="18" t="str">
        <f t="shared" si="1"/>
        <v/>
      </c>
      <c r="E24" s="18" t="str">
        <f t="shared" si="2"/>
        <v/>
      </c>
      <c r="F24" s="45" t="str">
        <f t="shared" si="3"/>
        <v/>
      </c>
      <c r="G24" s="47" t="str">
        <f t="shared" si="4"/>
        <v/>
      </c>
      <c r="H24" s="49" t="str">
        <f t="shared" si="5"/>
        <v/>
      </c>
    </row>
    <row r="25" spans="1:8" ht="9.75" customHeight="1" x14ac:dyDescent="0.25">
      <c r="A25" s="15"/>
      <c r="B25" s="16"/>
      <c r="C25" s="17" t="str">
        <f t="shared" si="0"/>
        <v/>
      </c>
      <c r="D25" s="18" t="str">
        <f t="shared" si="1"/>
        <v/>
      </c>
      <c r="E25" s="18" t="str">
        <f t="shared" si="2"/>
        <v/>
      </c>
      <c r="F25" s="45" t="str">
        <f t="shared" si="3"/>
        <v/>
      </c>
      <c r="G25" s="47" t="str">
        <f t="shared" si="4"/>
        <v/>
      </c>
      <c r="H25" s="49" t="str">
        <f t="shared" si="5"/>
        <v/>
      </c>
    </row>
    <row r="26" spans="1:8" ht="9.75" customHeight="1" x14ac:dyDescent="0.25">
      <c r="A26" s="15"/>
      <c r="B26" s="16"/>
      <c r="C26" s="17" t="str">
        <f t="shared" si="0"/>
        <v/>
      </c>
      <c r="D26" s="18" t="str">
        <f t="shared" si="1"/>
        <v/>
      </c>
      <c r="E26" s="18" t="str">
        <f t="shared" si="2"/>
        <v/>
      </c>
      <c r="F26" s="45" t="str">
        <f t="shared" si="3"/>
        <v/>
      </c>
      <c r="G26" s="47" t="str">
        <f t="shared" si="4"/>
        <v/>
      </c>
      <c r="H26" s="49" t="str">
        <f t="shared" si="5"/>
        <v/>
      </c>
    </row>
    <row r="27" spans="1:8" ht="9.75" customHeight="1" x14ac:dyDescent="0.25">
      <c r="A27" s="15"/>
      <c r="B27" s="16"/>
      <c r="C27" s="17" t="str">
        <f t="shared" si="0"/>
        <v/>
      </c>
      <c r="D27" s="18" t="str">
        <f t="shared" si="1"/>
        <v/>
      </c>
      <c r="E27" s="18" t="str">
        <f t="shared" si="2"/>
        <v/>
      </c>
      <c r="F27" s="45" t="str">
        <f t="shared" si="3"/>
        <v/>
      </c>
      <c r="G27" s="47" t="str">
        <f t="shared" si="4"/>
        <v/>
      </c>
      <c r="H27" s="49" t="str">
        <f t="shared" si="5"/>
        <v/>
      </c>
    </row>
    <row r="28" spans="1:8" ht="9.75" customHeight="1" x14ac:dyDescent="0.25">
      <c r="A28" s="15"/>
      <c r="B28" s="16"/>
      <c r="C28" s="17" t="str">
        <f t="shared" si="0"/>
        <v/>
      </c>
      <c r="D28" s="18" t="str">
        <f t="shared" si="1"/>
        <v/>
      </c>
      <c r="E28" s="18" t="str">
        <f t="shared" si="2"/>
        <v/>
      </c>
      <c r="F28" s="45" t="str">
        <f t="shared" si="3"/>
        <v/>
      </c>
      <c r="G28" s="47" t="str">
        <f t="shared" si="4"/>
        <v/>
      </c>
      <c r="H28" s="49" t="str">
        <f t="shared" si="5"/>
        <v/>
      </c>
    </row>
    <row r="29" spans="1:8" ht="9.75" customHeight="1" x14ac:dyDescent="0.25">
      <c r="A29" s="15"/>
      <c r="B29" s="16"/>
      <c r="C29" s="17" t="str">
        <f t="shared" si="0"/>
        <v/>
      </c>
      <c r="D29" s="18" t="str">
        <f t="shared" si="1"/>
        <v/>
      </c>
      <c r="E29" s="18" t="str">
        <f t="shared" si="2"/>
        <v/>
      </c>
      <c r="F29" s="45" t="str">
        <f t="shared" si="3"/>
        <v/>
      </c>
      <c r="G29" s="47" t="str">
        <f t="shared" si="4"/>
        <v/>
      </c>
      <c r="H29" s="49" t="str">
        <f t="shared" si="5"/>
        <v/>
      </c>
    </row>
    <row r="30" spans="1:8" ht="9.75" customHeight="1" x14ac:dyDescent="0.25">
      <c r="A30" s="15"/>
      <c r="B30" s="16"/>
      <c r="C30" s="17" t="str">
        <f t="shared" si="0"/>
        <v/>
      </c>
      <c r="D30" s="18" t="str">
        <f t="shared" si="1"/>
        <v/>
      </c>
      <c r="E30" s="18" t="str">
        <f t="shared" si="2"/>
        <v/>
      </c>
      <c r="F30" s="45" t="str">
        <f t="shared" si="3"/>
        <v/>
      </c>
      <c r="G30" s="47" t="str">
        <f t="shared" si="4"/>
        <v/>
      </c>
      <c r="H30" s="49" t="str">
        <f t="shared" si="5"/>
        <v/>
      </c>
    </row>
    <row r="31" spans="1:8" ht="9.75" customHeight="1" x14ac:dyDescent="0.25">
      <c r="A31" s="15"/>
      <c r="B31" s="16"/>
      <c r="C31" s="17" t="str">
        <f t="shared" si="0"/>
        <v/>
      </c>
      <c r="D31" s="18" t="str">
        <f t="shared" si="1"/>
        <v/>
      </c>
      <c r="E31" s="18" t="str">
        <f t="shared" si="2"/>
        <v/>
      </c>
      <c r="F31" s="45" t="str">
        <f t="shared" si="3"/>
        <v/>
      </c>
      <c r="G31" s="47" t="str">
        <f t="shared" si="4"/>
        <v/>
      </c>
      <c r="H31" s="49" t="str">
        <f t="shared" si="5"/>
        <v/>
      </c>
    </row>
    <row r="32" spans="1:8" ht="9.75" customHeight="1" x14ac:dyDescent="0.25">
      <c r="A32" s="15"/>
      <c r="B32" s="16"/>
      <c r="C32" s="17" t="str">
        <f t="shared" si="0"/>
        <v/>
      </c>
      <c r="D32" s="18" t="str">
        <f t="shared" si="1"/>
        <v/>
      </c>
      <c r="E32" s="18" t="str">
        <f t="shared" si="2"/>
        <v/>
      </c>
      <c r="F32" s="45" t="str">
        <f t="shared" si="3"/>
        <v/>
      </c>
      <c r="G32" s="47" t="str">
        <f t="shared" si="4"/>
        <v/>
      </c>
      <c r="H32" s="49" t="str">
        <f t="shared" si="5"/>
        <v/>
      </c>
    </row>
    <row r="33" spans="1:19" ht="9.75" customHeight="1" x14ac:dyDescent="0.25">
      <c r="A33" s="15"/>
      <c r="B33" s="16"/>
      <c r="C33" s="17" t="str">
        <f t="shared" si="0"/>
        <v/>
      </c>
      <c r="D33" s="18" t="str">
        <f t="shared" si="1"/>
        <v/>
      </c>
      <c r="E33" s="18" t="str">
        <f t="shared" si="2"/>
        <v/>
      </c>
      <c r="F33" s="45" t="str">
        <f t="shared" si="3"/>
        <v/>
      </c>
      <c r="G33" s="47" t="str">
        <f t="shared" si="4"/>
        <v/>
      </c>
      <c r="H33" s="49" t="str">
        <f t="shared" si="5"/>
        <v/>
      </c>
    </row>
    <row r="34" spans="1:19" ht="9.75" customHeight="1" x14ac:dyDescent="0.25">
      <c r="A34" s="15"/>
      <c r="B34" s="16"/>
      <c r="C34" s="17" t="str">
        <f t="shared" si="0"/>
        <v/>
      </c>
      <c r="D34" s="18" t="str">
        <f t="shared" si="1"/>
        <v/>
      </c>
      <c r="E34" s="18" t="str">
        <f t="shared" si="2"/>
        <v/>
      </c>
      <c r="F34" s="45" t="str">
        <f t="shared" si="3"/>
        <v/>
      </c>
      <c r="G34" s="47" t="str">
        <f t="shared" si="4"/>
        <v/>
      </c>
      <c r="H34" s="49" t="str">
        <f t="shared" si="5"/>
        <v/>
      </c>
    </row>
    <row r="35" spans="1:19" ht="9.75" customHeight="1" x14ac:dyDescent="0.25">
      <c r="A35" s="15"/>
      <c r="B35" s="16"/>
      <c r="C35" s="17" t="str">
        <f t="shared" si="0"/>
        <v/>
      </c>
      <c r="D35" s="18" t="str">
        <f t="shared" si="1"/>
        <v/>
      </c>
      <c r="E35" s="18" t="str">
        <f t="shared" si="2"/>
        <v/>
      </c>
      <c r="F35" s="45" t="str">
        <f t="shared" si="3"/>
        <v/>
      </c>
      <c r="G35" s="47" t="str">
        <f t="shared" si="4"/>
        <v/>
      </c>
      <c r="H35" s="49" t="str">
        <f t="shared" si="5"/>
        <v/>
      </c>
    </row>
    <row r="36" spans="1:19" ht="9.75" customHeight="1" thickBot="1" x14ac:dyDescent="0.3">
      <c r="A36" s="19"/>
      <c r="B36" s="20"/>
      <c r="C36" s="21" t="str">
        <f t="shared" si="0"/>
        <v/>
      </c>
      <c r="D36" s="18" t="str">
        <f t="shared" si="1"/>
        <v/>
      </c>
      <c r="E36" s="18" t="str">
        <f t="shared" si="2"/>
        <v/>
      </c>
      <c r="F36" s="45" t="str">
        <f t="shared" si="3"/>
        <v/>
      </c>
      <c r="G36" s="47" t="str">
        <f t="shared" si="4"/>
        <v/>
      </c>
      <c r="H36" s="50" t="str">
        <f t="shared" si="5"/>
        <v/>
      </c>
    </row>
    <row r="37" spans="1:19" ht="16.5" thickTop="1" thickBot="1" x14ac:dyDescent="0.3">
      <c r="A37" s="37" t="s">
        <v>14</v>
      </c>
      <c r="B37" s="37"/>
      <c r="C37" s="37"/>
      <c r="D37" s="22" t="s">
        <v>7</v>
      </c>
      <c r="E37" s="51">
        <f>SUM(E9:E36)</f>
        <v>63.9</v>
      </c>
      <c r="F37" s="23"/>
      <c r="G37" s="24">
        <f>SUM(G9:G36)</f>
        <v>58.7181</v>
      </c>
      <c r="H37" s="25">
        <f>SUM(H9:H36)</f>
        <v>5.1819000000000006</v>
      </c>
    </row>
    <row r="38" spans="1:19" ht="16.5" thickTop="1" thickBot="1" x14ac:dyDescent="0.3">
      <c r="A38" s="7" t="s">
        <v>19</v>
      </c>
      <c r="B38" s="7"/>
      <c r="C38" s="26"/>
      <c r="D38" s="26"/>
      <c r="E38" s="27">
        <v>2.1000000000000001E-2</v>
      </c>
      <c r="F38" s="26"/>
      <c r="G38" s="28" t="s">
        <v>15</v>
      </c>
      <c r="H38" s="29">
        <f>SUMIF(F9:F36,E38,G9:G36)</f>
        <v>3.8180999999999998</v>
      </c>
    </row>
    <row r="39" spans="1:19" ht="16.5" thickTop="1" thickBot="1" x14ac:dyDescent="0.3">
      <c r="A39" s="39"/>
      <c r="B39" s="38"/>
      <c r="C39" s="52"/>
      <c r="D39" s="26"/>
      <c r="E39" s="26" t="s">
        <v>9</v>
      </c>
      <c r="F39" s="26"/>
      <c r="G39" s="30" t="s">
        <v>16</v>
      </c>
      <c r="H39" s="31">
        <f>SUMIF(F9:F36,F40,G9:G36)</f>
        <v>54.900000000000006</v>
      </c>
      <c r="S39" s="2"/>
    </row>
    <row r="40" spans="1:19" ht="16.5" thickTop="1" thickBot="1" x14ac:dyDescent="0.3">
      <c r="A40" s="7" t="s">
        <v>20</v>
      </c>
      <c r="B40" s="7"/>
      <c r="C40" s="26"/>
      <c r="D40" s="26"/>
      <c r="E40" s="26" t="s">
        <v>22</v>
      </c>
      <c r="F40" s="40">
        <v>8.5000000000000006E-2</v>
      </c>
      <c r="G40" s="30" t="s">
        <v>17</v>
      </c>
      <c r="H40" s="31">
        <f>SUMIF(F9:F36,E38,H9:H36)</f>
        <v>8.1900000000000001E-2</v>
      </c>
    </row>
    <row r="41" spans="1:19" ht="16.5" thickTop="1" thickBot="1" x14ac:dyDescent="0.3">
      <c r="A41" s="41" t="str">
        <f>IF(A39&lt;&gt;"",A39-E37,"")</f>
        <v/>
      </c>
      <c r="B41" s="38"/>
      <c r="C41" s="52"/>
      <c r="D41" s="26"/>
      <c r="E41" s="26" t="s">
        <v>10</v>
      </c>
      <c r="F41" s="26"/>
      <c r="G41" s="32" t="s">
        <v>18</v>
      </c>
      <c r="H41" s="33">
        <f>SUMIF(F9:F36,F40,H9:H36)</f>
        <v>5.1000000000000005</v>
      </c>
    </row>
    <row r="42" spans="1:19" ht="15.75" thickTop="1" x14ac:dyDescent="0.25">
      <c r="A42" s="34"/>
      <c r="B42" s="34"/>
      <c r="C42" s="34"/>
      <c r="D42" s="34"/>
      <c r="E42" s="8"/>
      <c r="F42" s="8"/>
      <c r="G42" s="35"/>
      <c r="H42" s="34"/>
    </row>
    <row r="43" spans="1:19" x14ac:dyDescent="0.25">
      <c r="B43" s="36"/>
      <c r="E43" s="11"/>
    </row>
    <row r="48" spans="1:19" x14ac:dyDescent="0.25">
      <c r="B48" s="36"/>
    </row>
  </sheetData>
  <sheetProtection selectLockedCells="1"/>
  <mergeCells count="1">
    <mergeCell ref="B1:G1"/>
  </mergeCells>
  <pageMargins left="0.25" right="0.25" top="0.75" bottom="0.75" header="0.3" footer="0.3"/>
  <pageSetup paperSize="11" orientation="portrait" horizontalDpi="4294967293" verticalDpi="0" copies="2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9505" r:id="rId4" name="Button 1">
              <controlPr defaultSize="0" print="0" autoFill="0" autoPict="0" macro="[2]!NOUVELLE_FACTURE">
                <anchor moveWithCells="1" sizeWithCells="1">
                  <from>
                    <xdr:col>8</xdr:col>
                    <xdr:colOff>447675</xdr:colOff>
                    <xdr:row>29</xdr:row>
                    <xdr:rowOff>104775</xdr:rowOff>
                  </from>
                  <to>
                    <xdr:col>10</xdr:col>
                    <xdr:colOff>457200</xdr:colOff>
                    <xdr:row>32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06" r:id="rId5" name="Button 2">
              <controlPr defaultSize="0" print="0" autoFill="0" autoPict="0" macro="[2]!imprimer_facture">
                <anchor moveWithCells="1" sizeWithCells="1">
                  <from>
                    <xdr:col>8</xdr:col>
                    <xdr:colOff>466725</xdr:colOff>
                    <xdr:row>32</xdr:row>
                    <xdr:rowOff>114300</xdr:rowOff>
                  </from>
                  <to>
                    <xdr:col>10</xdr:col>
                    <xdr:colOff>476250</xdr:colOff>
                    <xdr:row>35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07" r:id="rId6" name="Button 3">
              <controlPr defaultSize="0" print="0" autoFill="0" autoPict="0" macro="[2]!MASQUER_FEUILLE">
                <anchor moveWithCells="1" sizeWithCells="1">
                  <from>
                    <xdr:col>8</xdr:col>
                    <xdr:colOff>476250</xdr:colOff>
                    <xdr:row>35</xdr:row>
                    <xdr:rowOff>114300</xdr:rowOff>
                  </from>
                  <to>
                    <xdr:col>10</xdr:col>
                    <xdr:colOff>485775</xdr:colOff>
                    <xdr:row>37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08" r:id="rId7" name="Check Box 4">
              <controlPr locked="0" defaultSize="0" autoFill="0" autoLine="0" autoPict="0" altText="">
                <anchor moveWithCells="1">
                  <from>
                    <xdr:col>3</xdr:col>
                    <xdr:colOff>257175</xdr:colOff>
                    <xdr:row>37</xdr:row>
                    <xdr:rowOff>152400</xdr:rowOff>
                  </from>
                  <to>
                    <xdr:col>4</xdr:col>
                    <xdr:colOff>285750</xdr:colOff>
                    <xdr:row>39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09" r:id="rId8" name="Check Box 5">
              <controlPr locked="0" defaultSize="0" autoFill="0" autoLine="0" autoPict="0" altText="">
                <anchor moveWithCells="1">
                  <from>
                    <xdr:col>3</xdr:col>
                    <xdr:colOff>257175</xdr:colOff>
                    <xdr:row>39</xdr:row>
                    <xdr:rowOff>161925</xdr:rowOff>
                  </from>
                  <to>
                    <xdr:col>4</xdr:col>
                    <xdr:colOff>285750</xdr:colOff>
                    <xdr:row>41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10" r:id="rId9" name="Check Box 6">
              <controlPr locked="0" defaultSize="0" autoFill="0" autoLine="0" autoPict="0" altText="">
                <anchor moveWithCells="1">
                  <from>
                    <xdr:col>3</xdr:col>
                    <xdr:colOff>257175</xdr:colOff>
                    <xdr:row>38</xdr:row>
                    <xdr:rowOff>152400</xdr:rowOff>
                  </from>
                  <to>
                    <xdr:col>4</xdr:col>
                    <xdr:colOff>123825</xdr:colOff>
                    <xdr:row>40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7"/>
  <dimension ref="A1:S48"/>
  <sheetViews>
    <sheetView showGridLines="0" zoomScale="110" zoomScaleNormal="110" workbookViewId="0">
      <selection activeCell="A18" sqref="A18"/>
    </sheetView>
  </sheetViews>
  <sheetFormatPr baseColWidth="10" defaultRowHeight="15" x14ac:dyDescent="0.25"/>
  <cols>
    <col min="1" max="1" width="5.28515625" style="6" customWidth="1"/>
    <col min="2" max="2" width="4.85546875" style="6" customWidth="1"/>
    <col min="3" max="3" width="20.85546875" style="6" customWidth="1"/>
    <col min="4" max="4" width="6.5703125" style="6" customWidth="1"/>
    <col min="5" max="5" width="10.140625" style="6" customWidth="1"/>
    <col min="6" max="6" width="5" style="6" customWidth="1"/>
    <col min="7" max="7" width="8.42578125" style="6" customWidth="1"/>
    <col min="8" max="8" width="6.140625" style="6" customWidth="1"/>
    <col min="9" max="9" width="11.42578125" style="6"/>
    <col min="10" max="12" width="11.42578125" style="1"/>
    <col min="13" max="13" width="23.5703125" style="1" customWidth="1"/>
    <col min="14" max="16" width="11.42578125" style="1"/>
    <col min="17" max="17" width="13" style="1" customWidth="1"/>
    <col min="18" max="19" width="11.42578125" style="1"/>
  </cols>
  <sheetData>
    <row r="1" spans="1:8" x14ac:dyDescent="0.25">
      <c r="B1" s="55"/>
      <c r="C1" s="55"/>
      <c r="D1" s="55"/>
      <c r="E1" s="55"/>
      <c r="F1" s="55"/>
      <c r="G1" s="55"/>
    </row>
    <row r="2" spans="1:8" x14ac:dyDescent="0.25">
      <c r="A2" s="7"/>
      <c r="B2" s="7"/>
      <c r="C2" s="7"/>
      <c r="D2" s="7"/>
      <c r="E2" s="7"/>
      <c r="F2" s="7"/>
      <c r="G2" s="7"/>
      <c r="H2" s="7"/>
    </row>
    <row r="3" spans="1:8" x14ac:dyDescent="0.25">
      <c r="A3" s="7"/>
      <c r="B3" s="7"/>
      <c r="C3" s="7"/>
      <c r="D3" s="7"/>
      <c r="E3" s="7"/>
      <c r="F3" s="7"/>
      <c r="G3" s="7"/>
      <c r="H3" s="7"/>
    </row>
    <row r="4" spans="1:8" x14ac:dyDescent="0.25">
      <c r="A4" s="7"/>
      <c r="B4" s="7"/>
      <c r="C4" s="7"/>
      <c r="D4" s="7"/>
      <c r="E4" s="7"/>
      <c r="F4" s="7"/>
      <c r="G4" s="7"/>
      <c r="H4" s="7"/>
    </row>
    <row r="5" spans="1:8" x14ac:dyDescent="0.25">
      <c r="C5" s="8" t="s">
        <v>0</v>
      </c>
      <c r="D5" s="54">
        <v>39453</v>
      </c>
      <c r="E5" s="9"/>
    </row>
    <row r="6" spans="1:8" ht="15.75" thickBot="1" x14ac:dyDescent="0.3">
      <c r="C6" s="8" t="s">
        <v>8</v>
      </c>
      <c r="D6" s="42">
        <v>200801025</v>
      </c>
      <c r="E6" s="10"/>
    </row>
    <row r="7" spans="1:8" ht="16.5" thickTop="1" thickBot="1" x14ac:dyDescent="0.3">
      <c r="A7" s="6" t="s">
        <v>21</v>
      </c>
      <c r="B7" s="46" t="s">
        <v>25</v>
      </c>
      <c r="C7" s="8" t="s">
        <v>1</v>
      </c>
      <c r="D7" s="10">
        <v>4</v>
      </c>
      <c r="E7" s="10"/>
      <c r="H7" s="11"/>
    </row>
    <row r="8" spans="1:8" ht="16.5" thickTop="1" thickBot="1" x14ac:dyDescent="0.3">
      <c r="A8" s="12" t="s">
        <v>2</v>
      </c>
      <c r="B8" s="13" t="s">
        <v>5</v>
      </c>
      <c r="C8" s="13" t="s">
        <v>3</v>
      </c>
      <c r="D8" s="13" t="s">
        <v>4</v>
      </c>
      <c r="E8" s="13" t="s">
        <v>6</v>
      </c>
      <c r="F8" s="13" t="s">
        <v>11</v>
      </c>
      <c r="G8" s="13" t="s">
        <v>12</v>
      </c>
      <c r="H8" s="14" t="s">
        <v>13</v>
      </c>
    </row>
    <row r="9" spans="1:8" ht="9.75" customHeight="1" thickTop="1" x14ac:dyDescent="0.25">
      <c r="A9" s="15">
        <v>57</v>
      </c>
      <c r="B9" s="16">
        <v>2</v>
      </c>
      <c r="C9" s="17" t="str">
        <f t="shared" ref="C9:C36" si="0">IFERROR(VLOOKUP(A9,code_carte,2,FALSE),"")</f>
        <v>PRODUIT 1</v>
      </c>
      <c r="D9" s="18">
        <f t="shared" ref="D9:D36" si="1">IFERROR(VLOOKUP(A9,code_carte,3,FALSE),"")</f>
        <v>3.1</v>
      </c>
      <c r="E9" s="18">
        <f t="shared" ref="E9:E36" si="2">IFERROR(VLOOKUP(A9,code_carte,3,FALSE)*B9,"")</f>
        <v>6.2</v>
      </c>
      <c r="F9" s="45">
        <f t="shared" ref="F9:F36" si="3">IFERROR(VLOOKUP(A9,code_carte,4,FALSE),"")</f>
        <v>8.5000000000000006E-2</v>
      </c>
      <c r="G9" s="47">
        <f t="shared" ref="G9:G36" si="4">IFERROR(VLOOKUP(A9,code_carte,5,FALSE)*B9,"")</f>
        <v>5.673</v>
      </c>
      <c r="H9" s="48">
        <f t="shared" ref="H9:H36" si="5">IFERROR(VLOOKUP(A9,code_carte,6,FALSE)*B9,"")</f>
        <v>0.52700000000000002</v>
      </c>
    </row>
    <row r="10" spans="1:8" ht="9.75" customHeight="1" x14ac:dyDescent="0.25">
      <c r="A10" s="15">
        <v>40</v>
      </c>
      <c r="B10" s="16">
        <v>2</v>
      </c>
      <c r="C10" s="17" t="str">
        <f t="shared" si="0"/>
        <v>PRODUIT 1</v>
      </c>
      <c r="D10" s="18">
        <f t="shared" si="1"/>
        <v>1.9</v>
      </c>
      <c r="E10" s="18">
        <f t="shared" si="2"/>
        <v>3.8</v>
      </c>
      <c r="F10" s="45">
        <f t="shared" si="3"/>
        <v>8.5000000000000006E-2</v>
      </c>
      <c r="G10" s="47">
        <f t="shared" si="4"/>
        <v>3.4769999999999999</v>
      </c>
      <c r="H10" s="49">
        <f t="shared" si="5"/>
        <v>0.32300000000000001</v>
      </c>
    </row>
    <row r="11" spans="1:8" ht="9.75" customHeight="1" x14ac:dyDescent="0.25">
      <c r="A11" s="15">
        <v>30</v>
      </c>
      <c r="B11" s="16">
        <v>4</v>
      </c>
      <c r="C11" s="17" t="str">
        <f t="shared" si="0"/>
        <v>PRODUIT 1</v>
      </c>
      <c r="D11" s="18">
        <f t="shared" si="1"/>
        <v>2</v>
      </c>
      <c r="E11" s="18">
        <f t="shared" si="2"/>
        <v>8</v>
      </c>
      <c r="F11" s="45">
        <f t="shared" si="3"/>
        <v>2.1000000000000001E-2</v>
      </c>
      <c r="G11" s="47">
        <f t="shared" si="4"/>
        <v>7.8319999999999999</v>
      </c>
      <c r="H11" s="49">
        <f t="shared" si="5"/>
        <v>0.16800000000000001</v>
      </c>
    </row>
    <row r="12" spans="1:8" ht="9.75" customHeight="1" x14ac:dyDescent="0.25">
      <c r="A12" s="15">
        <v>70</v>
      </c>
      <c r="B12" s="16">
        <v>1</v>
      </c>
      <c r="C12" s="17" t="str">
        <f t="shared" si="0"/>
        <v>PRODUIT 1</v>
      </c>
      <c r="D12" s="18">
        <f t="shared" si="1"/>
        <v>14</v>
      </c>
      <c r="E12" s="18">
        <f t="shared" si="2"/>
        <v>14</v>
      </c>
      <c r="F12" s="45">
        <f t="shared" si="3"/>
        <v>8.5000000000000006E-2</v>
      </c>
      <c r="G12" s="47">
        <f t="shared" si="4"/>
        <v>12.81</v>
      </c>
      <c r="H12" s="49">
        <f t="shared" si="5"/>
        <v>1.1900000000000002</v>
      </c>
    </row>
    <row r="13" spans="1:8" ht="9.75" customHeight="1" x14ac:dyDescent="0.25">
      <c r="A13" s="15">
        <v>82</v>
      </c>
      <c r="B13" s="16">
        <v>2</v>
      </c>
      <c r="C13" s="17" t="str">
        <f t="shared" si="0"/>
        <v>PRODUIT 1</v>
      </c>
      <c r="D13" s="18">
        <f t="shared" si="1"/>
        <v>12.5</v>
      </c>
      <c r="E13" s="18">
        <f t="shared" si="2"/>
        <v>25</v>
      </c>
      <c r="F13" s="45">
        <f t="shared" si="3"/>
        <v>8.5000000000000006E-2</v>
      </c>
      <c r="G13" s="47">
        <f t="shared" si="4"/>
        <v>22.875</v>
      </c>
      <c r="H13" s="49">
        <f t="shared" si="5"/>
        <v>2.125</v>
      </c>
    </row>
    <row r="14" spans="1:8" ht="9.75" customHeight="1" x14ac:dyDescent="0.25">
      <c r="A14" s="15">
        <v>85</v>
      </c>
      <c r="B14" s="16">
        <v>2</v>
      </c>
      <c r="C14" s="17" t="str">
        <f t="shared" si="0"/>
        <v>PRODUIT 1</v>
      </c>
      <c r="D14" s="18">
        <f t="shared" si="1"/>
        <v>14.5</v>
      </c>
      <c r="E14" s="18">
        <f t="shared" si="2"/>
        <v>29</v>
      </c>
      <c r="F14" s="45">
        <f t="shared" si="3"/>
        <v>8.5000000000000006E-2</v>
      </c>
      <c r="G14" s="47">
        <f t="shared" si="4"/>
        <v>26.535</v>
      </c>
      <c r="H14" s="49">
        <f t="shared" si="5"/>
        <v>2.4650000000000003</v>
      </c>
    </row>
    <row r="15" spans="1:8" ht="9.75" customHeight="1" x14ac:dyDescent="0.25">
      <c r="A15" s="15">
        <v>96</v>
      </c>
      <c r="B15" s="16">
        <v>2</v>
      </c>
      <c r="C15" s="17" t="str">
        <f t="shared" si="0"/>
        <v>PRODUIT 1</v>
      </c>
      <c r="D15" s="18">
        <f t="shared" si="1"/>
        <v>7</v>
      </c>
      <c r="E15" s="18">
        <f t="shared" si="2"/>
        <v>14</v>
      </c>
      <c r="F15" s="45">
        <f t="shared" si="3"/>
        <v>8.5000000000000006E-2</v>
      </c>
      <c r="G15" s="47">
        <f t="shared" si="4"/>
        <v>12.81</v>
      </c>
      <c r="H15" s="49">
        <f t="shared" si="5"/>
        <v>1.1900000000000002</v>
      </c>
    </row>
    <row r="16" spans="1:8" ht="9.75" customHeight="1" x14ac:dyDescent="0.25">
      <c r="A16" s="15"/>
      <c r="B16" s="16"/>
      <c r="C16" s="17" t="str">
        <f t="shared" si="0"/>
        <v/>
      </c>
      <c r="D16" s="18" t="str">
        <f t="shared" si="1"/>
        <v/>
      </c>
      <c r="E16" s="18" t="str">
        <f t="shared" si="2"/>
        <v/>
      </c>
      <c r="F16" s="45" t="str">
        <f t="shared" si="3"/>
        <v/>
      </c>
      <c r="G16" s="47" t="str">
        <f t="shared" si="4"/>
        <v/>
      </c>
      <c r="H16" s="49" t="str">
        <f t="shared" si="5"/>
        <v/>
      </c>
    </row>
    <row r="17" spans="1:8" ht="9.75" customHeight="1" x14ac:dyDescent="0.25">
      <c r="A17" s="15"/>
      <c r="B17" s="16"/>
      <c r="C17" s="17" t="str">
        <f t="shared" si="0"/>
        <v/>
      </c>
      <c r="D17" s="18" t="str">
        <f t="shared" si="1"/>
        <v/>
      </c>
      <c r="E17" s="18" t="str">
        <f t="shared" si="2"/>
        <v/>
      </c>
      <c r="F17" s="45" t="str">
        <f t="shared" si="3"/>
        <v/>
      </c>
      <c r="G17" s="47" t="str">
        <f t="shared" si="4"/>
        <v/>
      </c>
      <c r="H17" s="49" t="str">
        <f t="shared" si="5"/>
        <v/>
      </c>
    </row>
    <row r="18" spans="1:8" ht="9.75" customHeight="1" x14ac:dyDescent="0.25">
      <c r="A18" s="15"/>
      <c r="B18" s="16"/>
      <c r="C18" s="17" t="str">
        <f t="shared" si="0"/>
        <v/>
      </c>
      <c r="D18" s="18" t="str">
        <f t="shared" si="1"/>
        <v/>
      </c>
      <c r="E18" s="18" t="str">
        <f t="shared" si="2"/>
        <v/>
      </c>
      <c r="F18" s="45" t="str">
        <f t="shared" si="3"/>
        <v/>
      </c>
      <c r="G18" s="47" t="str">
        <f t="shared" si="4"/>
        <v/>
      </c>
      <c r="H18" s="49" t="str">
        <f t="shared" si="5"/>
        <v/>
      </c>
    </row>
    <row r="19" spans="1:8" ht="9.75" customHeight="1" x14ac:dyDescent="0.25">
      <c r="A19" s="15"/>
      <c r="B19" s="16"/>
      <c r="C19" s="17" t="str">
        <f t="shared" si="0"/>
        <v/>
      </c>
      <c r="D19" s="18" t="str">
        <f t="shared" si="1"/>
        <v/>
      </c>
      <c r="E19" s="18" t="str">
        <f t="shared" si="2"/>
        <v/>
      </c>
      <c r="F19" s="45" t="str">
        <f t="shared" si="3"/>
        <v/>
      </c>
      <c r="G19" s="47" t="str">
        <f t="shared" si="4"/>
        <v/>
      </c>
      <c r="H19" s="49" t="str">
        <f t="shared" si="5"/>
        <v/>
      </c>
    </row>
    <row r="20" spans="1:8" ht="9.75" customHeight="1" x14ac:dyDescent="0.25">
      <c r="A20" s="15"/>
      <c r="B20" s="16"/>
      <c r="C20" s="17" t="str">
        <f t="shared" si="0"/>
        <v/>
      </c>
      <c r="D20" s="18" t="str">
        <f t="shared" si="1"/>
        <v/>
      </c>
      <c r="E20" s="18" t="str">
        <f t="shared" si="2"/>
        <v/>
      </c>
      <c r="F20" s="45" t="str">
        <f t="shared" si="3"/>
        <v/>
      </c>
      <c r="G20" s="47" t="str">
        <f t="shared" si="4"/>
        <v/>
      </c>
      <c r="H20" s="49" t="str">
        <f t="shared" si="5"/>
        <v/>
      </c>
    </row>
    <row r="21" spans="1:8" ht="9.75" customHeight="1" x14ac:dyDescent="0.25">
      <c r="A21" s="15"/>
      <c r="B21" s="16"/>
      <c r="C21" s="17" t="str">
        <f t="shared" si="0"/>
        <v/>
      </c>
      <c r="D21" s="18" t="str">
        <f t="shared" si="1"/>
        <v/>
      </c>
      <c r="E21" s="18" t="str">
        <f t="shared" si="2"/>
        <v/>
      </c>
      <c r="F21" s="45" t="str">
        <f t="shared" si="3"/>
        <v/>
      </c>
      <c r="G21" s="47" t="str">
        <f t="shared" si="4"/>
        <v/>
      </c>
      <c r="H21" s="49" t="str">
        <f t="shared" si="5"/>
        <v/>
      </c>
    </row>
    <row r="22" spans="1:8" ht="9.75" customHeight="1" x14ac:dyDescent="0.25">
      <c r="A22" s="15"/>
      <c r="B22" s="16"/>
      <c r="C22" s="17" t="str">
        <f t="shared" si="0"/>
        <v/>
      </c>
      <c r="D22" s="18" t="str">
        <f t="shared" si="1"/>
        <v/>
      </c>
      <c r="E22" s="18" t="str">
        <f t="shared" si="2"/>
        <v/>
      </c>
      <c r="F22" s="45" t="str">
        <f t="shared" si="3"/>
        <v/>
      </c>
      <c r="G22" s="47" t="str">
        <f t="shared" si="4"/>
        <v/>
      </c>
      <c r="H22" s="49" t="str">
        <f t="shared" si="5"/>
        <v/>
      </c>
    </row>
    <row r="23" spans="1:8" ht="9.75" customHeight="1" x14ac:dyDescent="0.25">
      <c r="A23" s="15"/>
      <c r="B23" s="16"/>
      <c r="C23" s="17" t="str">
        <f t="shared" si="0"/>
        <v/>
      </c>
      <c r="D23" s="18" t="str">
        <f t="shared" si="1"/>
        <v/>
      </c>
      <c r="E23" s="18" t="str">
        <f t="shared" si="2"/>
        <v/>
      </c>
      <c r="F23" s="45" t="str">
        <f t="shared" si="3"/>
        <v/>
      </c>
      <c r="G23" s="47" t="str">
        <f t="shared" si="4"/>
        <v/>
      </c>
      <c r="H23" s="49" t="str">
        <f t="shared" si="5"/>
        <v/>
      </c>
    </row>
    <row r="24" spans="1:8" ht="9.75" customHeight="1" x14ac:dyDescent="0.25">
      <c r="A24" s="15"/>
      <c r="B24" s="16"/>
      <c r="C24" s="17" t="str">
        <f t="shared" si="0"/>
        <v/>
      </c>
      <c r="D24" s="18" t="str">
        <f t="shared" si="1"/>
        <v/>
      </c>
      <c r="E24" s="18" t="str">
        <f t="shared" si="2"/>
        <v/>
      </c>
      <c r="F24" s="45" t="str">
        <f t="shared" si="3"/>
        <v/>
      </c>
      <c r="G24" s="47" t="str">
        <f t="shared" si="4"/>
        <v/>
      </c>
      <c r="H24" s="49" t="str">
        <f t="shared" si="5"/>
        <v/>
      </c>
    </row>
    <row r="25" spans="1:8" ht="9.75" customHeight="1" x14ac:dyDescent="0.25">
      <c r="A25" s="15"/>
      <c r="B25" s="16"/>
      <c r="C25" s="17" t="str">
        <f t="shared" si="0"/>
        <v/>
      </c>
      <c r="D25" s="18" t="str">
        <f t="shared" si="1"/>
        <v/>
      </c>
      <c r="E25" s="18" t="str">
        <f t="shared" si="2"/>
        <v/>
      </c>
      <c r="F25" s="45" t="str">
        <f t="shared" si="3"/>
        <v/>
      </c>
      <c r="G25" s="47" t="str">
        <f t="shared" si="4"/>
        <v/>
      </c>
      <c r="H25" s="49" t="str">
        <f t="shared" si="5"/>
        <v/>
      </c>
    </row>
    <row r="26" spans="1:8" ht="9.75" customHeight="1" x14ac:dyDescent="0.25">
      <c r="A26" s="15"/>
      <c r="B26" s="16"/>
      <c r="C26" s="17" t="str">
        <f t="shared" si="0"/>
        <v/>
      </c>
      <c r="D26" s="18" t="str">
        <f t="shared" si="1"/>
        <v/>
      </c>
      <c r="E26" s="18" t="str">
        <f t="shared" si="2"/>
        <v/>
      </c>
      <c r="F26" s="45" t="str">
        <f t="shared" si="3"/>
        <v/>
      </c>
      <c r="G26" s="47" t="str">
        <f t="shared" si="4"/>
        <v/>
      </c>
      <c r="H26" s="49" t="str">
        <f t="shared" si="5"/>
        <v/>
      </c>
    </row>
    <row r="27" spans="1:8" ht="9.75" customHeight="1" x14ac:dyDescent="0.25">
      <c r="A27" s="15"/>
      <c r="B27" s="16"/>
      <c r="C27" s="17" t="str">
        <f t="shared" si="0"/>
        <v/>
      </c>
      <c r="D27" s="18" t="str">
        <f t="shared" si="1"/>
        <v/>
      </c>
      <c r="E27" s="18" t="str">
        <f t="shared" si="2"/>
        <v/>
      </c>
      <c r="F27" s="45" t="str">
        <f t="shared" si="3"/>
        <v/>
      </c>
      <c r="G27" s="47" t="str">
        <f t="shared" si="4"/>
        <v/>
      </c>
      <c r="H27" s="49" t="str">
        <f t="shared" si="5"/>
        <v/>
      </c>
    </row>
    <row r="28" spans="1:8" ht="9.75" customHeight="1" x14ac:dyDescent="0.25">
      <c r="A28" s="15"/>
      <c r="B28" s="16"/>
      <c r="C28" s="17" t="str">
        <f t="shared" si="0"/>
        <v/>
      </c>
      <c r="D28" s="18" t="str">
        <f t="shared" si="1"/>
        <v/>
      </c>
      <c r="E28" s="18" t="str">
        <f t="shared" si="2"/>
        <v/>
      </c>
      <c r="F28" s="45" t="str">
        <f t="shared" si="3"/>
        <v/>
      </c>
      <c r="G28" s="47" t="str">
        <f t="shared" si="4"/>
        <v/>
      </c>
      <c r="H28" s="49" t="str">
        <f t="shared" si="5"/>
        <v/>
      </c>
    </row>
    <row r="29" spans="1:8" ht="9.75" customHeight="1" x14ac:dyDescent="0.25">
      <c r="A29" s="15"/>
      <c r="B29" s="16"/>
      <c r="C29" s="17" t="str">
        <f t="shared" si="0"/>
        <v/>
      </c>
      <c r="D29" s="18" t="str">
        <f t="shared" si="1"/>
        <v/>
      </c>
      <c r="E29" s="18" t="str">
        <f t="shared" si="2"/>
        <v/>
      </c>
      <c r="F29" s="45" t="str">
        <f t="shared" si="3"/>
        <v/>
      </c>
      <c r="G29" s="47" t="str">
        <f t="shared" si="4"/>
        <v/>
      </c>
      <c r="H29" s="49" t="str">
        <f t="shared" si="5"/>
        <v/>
      </c>
    </row>
    <row r="30" spans="1:8" ht="9.75" customHeight="1" x14ac:dyDescent="0.25">
      <c r="A30" s="15"/>
      <c r="B30" s="16"/>
      <c r="C30" s="17" t="str">
        <f t="shared" si="0"/>
        <v/>
      </c>
      <c r="D30" s="18" t="str">
        <f t="shared" si="1"/>
        <v/>
      </c>
      <c r="E30" s="18" t="str">
        <f t="shared" si="2"/>
        <v/>
      </c>
      <c r="F30" s="45" t="str">
        <f t="shared" si="3"/>
        <v/>
      </c>
      <c r="G30" s="47" t="str">
        <f t="shared" si="4"/>
        <v/>
      </c>
      <c r="H30" s="49" t="str">
        <f t="shared" si="5"/>
        <v/>
      </c>
    </row>
    <row r="31" spans="1:8" ht="9.75" customHeight="1" x14ac:dyDescent="0.25">
      <c r="A31" s="15"/>
      <c r="B31" s="16"/>
      <c r="C31" s="17" t="str">
        <f t="shared" si="0"/>
        <v/>
      </c>
      <c r="D31" s="18" t="str">
        <f t="shared" si="1"/>
        <v/>
      </c>
      <c r="E31" s="18" t="str">
        <f t="shared" si="2"/>
        <v/>
      </c>
      <c r="F31" s="45" t="str">
        <f t="shared" si="3"/>
        <v/>
      </c>
      <c r="G31" s="47" t="str">
        <f t="shared" si="4"/>
        <v/>
      </c>
      <c r="H31" s="49" t="str">
        <f t="shared" si="5"/>
        <v/>
      </c>
    </row>
    <row r="32" spans="1:8" ht="9.75" customHeight="1" x14ac:dyDescent="0.25">
      <c r="A32" s="15"/>
      <c r="B32" s="16"/>
      <c r="C32" s="17" t="str">
        <f t="shared" si="0"/>
        <v/>
      </c>
      <c r="D32" s="18" t="str">
        <f t="shared" si="1"/>
        <v/>
      </c>
      <c r="E32" s="18" t="str">
        <f t="shared" si="2"/>
        <v/>
      </c>
      <c r="F32" s="45" t="str">
        <f t="shared" si="3"/>
        <v/>
      </c>
      <c r="G32" s="47" t="str">
        <f t="shared" si="4"/>
        <v/>
      </c>
      <c r="H32" s="49" t="str">
        <f t="shared" si="5"/>
        <v/>
      </c>
    </row>
    <row r="33" spans="1:19" ht="9.75" customHeight="1" x14ac:dyDescent="0.25">
      <c r="A33" s="15"/>
      <c r="B33" s="16"/>
      <c r="C33" s="17" t="str">
        <f t="shared" si="0"/>
        <v/>
      </c>
      <c r="D33" s="18" t="str">
        <f t="shared" si="1"/>
        <v/>
      </c>
      <c r="E33" s="18" t="str">
        <f t="shared" si="2"/>
        <v/>
      </c>
      <c r="F33" s="45" t="str">
        <f t="shared" si="3"/>
        <v/>
      </c>
      <c r="G33" s="47" t="str">
        <f t="shared" si="4"/>
        <v/>
      </c>
      <c r="H33" s="49" t="str">
        <f t="shared" si="5"/>
        <v/>
      </c>
    </row>
    <row r="34" spans="1:19" ht="9.75" customHeight="1" x14ac:dyDescent="0.25">
      <c r="A34" s="15"/>
      <c r="B34" s="16"/>
      <c r="C34" s="17" t="str">
        <f t="shared" si="0"/>
        <v/>
      </c>
      <c r="D34" s="18" t="str">
        <f t="shared" si="1"/>
        <v/>
      </c>
      <c r="E34" s="18" t="str">
        <f t="shared" si="2"/>
        <v/>
      </c>
      <c r="F34" s="45" t="str">
        <f t="shared" si="3"/>
        <v/>
      </c>
      <c r="G34" s="47" t="str">
        <f t="shared" si="4"/>
        <v/>
      </c>
      <c r="H34" s="49" t="str">
        <f t="shared" si="5"/>
        <v/>
      </c>
    </row>
    <row r="35" spans="1:19" ht="9.75" customHeight="1" x14ac:dyDescent="0.25">
      <c r="A35" s="15"/>
      <c r="B35" s="16"/>
      <c r="C35" s="17" t="str">
        <f t="shared" si="0"/>
        <v/>
      </c>
      <c r="D35" s="18" t="str">
        <f t="shared" si="1"/>
        <v/>
      </c>
      <c r="E35" s="18" t="str">
        <f t="shared" si="2"/>
        <v/>
      </c>
      <c r="F35" s="45" t="str">
        <f t="shared" si="3"/>
        <v/>
      </c>
      <c r="G35" s="47" t="str">
        <f t="shared" si="4"/>
        <v/>
      </c>
      <c r="H35" s="49" t="str">
        <f t="shared" si="5"/>
        <v/>
      </c>
    </row>
    <row r="36" spans="1:19" ht="9.75" customHeight="1" thickBot="1" x14ac:dyDescent="0.3">
      <c r="A36" s="19"/>
      <c r="B36" s="20"/>
      <c r="C36" s="21" t="str">
        <f t="shared" si="0"/>
        <v/>
      </c>
      <c r="D36" s="18" t="str">
        <f t="shared" si="1"/>
        <v/>
      </c>
      <c r="E36" s="18" t="str">
        <f t="shared" si="2"/>
        <v/>
      </c>
      <c r="F36" s="45" t="str">
        <f t="shared" si="3"/>
        <v/>
      </c>
      <c r="G36" s="47" t="str">
        <f t="shared" si="4"/>
        <v/>
      </c>
      <c r="H36" s="50" t="str">
        <f t="shared" si="5"/>
        <v/>
      </c>
    </row>
    <row r="37" spans="1:19" ht="16.5" thickTop="1" thickBot="1" x14ac:dyDescent="0.3">
      <c r="A37" s="37" t="s">
        <v>14</v>
      </c>
      <c r="B37" s="37"/>
      <c r="C37" s="37"/>
      <c r="D37" s="22" t="s">
        <v>7</v>
      </c>
      <c r="E37" s="51">
        <f>SUM(E9:E36)</f>
        <v>100</v>
      </c>
      <c r="F37" s="23"/>
      <c r="G37" s="24">
        <f>SUM(G9:G36)</f>
        <v>92.012</v>
      </c>
      <c r="H37" s="25">
        <f>SUM(H9:H36)</f>
        <v>7.9880000000000004</v>
      </c>
    </row>
    <row r="38" spans="1:19" ht="16.5" thickTop="1" thickBot="1" x14ac:dyDescent="0.3">
      <c r="A38" s="7" t="s">
        <v>19</v>
      </c>
      <c r="B38" s="7"/>
      <c r="C38" s="26"/>
      <c r="D38" s="26"/>
      <c r="E38" s="27">
        <v>2.1000000000000001E-2</v>
      </c>
      <c r="F38" s="26"/>
      <c r="G38" s="28" t="s">
        <v>15</v>
      </c>
      <c r="H38" s="29">
        <f>SUMIF(F9:F36,E38,G9:G36)</f>
        <v>7.8319999999999999</v>
      </c>
    </row>
    <row r="39" spans="1:19" ht="16.5" thickTop="1" thickBot="1" x14ac:dyDescent="0.3">
      <c r="A39" s="39"/>
      <c r="B39" s="38"/>
      <c r="C39" s="52"/>
      <c r="D39" s="26"/>
      <c r="E39" s="26" t="s">
        <v>9</v>
      </c>
      <c r="F39" s="26"/>
      <c r="G39" s="30" t="s">
        <v>16</v>
      </c>
      <c r="H39" s="31">
        <f>SUMIF(F9:F36,F40,G9:G36)</f>
        <v>84.18</v>
      </c>
      <c r="S39" s="2"/>
    </row>
    <row r="40" spans="1:19" ht="16.5" thickTop="1" thickBot="1" x14ac:dyDescent="0.3">
      <c r="A40" s="7" t="s">
        <v>20</v>
      </c>
      <c r="B40" s="7"/>
      <c r="C40" s="26"/>
      <c r="D40" s="26"/>
      <c r="E40" s="26" t="s">
        <v>22</v>
      </c>
      <c r="F40" s="40">
        <v>8.5000000000000006E-2</v>
      </c>
      <c r="G40" s="30" t="s">
        <v>17</v>
      </c>
      <c r="H40" s="31">
        <f>SUMIF(F9:F36,E38,H9:H36)</f>
        <v>0.16800000000000001</v>
      </c>
    </row>
    <row r="41" spans="1:19" ht="16.5" thickTop="1" thickBot="1" x14ac:dyDescent="0.3">
      <c r="A41" s="41" t="str">
        <f>IF(A39&lt;&gt;"",A39-E37,"")</f>
        <v/>
      </c>
      <c r="B41" s="38"/>
      <c r="C41" s="52"/>
      <c r="D41" s="26"/>
      <c r="E41" s="26" t="s">
        <v>10</v>
      </c>
      <c r="F41" s="26"/>
      <c r="G41" s="32" t="s">
        <v>18</v>
      </c>
      <c r="H41" s="33">
        <f>SUMIF(F9:F36,F40,H9:H36)</f>
        <v>7.8200000000000012</v>
      </c>
    </row>
    <row r="42" spans="1:19" ht="15.75" thickTop="1" x14ac:dyDescent="0.25">
      <c r="A42" s="34"/>
      <c r="B42" s="34"/>
      <c r="C42" s="34"/>
      <c r="D42" s="34"/>
      <c r="E42" s="8"/>
      <c r="F42" s="8"/>
      <c r="G42" s="35"/>
      <c r="H42" s="34"/>
    </row>
    <row r="43" spans="1:19" x14ac:dyDescent="0.25">
      <c r="B43" s="36"/>
      <c r="E43" s="11"/>
    </row>
    <row r="48" spans="1:19" x14ac:dyDescent="0.25">
      <c r="B48" s="36"/>
    </row>
  </sheetData>
  <sheetProtection selectLockedCells="1"/>
  <mergeCells count="1">
    <mergeCell ref="B1:G1"/>
  </mergeCells>
  <pageMargins left="0.25" right="0.25" top="0.75" bottom="0.75" header="0.3" footer="0.3"/>
  <pageSetup paperSize="11" orientation="portrait" horizontalDpi="4294967293" verticalDpi="0" copies="2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50529" r:id="rId4" name="Button 1">
              <controlPr defaultSize="0" print="0" autoFill="0" autoPict="0" macro="[2]!NOUVELLE_FACTURE">
                <anchor moveWithCells="1" sizeWithCells="1">
                  <from>
                    <xdr:col>8</xdr:col>
                    <xdr:colOff>447675</xdr:colOff>
                    <xdr:row>29</xdr:row>
                    <xdr:rowOff>104775</xdr:rowOff>
                  </from>
                  <to>
                    <xdr:col>10</xdr:col>
                    <xdr:colOff>457200</xdr:colOff>
                    <xdr:row>32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30" r:id="rId5" name="Button 2">
              <controlPr defaultSize="0" print="0" autoFill="0" autoPict="0" macro="[2]!imprimer_facture">
                <anchor moveWithCells="1" sizeWithCells="1">
                  <from>
                    <xdr:col>8</xdr:col>
                    <xdr:colOff>466725</xdr:colOff>
                    <xdr:row>32</xdr:row>
                    <xdr:rowOff>114300</xdr:rowOff>
                  </from>
                  <to>
                    <xdr:col>10</xdr:col>
                    <xdr:colOff>476250</xdr:colOff>
                    <xdr:row>35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31" r:id="rId6" name="Button 3">
              <controlPr defaultSize="0" print="0" autoFill="0" autoPict="0" macro="[2]!MASQUER_FEUILLE">
                <anchor moveWithCells="1" sizeWithCells="1">
                  <from>
                    <xdr:col>8</xdr:col>
                    <xdr:colOff>476250</xdr:colOff>
                    <xdr:row>35</xdr:row>
                    <xdr:rowOff>114300</xdr:rowOff>
                  </from>
                  <to>
                    <xdr:col>10</xdr:col>
                    <xdr:colOff>485775</xdr:colOff>
                    <xdr:row>37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32" r:id="rId7" name="Check Box 4">
              <controlPr locked="0" defaultSize="0" autoFill="0" autoLine="0" autoPict="0" altText="">
                <anchor moveWithCells="1">
                  <from>
                    <xdr:col>3</xdr:col>
                    <xdr:colOff>257175</xdr:colOff>
                    <xdr:row>37</xdr:row>
                    <xdr:rowOff>152400</xdr:rowOff>
                  </from>
                  <to>
                    <xdr:col>4</xdr:col>
                    <xdr:colOff>285750</xdr:colOff>
                    <xdr:row>39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33" r:id="rId8" name="Check Box 5">
              <controlPr locked="0" defaultSize="0" autoFill="0" autoLine="0" autoPict="0" altText="">
                <anchor moveWithCells="1">
                  <from>
                    <xdr:col>3</xdr:col>
                    <xdr:colOff>257175</xdr:colOff>
                    <xdr:row>39</xdr:row>
                    <xdr:rowOff>161925</xdr:rowOff>
                  </from>
                  <to>
                    <xdr:col>4</xdr:col>
                    <xdr:colOff>285750</xdr:colOff>
                    <xdr:row>41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34" r:id="rId9" name="Check Box 6">
              <controlPr locked="0" defaultSize="0" autoFill="0" autoLine="0" autoPict="0" altText="">
                <anchor moveWithCells="1">
                  <from>
                    <xdr:col>3</xdr:col>
                    <xdr:colOff>257175</xdr:colOff>
                    <xdr:row>38</xdr:row>
                    <xdr:rowOff>152400</xdr:rowOff>
                  </from>
                  <to>
                    <xdr:col>4</xdr:col>
                    <xdr:colOff>123825</xdr:colOff>
                    <xdr:row>40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8"/>
  <dimension ref="A1:S48"/>
  <sheetViews>
    <sheetView showGridLines="0" zoomScale="110" zoomScaleNormal="110" workbookViewId="0">
      <selection activeCell="A18" sqref="A18"/>
    </sheetView>
  </sheetViews>
  <sheetFormatPr baseColWidth="10" defaultRowHeight="15" x14ac:dyDescent="0.25"/>
  <cols>
    <col min="1" max="1" width="5.28515625" style="6" customWidth="1"/>
    <col min="2" max="2" width="4.85546875" style="6" customWidth="1"/>
    <col min="3" max="3" width="20.85546875" style="6" customWidth="1"/>
    <col min="4" max="4" width="6.5703125" style="6" customWidth="1"/>
    <col min="5" max="5" width="10.140625" style="6" customWidth="1"/>
    <col min="6" max="6" width="5" style="6" customWidth="1"/>
    <col min="7" max="7" width="8.42578125" style="6" customWidth="1"/>
    <col min="8" max="8" width="6.140625" style="6" customWidth="1"/>
    <col min="9" max="9" width="11.42578125" style="6"/>
    <col min="10" max="12" width="11.42578125" style="1"/>
    <col min="13" max="13" width="23.5703125" style="1" customWidth="1"/>
    <col min="14" max="16" width="11.42578125" style="1"/>
    <col min="17" max="17" width="13" style="1" customWidth="1"/>
    <col min="18" max="19" width="11.42578125" style="1"/>
  </cols>
  <sheetData>
    <row r="1" spans="1:8" x14ac:dyDescent="0.25">
      <c r="B1" s="55"/>
      <c r="C1" s="55"/>
      <c r="D1" s="55"/>
      <c r="E1" s="55"/>
      <c r="F1" s="55"/>
      <c r="G1" s="55"/>
    </row>
    <row r="2" spans="1:8" x14ac:dyDescent="0.25">
      <c r="A2" s="7"/>
      <c r="B2" s="7"/>
      <c r="C2" s="7"/>
      <c r="D2" s="7"/>
      <c r="E2" s="7"/>
      <c r="F2" s="7"/>
      <c r="G2" s="7"/>
      <c r="H2" s="7"/>
    </row>
    <row r="3" spans="1:8" x14ac:dyDescent="0.25">
      <c r="A3" s="7"/>
      <c r="B3" s="7"/>
      <c r="C3" s="7"/>
      <c r="D3" s="7"/>
      <c r="E3" s="7"/>
      <c r="F3" s="7"/>
      <c r="G3" s="7"/>
      <c r="H3" s="7"/>
    </row>
    <row r="4" spans="1:8" x14ac:dyDescent="0.25">
      <c r="A4" s="7"/>
      <c r="B4" s="7"/>
      <c r="C4" s="7"/>
      <c r="D4" s="7"/>
      <c r="E4" s="7"/>
      <c r="F4" s="7"/>
      <c r="G4" s="7"/>
      <c r="H4" s="7"/>
    </row>
    <row r="5" spans="1:8" x14ac:dyDescent="0.25">
      <c r="C5" s="8" t="s">
        <v>0</v>
      </c>
      <c r="D5" s="54">
        <v>39453</v>
      </c>
      <c r="E5" s="9"/>
    </row>
    <row r="6" spans="1:8" ht="15.75" thickBot="1" x14ac:dyDescent="0.3">
      <c r="C6" s="8" t="s">
        <v>8</v>
      </c>
      <c r="D6" s="42">
        <v>200801026</v>
      </c>
      <c r="E6" s="10"/>
    </row>
    <row r="7" spans="1:8" ht="16.5" thickTop="1" thickBot="1" x14ac:dyDescent="0.3">
      <c r="A7" s="6" t="s">
        <v>21</v>
      </c>
      <c r="B7" s="46">
        <v>6</v>
      </c>
      <c r="C7" s="8" t="s">
        <v>1</v>
      </c>
      <c r="D7" s="10">
        <v>2</v>
      </c>
      <c r="E7" s="10"/>
      <c r="H7" s="11"/>
    </row>
    <row r="8" spans="1:8" ht="16.5" thickTop="1" thickBot="1" x14ac:dyDescent="0.3">
      <c r="A8" s="12" t="s">
        <v>2</v>
      </c>
      <c r="B8" s="13" t="s">
        <v>5</v>
      </c>
      <c r="C8" s="13" t="s">
        <v>3</v>
      </c>
      <c r="D8" s="13" t="s">
        <v>4</v>
      </c>
      <c r="E8" s="13" t="s">
        <v>6</v>
      </c>
      <c r="F8" s="13" t="s">
        <v>11</v>
      </c>
      <c r="G8" s="13" t="s">
        <v>12</v>
      </c>
      <c r="H8" s="14" t="s">
        <v>13</v>
      </c>
    </row>
    <row r="9" spans="1:8" ht="9.75" customHeight="1" thickTop="1" x14ac:dyDescent="0.25">
      <c r="A9" s="15">
        <v>55</v>
      </c>
      <c r="B9" s="16">
        <v>1</v>
      </c>
      <c r="C9" s="17" t="str">
        <f t="shared" ref="C9:C36" si="0">IFERROR(VLOOKUP(A9,code_carte,2,FALSE),"")</f>
        <v>PRODUIT 1</v>
      </c>
      <c r="D9" s="18">
        <f t="shared" ref="D9:D36" si="1">IFERROR(VLOOKUP(A9,code_carte,3,FALSE),"")</f>
        <v>3</v>
      </c>
      <c r="E9" s="18">
        <f t="shared" ref="E9:E36" si="2">IFERROR(VLOOKUP(A9,code_carte,3,FALSE)*B9,"")</f>
        <v>3</v>
      </c>
      <c r="F9" s="45">
        <f t="shared" ref="F9:F36" si="3">IFERROR(VLOOKUP(A9,code_carte,4,FALSE),"")</f>
        <v>8.5000000000000006E-2</v>
      </c>
      <c r="G9" s="47">
        <f t="shared" ref="G9:G36" si="4">IFERROR(VLOOKUP(A9,code_carte,5,FALSE)*B9,"")</f>
        <v>2.7450000000000001</v>
      </c>
      <c r="H9" s="48">
        <f t="shared" ref="H9:H36" si="5">IFERROR(VLOOKUP(A9,code_carte,6,FALSE)*B9,"")</f>
        <v>0.255</v>
      </c>
    </row>
    <row r="10" spans="1:8" ht="9.75" customHeight="1" x14ac:dyDescent="0.25">
      <c r="A10" s="15">
        <v>52</v>
      </c>
      <c r="B10" s="16">
        <v>1</v>
      </c>
      <c r="C10" s="17" t="str">
        <f t="shared" si="0"/>
        <v>PRODUIT 1</v>
      </c>
      <c r="D10" s="18">
        <f t="shared" si="1"/>
        <v>4.5</v>
      </c>
      <c r="E10" s="18">
        <f t="shared" si="2"/>
        <v>4.5</v>
      </c>
      <c r="F10" s="45">
        <f t="shared" si="3"/>
        <v>8.5000000000000006E-2</v>
      </c>
      <c r="G10" s="47">
        <f t="shared" si="4"/>
        <v>4.1174999999999997</v>
      </c>
      <c r="H10" s="49">
        <f t="shared" si="5"/>
        <v>0.38250000000000001</v>
      </c>
    </row>
    <row r="11" spans="1:8" ht="9.75" customHeight="1" x14ac:dyDescent="0.25">
      <c r="A11" s="15">
        <v>72</v>
      </c>
      <c r="B11" s="16">
        <v>1</v>
      </c>
      <c r="C11" s="17" t="str">
        <f t="shared" si="0"/>
        <v>PRODUIT 1</v>
      </c>
      <c r="D11" s="18">
        <f t="shared" si="1"/>
        <v>10.5</v>
      </c>
      <c r="E11" s="18">
        <f t="shared" si="2"/>
        <v>10.5</v>
      </c>
      <c r="F11" s="45">
        <f t="shared" si="3"/>
        <v>8.5000000000000006E-2</v>
      </c>
      <c r="G11" s="47">
        <f t="shared" si="4"/>
        <v>9.6074999999999999</v>
      </c>
      <c r="H11" s="49">
        <f t="shared" si="5"/>
        <v>0.89250000000000007</v>
      </c>
    </row>
    <row r="12" spans="1:8" ht="9.75" customHeight="1" x14ac:dyDescent="0.25">
      <c r="A12" s="15">
        <v>81</v>
      </c>
      <c r="B12" s="16">
        <v>1</v>
      </c>
      <c r="C12" s="17" t="str">
        <f t="shared" si="0"/>
        <v>PRODUIT 1</v>
      </c>
      <c r="D12" s="18">
        <f t="shared" si="1"/>
        <v>11</v>
      </c>
      <c r="E12" s="18">
        <f t="shared" si="2"/>
        <v>11</v>
      </c>
      <c r="F12" s="45">
        <f t="shared" si="3"/>
        <v>8.5000000000000006E-2</v>
      </c>
      <c r="G12" s="47">
        <f t="shared" si="4"/>
        <v>10.065</v>
      </c>
      <c r="H12" s="49">
        <f t="shared" si="5"/>
        <v>0.93500000000000005</v>
      </c>
    </row>
    <row r="13" spans="1:8" ht="9.75" customHeight="1" x14ac:dyDescent="0.25">
      <c r="A13" s="15">
        <v>89</v>
      </c>
      <c r="B13" s="16">
        <v>1</v>
      </c>
      <c r="C13" s="17" t="str">
        <f t="shared" si="0"/>
        <v>PRODUIT 1</v>
      </c>
      <c r="D13" s="18">
        <f t="shared" si="1"/>
        <v>3</v>
      </c>
      <c r="E13" s="18">
        <f t="shared" si="2"/>
        <v>3</v>
      </c>
      <c r="F13" s="45">
        <f t="shared" si="3"/>
        <v>8.5000000000000006E-2</v>
      </c>
      <c r="G13" s="47">
        <f t="shared" si="4"/>
        <v>2.7450000000000001</v>
      </c>
      <c r="H13" s="49">
        <f t="shared" si="5"/>
        <v>0.255</v>
      </c>
    </row>
    <row r="14" spans="1:8" ht="9.75" customHeight="1" x14ac:dyDescent="0.25">
      <c r="A14" s="15">
        <v>21</v>
      </c>
      <c r="B14" s="16">
        <v>1</v>
      </c>
      <c r="C14" s="17" t="str">
        <f t="shared" si="0"/>
        <v>PRODUIT 1</v>
      </c>
      <c r="D14" s="18">
        <f t="shared" si="1"/>
        <v>2.5</v>
      </c>
      <c r="E14" s="18">
        <f t="shared" si="2"/>
        <v>2.5</v>
      </c>
      <c r="F14" s="45">
        <f t="shared" si="3"/>
        <v>2.1000000000000001E-2</v>
      </c>
      <c r="G14" s="47">
        <f t="shared" si="4"/>
        <v>2.4474999999999998</v>
      </c>
      <c r="H14" s="49">
        <f t="shared" si="5"/>
        <v>5.2500000000000005E-2</v>
      </c>
    </row>
    <row r="15" spans="1:8" ht="9.75" customHeight="1" x14ac:dyDescent="0.25">
      <c r="A15" s="15"/>
      <c r="B15" s="16"/>
      <c r="C15" s="17" t="str">
        <f t="shared" si="0"/>
        <v/>
      </c>
      <c r="D15" s="18" t="str">
        <f t="shared" si="1"/>
        <v/>
      </c>
      <c r="E15" s="18" t="str">
        <f t="shared" si="2"/>
        <v/>
      </c>
      <c r="F15" s="45" t="str">
        <f t="shared" si="3"/>
        <v/>
      </c>
      <c r="G15" s="47" t="str">
        <f t="shared" si="4"/>
        <v/>
      </c>
      <c r="H15" s="49" t="str">
        <f t="shared" si="5"/>
        <v/>
      </c>
    </row>
    <row r="16" spans="1:8" ht="9.75" customHeight="1" x14ac:dyDescent="0.25">
      <c r="A16" s="15"/>
      <c r="B16" s="16"/>
      <c r="C16" s="17" t="str">
        <f t="shared" si="0"/>
        <v/>
      </c>
      <c r="D16" s="18" t="str">
        <f t="shared" si="1"/>
        <v/>
      </c>
      <c r="E16" s="18" t="str">
        <f t="shared" si="2"/>
        <v/>
      </c>
      <c r="F16" s="45" t="str">
        <f t="shared" si="3"/>
        <v/>
      </c>
      <c r="G16" s="47" t="str">
        <f t="shared" si="4"/>
        <v/>
      </c>
      <c r="H16" s="49" t="str">
        <f t="shared" si="5"/>
        <v/>
      </c>
    </row>
    <row r="17" spans="1:8" ht="9.75" customHeight="1" x14ac:dyDescent="0.25">
      <c r="A17" s="15"/>
      <c r="B17" s="16"/>
      <c r="C17" s="17" t="str">
        <f t="shared" si="0"/>
        <v/>
      </c>
      <c r="D17" s="18" t="str">
        <f t="shared" si="1"/>
        <v/>
      </c>
      <c r="E17" s="18" t="str">
        <f t="shared" si="2"/>
        <v/>
      </c>
      <c r="F17" s="45" t="str">
        <f t="shared" si="3"/>
        <v/>
      </c>
      <c r="G17" s="47" t="str">
        <f t="shared" si="4"/>
        <v/>
      </c>
      <c r="H17" s="49" t="str">
        <f t="shared" si="5"/>
        <v/>
      </c>
    </row>
    <row r="18" spans="1:8" ht="9.75" customHeight="1" x14ac:dyDescent="0.25">
      <c r="A18" s="15"/>
      <c r="B18" s="16"/>
      <c r="C18" s="17" t="str">
        <f t="shared" si="0"/>
        <v/>
      </c>
      <c r="D18" s="18" t="str">
        <f t="shared" si="1"/>
        <v/>
      </c>
      <c r="E18" s="18" t="str">
        <f t="shared" si="2"/>
        <v/>
      </c>
      <c r="F18" s="45" t="str">
        <f t="shared" si="3"/>
        <v/>
      </c>
      <c r="G18" s="47" t="str">
        <f t="shared" si="4"/>
        <v/>
      </c>
      <c r="H18" s="49" t="str">
        <f t="shared" si="5"/>
        <v/>
      </c>
    </row>
    <row r="19" spans="1:8" ht="9.75" customHeight="1" x14ac:dyDescent="0.25">
      <c r="A19" s="15"/>
      <c r="B19" s="16"/>
      <c r="C19" s="17" t="str">
        <f t="shared" si="0"/>
        <v/>
      </c>
      <c r="D19" s="18" t="str">
        <f t="shared" si="1"/>
        <v/>
      </c>
      <c r="E19" s="18" t="str">
        <f t="shared" si="2"/>
        <v/>
      </c>
      <c r="F19" s="45" t="str">
        <f t="shared" si="3"/>
        <v/>
      </c>
      <c r="G19" s="47" t="str">
        <f t="shared" si="4"/>
        <v/>
      </c>
      <c r="H19" s="49" t="str">
        <f t="shared" si="5"/>
        <v/>
      </c>
    </row>
    <row r="20" spans="1:8" ht="9.75" customHeight="1" x14ac:dyDescent="0.25">
      <c r="A20" s="15"/>
      <c r="B20" s="16"/>
      <c r="C20" s="17" t="str">
        <f t="shared" si="0"/>
        <v/>
      </c>
      <c r="D20" s="18" t="str">
        <f t="shared" si="1"/>
        <v/>
      </c>
      <c r="E20" s="18" t="str">
        <f t="shared" si="2"/>
        <v/>
      </c>
      <c r="F20" s="45" t="str">
        <f t="shared" si="3"/>
        <v/>
      </c>
      <c r="G20" s="47" t="str">
        <f t="shared" si="4"/>
        <v/>
      </c>
      <c r="H20" s="49" t="str">
        <f t="shared" si="5"/>
        <v/>
      </c>
    </row>
    <row r="21" spans="1:8" ht="9.75" customHeight="1" x14ac:dyDescent="0.25">
      <c r="A21" s="15"/>
      <c r="B21" s="16"/>
      <c r="C21" s="17" t="str">
        <f t="shared" si="0"/>
        <v/>
      </c>
      <c r="D21" s="18" t="str">
        <f t="shared" si="1"/>
        <v/>
      </c>
      <c r="E21" s="18" t="str">
        <f t="shared" si="2"/>
        <v/>
      </c>
      <c r="F21" s="45" t="str">
        <f t="shared" si="3"/>
        <v/>
      </c>
      <c r="G21" s="47" t="str">
        <f t="shared" si="4"/>
        <v/>
      </c>
      <c r="H21" s="49" t="str">
        <f t="shared" si="5"/>
        <v/>
      </c>
    </row>
    <row r="22" spans="1:8" ht="9.75" customHeight="1" x14ac:dyDescent="0.25">
      <c r="A22" s="15"/>
      <c r="B22" s="16"/>
      <c r="C22" s="17" t="str">
        <f t="shared" si="0"/>
        <v/>
      </c>
      <c r="D22" s="18" t="str">
        <f t="shared" si="1"/>
        <v/>
      </c>
      <c r="E22" s="18" t="str">
        <f t="shared" si="2"/>
        <v/>
      </c>
      <c r="F22" s="45" t="str">
        <f t="shared" si="3"/>
        <v/>
      </c>
      <c r="G22" s="47" t="str">
        <f t="shared" si="4"/>
        <v/>
      </c>
      <c r="H22" s="49" t="str">
        <f t="shared" si="5"/>
        <v/>
      </c>
    </row>
    <row r="23" spans="1:8" ht="9.75" customHeight="1" x14ac:dyDescent="0.25">
      <c r="A23" s="15"/>
      <c r="B23" s="16"/>
      <c r="C23" s="17" t="str">
        <f t="shared" si="0"/>
        <v/>
      </c>
      <c r="D23" s="18" t="str">
        <f t="shared" si="1"/>
        <v/>
      </c>
      <c r="E23" s="18" t="str">
        <f t="shared" si="2"/>
        <v/>
      </c>
      <c r="F23" s="45" t="str">
        <f t="shared" si="3"/>
        <v/>
      </c>
      <c r="G23" s="47" t="str">
        <f t="shared" si="4"/>
        <v/>
      </c>
      <c r="H23" s="49" t="str">
        <f t="shared" si="5"/>
        <v/>
      </c>
    </row>
    <row r="24" spans="1:8" ht="9.75" customHeight="1" x14ac:dyDescent="0.25">
      <c r="A24" s="15"/>
      <c r="B24" s="16"/>
      <c r="C24" s="17" t="str">
        <f t="shared" si="0"/>
        <v/>
      </c>
      <c r="D24" s="18" t="str">
        <f t="shared" si="1"/>
        <v/>
      </c>
      <c r="E24" s="18" t="str">
        <f t="shared" si="2"/>
        <v/>
      </c>
      <c r="F24" s="45" t="str">
        <f t="shared" si="3"/>
        <v/>
      </c>
      <c r="G24" s="47" t="str">
        <f t="shared" si="4"/>
        <v/>
      </c>
      <c r="H24" s="49" t="str">
        <f t="shared" si="5"/>
        <v/>
      </c>
    </row>
    <row r="25" spans="1:8" ht="9.75" customHeight="1" x14ac:dyDescent="0.25">
      <c r="A25" s="15"/>
      <c r="B25" s="16"/>
      <c r="C25" s="17" t="str">
        <f t="shared" si="0"/>
        <v/>
      </c>
      <c r="D25" s="18" t="str">
        <f t="shared" si="1"/>
        <v/>
      </c>
      <c r="E25" s="18" t="str">
        <f t="shared" si="2"/>
        <v/>
      </c>
      <c r="F25" s="45" t="str">
        <f t="shared" si="3"/>
        <v/>
      </c>
      <c r="G25" s="47" t="str">
        <f t="shared" si="4"/>
        <v/>
      </c>
      <c r="H25" s="49" t="str">
        <f t="shared" si="5"/>
        <v/>
      </c>
    </row>
    <row r="26" spans="1:8" ht="9.75" customHeight="1" x14ac:dyDescent="0.25">
      <c r="A26" s="15"/>
      <c r="B26" s="16"/>
      <c r="C26" s="17" t="str">
        <f t="shared" si="0"/>
        <v/>
      </c>
      <c r="D26" s="18" t="str">
        <f t="shared" si="1"/>
        <v/>
      </c>
      <c r="E26" s="18" t="str">
        <f t="shared" si="2"/>
        <v/>
      </c>
      <c r="F26" s="45" t="str">
        <f t="shared" si="3"/>
        <v/>
      </c>
      <c r="G26" s="47" t="str">
        <f t="shared" si="4"/>
        <v/>
      </c>
      <c r="H26" s="49" t="str">
        <f t="shared" si="5"/>
        <v/>
      </c>
    </row>
    <row r="27" spans="1:8" ht="9.75" customHeight="1" x14ac:dyDescent="0.25">
      <c r="A27" s="15"/>
      <c r="B27" s="16"/>
      <c r="C27" s="17" t="str">
        <f t="shared" si="0"/>
        <v/>
      </c>
      <c r="D27" s="18" t="str">
        <f t="shared" si="1"/>
        <v/>
      </c>
      <c r="E27" s="18" t="str">
        <f t="shared" si="2"/>
        <v/>
      </c>
      <c r="F27" s="45" t="str">
        <f t="shared" si="3"/>
        <v/>
      </c>
      <c r="G27" s="47" t="str">
        <f t="shared" si="4"/>
        <v/>
      </c>
      <c r="H27" s="49" t="str">
        <f t="shared" si="5"/>
        <v/>
      </c>
    </row>
    <row r="28" spans="1:8" ht="9.75" customHeight="1" x14ac:dyDescent="0.25">
      <c r="A28" s="15"/>
      <c r="B28" s="16"/>
      <c r="C28" s="17" t="str">
        <f t="shared" si="0"/>
        <v/>
      </c>
      <c r="D28" s="18" t="str">
        <f t="shared" si="1"/>
        <v/>
      </c>
      <c r="E28" s="18" t="str">
        <f t="shared" si="2"/>
        <v/>
      </c>
      <c r="F28" s="45" t="str">
        <f t="shared" si="3"/>
        <v/>
      </c>
      <c r="G28" s="47" t="str">
        <f t="shared" si="4"/>
        <v/>
      </c>
      <c r="H28" s="49" t="str">
        <f t="shared" si="5"/>
        <v/>
      </c>
    </row>
    <row r="29" spans="1:8" ht="9.75" customHeight="1" x14ac:dyDescent="0.25">
      <c r="A29" s="15"/>
      <c r="B29" s="16"/>
      <c r="C29" s="17" t="str">
        <f t="shared" si="0"/>
        <v/>
      </c>
      <c r="D29" s="18" t="str">
        <f t="shared" si="1"/>
        <v/>
      </c>
      <c r="E29" s="18" t="str">
        <f t="shared" si="2"/>
        <v/>
      </c>
      <c r="F29" s="45" t="str">
        <f t="shared" si="3"/>
        <v/>
      </c>
      <c r="G29" s="47" t="str">
        <f t="shared" si="4"/>
        <v/>
      </c>
      <c r="H29" s="49" t="str">
        <f t="shared" si="5"/>
        <v/>
      </c>
    </row>
    <row r="30" spans="1:8" ht="9.75" customHeight="1" x14ac:dyDescent="0.25">
      <c r="A30" s="15"/>
      <c r="B30" s="16"/>
      <c r="C30" s="17" t="str">
        <f t="shared" si="0"/>
        <v/>
      </c>
      <c r="D30" s="18" t="str">
        <f t="shared" si="1"/>
        <v/>
      </c>
      <c r="E30" s="18" t="str">
        <f t="shared" si="2"/>
        <v/>
      </c>
      <c r="F30" s="45" t="str">
        <f t="shared" si="3"/>
        <v/>
      </c>
      <c r="G30" s="47" t="str">
        <f t="shared" si="4"/>
        <v/>
      </c>
      <c r="H30" s="49" t="str">
        <f t="shared" si="5"/>
        <v/>
      </c>
    </row>
    <row r="31" spans="1:8" ht="9.75" customHeight="1" x14ac:dyDescent="0.25">
      <c r="A31" s="15"/>
      <c r="B31" s="16"/>
      <c r="C31" s="17" t="str">
        <f t="shared" si="0"/>
        <v/>
      </c>
      <c r="D31" s="18" t="str">
        <f t="shared" si="1"/>
        <v/>
      </c>
      <c r="E31" s="18" t="str">
        <f t="shared" si="2"/>
        <v/>
      </c>
      <c r="F31" s="45" t="str">
        <f t="shared" si="3"/>
        <v/>
      </c>
      <c r="G31" s="47" t="str">
        <f t="shared" si="4"/>
        <v/>
      </c>
      <c r="H31" s="49" t="str">
        <f t="shared" si="5"/>
        <v/>
      </c>
    </row>
    <row r="32" spans="1:8" ht="9.75" customHeight="1" x14ac:dyDescent="0.25">
      <c r="A32" s="15"/>
      <c r="B32" s="16"/>
      <c r="C32" s="17" t="str">
        <f t="shared" si="0"/>
        <v/>
      </c>
      <c r="D32" s="18" t="str">
        <f t="shared" si="1"/>
        <v/>
      </c>
      <c r="E32" s="18" t="str">
        <f t="shared" si="2"/>
        <v/>
      </c>
      <c r="F32" s="45" t="str">
        <f t="shared" si="3"/>
        <v/>
      </c>
      <c r="G32" s="47" t="str">
        <f t="shared" si="4"/>
        <v/>
      </c>
      <c r="H32" s="49" t="str">
        <f t="shared" si="5"/>
        <v/>
      </c>
    </row>
    <row r="33" spans="1:19" ht="9.75" customHeight="1" x14ac:dyDescent="0.25">
      <c r="A33" s="15"/>
      <c r="B33" s="16"/>
      <c r="C33" s="17" t="str">
        <f t="shared" si="0"/>
        <v/>
      </c>
      <c r="D33" s="18" t="str">
        <f t="shared" si="1"/>
        <v/>
      </c>
      <c r="E33" s="18" t="str">
        <f t="shared" si="2"/>
        <v/>
      </c>
      <c r="F33" s="45" t="str">
        <f t="shared" si="3"/>
        <v/>
      </c>
      <c r="G33" s="47" t="str">
        <f t="shared" si="4"/>
        <v/>
      </c>
      <c r="H33" s="49" t="str">
        <f t="shared" si="5"/>
        <v/>
      </c>
    </row>
    <row r="34" spans="1:19" ht="9.75" customHeight="1" x14ac:dyDescent="0.25">
      <c r="A34" s="15"/>
      <c r="B34" s="16"/>
      <c r="C34" s="17" t="str">
        <f t="shared" si="0"/>
        <v/>
      </c>
      <c r="D34" s="18" t="str">
        <f t="shared" si="1"/>
        <v/>
      </c>
      <c r="E34" s="18" t="str">
        <f t="shared" si="2"/>
        <v/>
      </c>
      <c r="F34" s="45" t="str">
        <f t="shared" si="3"/>
        <v/>
      </c>
      <c r="G34" s="47" t="str">
        <f t="shared" si="4"/>
        <v/>
      </c>
      <c r="H34" s="49" t="str">
        <f t="shared" si="5"/>
        <v/>
      </c>
    </row>
    <row r="35" spans="1:19" ht="9.75" customHeight="1" x14ac:dyDescent="0.25">
      <c r="A35" s="15"/>
      <c r="B35" s="16"/>
      <c r="C35" s="17" t="str">
        <f t="shared" si="0"/>
        <v/>
      </c>
      <c r="D35" s="18" t="str">
        <f t="shared" si="1"/>
        <v/>
      </c>
      <c r="E35" s="18" t="str">
        <f t="shared" si="2"/>
        <v/>
      </c>
      <c r="F35" s="45" t="str">
        <f t="shared" si="3"/>
        <v/>
      </c>
      <c r="G35" s="47" t="str">
        <f t="shared" si="4"/>
        <v/>
      </c>
      <c r="H35" s="49" t="str">
        <f t="shared" si="5"/>
        <v/>
      </c>
    </row>
    <row r="36" spans="1:19" ht="9.75" customHeight="1" thickBot="1" x14ac:dyDescent="0.3">
      <c r="A36" s="19"/>
      <c r="B36" s="20"/>
      <c r="C36" s="21" t="str">
        <f t="shared" si="0"/>
        <v/>
      </c>
      <c r="D36" s="18" t="str">
        <f t="shared" si="1"/>
        <v/>
      </c>
      <c r="E36" s="18" t="str">
        <f t="shared" si="2"/>
        <v/>
      </c>
      <c r="F36" s="45" t="str">
        <f t="shared" si="3"/>
        <v/>
      </c>
      <c r="G36" s="47" t="str">
        <f t="shared" si="4"/>
        <v/>
      </c>
      <c r="H36" s="50" t="str">
        <f t="shared" si="5"/>
        <v/>
      </c>
    </row>
    <row r="37" spans="1:19" ht="16.5" thickTop="1" thickBot="1" x14ac:dyDescent="0.3">
      <c r="A37" s="37" t="s">
        <v>14</v>
      </c>
      <c r="B37" s="37"/>
      <c r="C37" s="37"/>
      <c r="D37" s="22" t="s">
        <v>7</v>
      </c>
      <c r="E37" s="51">
        <f>SUM(E9:E36)</f>
        <v>34.5</v>
      </c>
      <c r="F37" s="23"/>
      <c r="G37" s="24">
        <f>SUM(G9:G36)</f>
        <v>31.727499999999999</v>
      </c>
      <c r="H37" s="25">
        <f>SUM(H9:H36)</f>
        <v>2.7725</v>
      </c>
    </row>
    <row r="38" spans="1:19" ht="16.5" thickTop="1" thickBot="1" x14ac:dyDescent="0.3">
      <c r="A38" s="7" t="s">
        <v>19</v>
      </c>
      <c r="B38" s="7"/>
      <c r="C38" s="26"/>
      <c r="D38" s="26"/>
      <c r="E38" s="27">
        <v>2.1000000000000001E-2</v>
      </c>
      <c r="F38" s="26"/>
      <c r="G38" s="28" t="s">
        <v>15</v>
      </c>
      <c r="H38" s="29">
        <f>SUMIF(F9:F36,E38,G9:G36)</f>
        <v>2.4474999999999998</v>
      </c>
    </row>
    <row r="39" spans="1:19" ht="16.5" thickTop="1" thickBot="1" x14ac:dyDescent="0.3">
      <c r="A39" s="39"/>
      <c r="B39" s="38"/>
      <c r="C39" s="52"/>
      <c r="D39" s="26"/>
      <c r="E39" s="26" t="s">
        <v>9</v>
      </c>
      <c r="F39" s="26"/>
      <c r="G39" s="30" t="s">
        <v>16</v>
      </c>
      <c r="H39" s="31">
        <f>SUMIF(F9:F36,F40,G9:G36)</f>
        <v>29.279999999999998</v>
      </c>
      <c r="S39" s="2"/>
    </row>
    <row r="40" spans="1:19" ht="16.5" thickTop="1" thickBot="1" x14ac:dyDescent="0.3">
      <c r="A40" s="7" t="s">
        <v>20</v>
      </c>
      <c r="B40" s="7"/>
      <c r="C40" s="26"/>
      <c r="D40" s="26"/>
      <c r="E40" s="26" t="s">
        <v>22</v>
      </c>
      <c r="F40" s="40">
        <v>8.5000000000000006E-2</v>
      </c>
      <c r="G40" s="30" t="s">
        <v>17</v>
      </c>
      <c r="H40" s="31">
        <f>SUMIF(F9:F36,E38,H9:H36)</f>
        <v>5.2500000000000005E-2</v>
      </c>
    </row>
    <row r="41" spans="1:19" ht="16.5" thickTop="1" thickBot="1" x14ac:dyDescent="0.3">
      <c r="A41" s="41" t="str">
        <f>IF(A39&lt;&gt;"",A39-E37,"")</f>
        <v/>
      </c>
      <c r="B41" s="38"/>
      <c r="C41" s="52"/>
      <c r="D41" s="26"/>
      <c r="E41" s="26" t="s">
        <v>10</v>
      </c>
      <c r="F41" s="26"/>
      <c r="G41" s="32" t="s">
        <v>18</v>
      </c>
      <c r="H41" s="33">
        <f>SUMIF(F9:F36,F40,H9:H36)</f>
        <v>2.7199999999999998</v>
      </c>
    </row>
    <row r="42" spans="1:19" ht="15.75" thickTop="1" x14ac:dyDescent="0.25">
      <c r="A42" s="34"/>
      <c r="B42" s="34"/>
      <c r="C42" s="34"/>
      <c r="D42" s="34"/>
      <c r="E42" s="8"/>
      <c r="F42" s="8"/>
      <c r="G42" s="35"/>
      <c r="H42" s="34"/>
    </row>
    <row r="43" spans="1:19" x14ac:dyDescent="0.25">
      <c r="B43" s="36"/>
      <c r="E43" s="11"/>
    </row>
    <row r="48" spans="1:19" x14ac:dyDescent="0.25">
      <c r="B48" s="36"/>
    </row>
  </sheetData>
  <sheetProtection selectLockedCells="1"/>
  <mergeCells count="1">
    <mergeCell ref="B1:G1"/>
  </mergeCells>
  <pageMargins left="0.25" right="0.25" top="0.75" bottom="0.75" header="0.3" footer="0.3"/>
  <pageSetup paperSize="11" orientation="portrait" horizontalDpi="4294967293" verticalDpi="0" copies="2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51553" r:id="rId4" name="Button 1">
              <controlPr defaultSize="0" print="0" autoFill="0" autoPict="0" macro="[2]!NOUVELLE_FACTURE">
                <anchor moveWithCells="1" sizeWithCells="1">
                  <from>
                    <xdr:col>8</xdr:col>
                    <xdr:colOff>447675</xdr:colOff>
                    <xdr:row>29</xdr:row>
                    <xdr:rowOff>104775</xdr:rowOff>
                  </from>
                  <to>
                    <xdr:col>10</xdr:col>
                    <xdr:colOff>457200</xdr:colOff>
                    <xdr:row>32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54" r:id="rId5" name="Button 2">
              <controlPr defaultSize="0" print="0" autoFill="0" autoPict="0" macro="[2]!imprimer_facture">
                <anchor moveWithCells="1" sizeWithCells="1">
                  <from>
                    <xdr:col>8</xdr:col>
                    <xdr:colOff>466725</xdr:colOff>
                    <xdr:row>32</xdr:row>
                    <xdr:rowOff>114300</xdr:rowOff>
                  </from>
                  <to>
                    <xdr:col>10</xdr:col>
                    <xdr:colOff>476250</xdr:colOff>
                    <xdr:row>35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55" r:id="rId6" name="Button 3">
              <controlPr defaultSize="0" print="0" autoFill="0" autoPict="0" macro="[2]!MASQUER_FEUILLE">
                <anchor moveWithCells="1" sizeWithCells="1">
                  <from>
                    <xdr:col>8</xdr:col>
                    <xdr:colOff>476250</xdr:colOff>
                    <xdr:row>35</xdr:row>
                    <xdr:rowOff>114300</xdr:rowOff>
                  </from>
                  <to>
                    <xdr:col>10</xdr:col>
                    <xdr:colOff>485775</xdr:colOff>
                    <xdr:row>37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56" r:id="rId7" name="Check Box 4">
              <controlPr locked="0" defaultSize="0" autoFill="0" autoLine="0" autoPict="0" altText="">
                <anchor moveWithCells="1">
                  <from>
                    <xdr:col>3</xdr:col>
                    <xdr:colOff>257175</xdr:colOff>
                    <xdr:row>37</xdr:row>
                    <xdr:rowOff>152400</xdr:rowOff>
                  </from>
                  <to>
                    <xdr:col>4</xdr:col>
                    <xdr:colOff>285750</xdr:colOff>
                    <xdr:row>39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57" r:id="rId8" name="Check Box 5">
              <controlPr locked="0" defaultSize="0" autoFill="0" autoLine="0" autoPict="0" altText="">
                <anchor moveWithCells="1">
                  <from>
                    <xdr:col>3</xdr:col>
                    <xdr:colOff>257175</xdr:colOff>
                    <xdr:row>39</xdr:row>
                    <xdr:rowOff>161925</xdr:rowOff>
                  </from>
                  <to>
                    <xdr:col>4</xdr:col>
                    <xdr:colOff>285750</xdr:colOff>
                    <xdr:row>41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58" r:id="rId9" name="Check Box 6">
              <controlPr locked="0" defaultSize="0" autoFill="0" autoLine="0" autoPict="0" altText="">
                <anchor moveWithCells="1">
                  <from>
                    <xdr:col>3</xdr:col>
                    <xdr:colOff>257175</xdr:colOff>
                    <xdr:row>38</xdr:row>
                    <xdr:rowOff>152400</xdr:rowOff>
                  </from>
                  <to>
                    <xdr:col>4</xdr:col>
                    <xdr:colOff>123825</xdr:colOff>
                    <xdr:row>40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9"/>
  <dimension ref="A1:S48"/>
  <sheetViews>
    <sheetView showGridLines="0" zoomScale="110" zoomScaleNormal="110" workbookViewId="0">
      <selection activeCell="A18" sqref="A18"/>
    </sheetView>
  </sheetViews>
  <sheetFormatPr baseColWidth="10" defaultRowHeight="15" x14ac:dyDescent="0.25"/>
  <cols>
    <col min="1" max="1" width="5.28515625" style="6" customWidth="1"/>
    <col min="2" max="2" width="4.85546875" style="6" customWidth="1"/>
    <col min="3" max="3" width="19.85546875" style="6" customWidth="1"/>
    <col min="4" max="4" width="6.5703125" style="6" customWidth="1"/>
    <col min="5" max="5" width="10.140625" style="6" customWidth="1"/>
    <col min="6" max="6" width="5" style="6" customWidth="1"/>
    <col min="7" max="7" width="8.42578125" style="6" customWidth="1"/>
    <col min="8" max="8" width="6.85546875" style="6" customWidth="1"/>
    <col min="9" max="9" width="11.42578125" style="6"/>
    <col min="10" max="12" width="11.42578125" style="1"/>
    <col min="13" max="13" width="23.5703125" style="1" customWidth="1"/>
    <col min="14" max="16" width="11.42578125" style="1"/>
    <col min="17" max="17" width="13" style="1" customWidth="1"/>
    <col min="18" max="19" width="11.42578125" style="1"/>
  </cols>
  <sheetData>
    <row r="1" spans="1:8" x14ac:dyDescent="0.25">
      <c r="B1" s="55"/>
      <c r="C1" s="55"/>
      <c r="D1" s="55"/>
      <c r="E1" s="55"/>
      <c r="F1" s="55"/>
      <c r="G1" s="55"/>
    </row>
    <row r="2" spans="1:8" x14ac:dyDescent="0.25">
      <c r="A2" s="7"/>
      <c r="B2" s="7"/>
      <c r="C2" s="7"/>
      <c r="D2" s="7"/>
      <c r="E2" s="7"/>
      <c r="F2" s="7"/>
      <c r="G2" s="7"/>
      <c r="H2" s="7"/>
    </row>
    <row r="3" spans="1:8" x14ac:dyDescent="0.25">
      <c r="A3" s="7"/>
      <c r="B3" s="7"/>
      <c r="C3" s="7"/>
      <c r="D3" s="7"/>
      <c r="E3" s="7"/>
      <c r="F3" s="7"/>
      <c r="G3" s="7"/>
      <c r="H3" s="7"/>
    </row>
    <row r="4" spans="1:8" x14ac:dyDescent="0.25">
      <c r="A4" s="7"/>
      <c r="B4" s="7"/>
      <c r="C4" s="7"/>
      <c r="D4" s="7"/>
      <c r="E4" s="7"/>
      <c r="F4" s="7"/>
      <c r="G4" s="7"/>
      <c r="H4" s="7"/>
    </row>
    <row r="5" spans="1:8" x14ac:dyDescent="0.25">
      <c r="C5" s="8" t="s">
        <v>0</v>
      </c>
      <c r="D5" s="54">
        <v>39453</v>
      </c>
      <c r="E5" s="9"/>
    </row>
    <row r="6" spans="1:8" ht="15.75" thickBot="1" x14ac:dyDescent="0.3">
      <c r="C6" s="8" t="s">
        <v>8</v>
      </c>
      <c r="D6" s="42">
        <v>200801027</v>
      </c>
      <c r="E6" s="10"/>
    </row>
    <row r="7" spans="1:8" ht="16.5" thickTop="1" thickBot="1" x14ac:dyDescent="0.3">
      <c r="A7" s="6" t="s">
        <v>21</v>
      </c>
      <c r="B7" s="46">
        <v>7</v>
      </c>
      <c r="C7" s="8" t="s">
        <v>1</v>
      </c>
      <c r="D7" s="10">
        <v>8</v>
      </c>
      <c r="E7" s="10"/>
      <c r="H7" s="11"/>
    </row>
    <row r="8" spans="1:8" ht="16.5" thickTop="1" thickBot="1" x14ac:dyDescent="0.3">
      <c r="A8" s="12" t="s">
        <v>2</v>
      </c>
      <c r="B8" s="13" t="s">
        <v>5</v>
      </c>
      <c r="C8" s="13" t="s">
        <v>3</v>
      </c>
      <c r="D8" s="13" t="s">
        <v>4</v>
      </c>
      <c r="E8" s="13" t="s">
        <v>6</v>
      </c>
      <c r="F8" s="13" t="s">
        <v>11</v>
      </c>
      <c r="G8" s="13" t="s">
        <v>12</v>
      </c>
      <c r="H8" s="14" t="s">
        <v>13</v>
      </c>
    </row>
    <row r="9" spans="1:8" ht="9.75" customHeight="1" thickTop="1" x14ac:dyDescent="0.25">
      <c r="A9" s="15">
        <v>50</v>
      </c>
      <c r="B9" s="16">
        <v>4</v>
      </c>
      <c r="C9" s="17" t="str">
        <f t="shared" ref="C9:C36" si="0">IFERROR(VLOOKUP(A9,code_carte,2,FALSE),"")</f>
        <v>PRODUIT 1</v>
      </c>
      <c r="D9" s="18">
        <f t="shared" ref="D9:D36" si="1">IFERROR(VLOOKUP(A9,code_carte,3,FALSE),"")</f>
        <v>3</v>
      </c>
      <c r="E9" s="18">
        <f t="shared" ref="E9:E36" si="2">IFERROR(VLOOKUP(A9,code_carte,3,FALSE)*B9,"")</f>
        <v>12</v>
      </c>
      <c r="F9" s="45">
        <f t="shared" ref="F9:F36" si="3">IFERROR(VLOOKUP(A9,code_carte,4,FALSE),"")</f>
        <v>8.5000000000000006E-2</v>
      </c>
      <c r="G9" s="47">
        <f t="shared" ref="G9:G36" si="4">IFERROR(VLOOKUP(A9,code_carte,5,FALSE)*B9,"")</f>
        <v>10.98</v>
      </c>
      <c r="H9" s="48">
        <f t="shared" ref="H9:H36" si="5">IFERROR(VLOOKUP(A9,code_carte,6,FALSE)*B9,"")</f>
        <v>1.02</v>
      </c>
    </row>
    <row r="10" spans="1:8" ht="9.75" customHeight="1" x14ac:dyDescent="0.25">
      <c r="A10" s="15">
        <v>12</v>
      </c>
      <c r="B10" s="16">
        <v>1</v>
      </c>
      <c r="C10" s="17" t="str">
        <f t="shared" si="0"/>
        <v>PRODUIT 1</v>
      </c>
      <c r="D10" s="18">
        <f t="shared" si="1"/>
        <v>1.9</v>
      </c>
      <c r="E10" s="18">
        <f t="shared" si="2"/>
        <v>1.9</v>
      </c>
      <c r="F10" s="45">
        <f t="shared" si="3"/>
        <v>2.1000000000000001E-2</v>
      </c>
      <c r="G10" s="47">
        <f t="shared" si="4"/>
        <v>1.8600999999999999</v>
      </c>
      <c r="H10" s="49">
        <f t="shared" si="5"/>
        <v>3.9899999999999998E-2</v>
      </c>
    </row>
    <row r="11" spans="1:8" ht="9.75" customHeight="1" x14ac:dyDescent="0.25">
      <c r="A11" s="15">
        <v>10</v>
      </c>
      <c r="B11" s="16">
        <v>2</v>
      </c>
      <c r="C11" s="17" t="str">
        <f t="shared" si="0"/>
        <v>PRODUIT 1</v>
      </c>
      <c r="D11" s="18">
        <f t="shared" si="1"/>
        <v>1.9</v>
      </c>
      <c r="E11" s="18">
        <f t="shared" si="2"/>
        <v>3.8</v>
      </c>
      <c r="F11" s="45">
        <f t="shared" si="3"/>
        <v>2.1000000000000001E-2</v>
      </c>
      <c r="G11" s="47">
        <f t="shared" si="4"/>
        <v>3.7201999999999997</v>
      </c>
      <c r="H11" s="49">
        <f t="shared" si="5"/>
        <v>7.9799999999999996E-2</v>
      </c>
    </row>
    <row r="12" spans="1:8" ht="9.75" customHeight="1" x14ac:dyDescent="0.25">
      <c r="A12" s="15">
        <v>11</v>
      </c>
      <c r="B12" s="16">
        <v>1</v>
      </c>
      <c r="C12" s="17" t="str">
        <f t="shared" si="0"/>
        <v>PRODUIT 1</v>
      </c>
      <c r="D12" s="18">
        <f t="shared" si="1"/>
        <v>1.9</v>
      </c>
      <c r="E12" s="18">
        <f t="shared" si="2"/>
        <v>1.9</v>
      </c>
      <c r="F12" s="45">
        <f t="shared" si="3"/>
        <v>2.1000000000000001E-2</v>
      </c>
      <c r="G12" s="47">
        <f t="shared" si="4"/>
        <v>1.8600999999999999</v>
      </c>
      <c r="H12" s="49">
        <f t="shared" si="5"/>
        <v>3.9899999999999998E-2</v>
      </c>
    </row>
    <row r="13" spans="1:8" ht="9.75" customHeight="1" x14ac:dyDescent="0.25">
      <c r="A13" s="15">
        <v>30</v>
      </c>
      <c r="B13" s="16">
        <v>4</v>
      </c>
      <c r="C13" s="17" t="str">
        <f t="shared" si="0"/>
        <v>PRODUIT 1</v>
      </c>
      <c r="D13" s="18">
        <f t="shared" si="1"/>
        <v>2</v>
      </c>
      <c r="E13" s="18">
        <f t="shared" si="2"/>
        <v>8</v>
      </c>
      <c r="F13" s="45">
        <f t="shared" si="3"/>
        <v>2.1000000000000001E-2</v>
      </c>
      <c r="G13" s="47">
        <f t="shared" si="4"/>
        <v>7.8319999999999999</v>
      </c>
      <c r="H13" s="49">
        <f t="shared" si="5"/>
        <v>0.16800000000000001</v>
      </c>
    </row>
    <row r="14" spans="1:8" ht="9.75" customHeight="1" x14ac:dyDescent="0.25">
      <c r="A14" s="15">
        <v>70</v>
      </c>
      <c r="B14" s="16">
        <v>1</v>
      </c>
      <c r="C14" s="17" t="str">
        <f t="shared" si="0"/>
        <v>PRODUIT 1</v>
      </c>
      <c r="D14" s="18">
        <f t="shared" si="1"/>
        <v>14</v>
      </c>
      <c r="E14" s="18">
        <f t="shared" si="2"/>
        <v>14</v>
      </c>
      <c r="F14" s="45">
        <f t="shared" si="3"/>
        <v>8.5000000000000006E-2</v>
      </c>
      <c r="G14" s="47">
        <f t="shared" si="4"/>
        <v>12.81</v>
      </c>
      <c r="H14" s="49">
        <f t="shared" si="5"/>
        <v>1.1900000000000002</v>
      </c>
    </row>
    <row r="15" spans="1:8" ht="9.75" customHeight="1" x14ac:dyDescent="0.25">
      <c r="A15" s="15">
        <v>101</v>
      </c>
      <c r="B15" s="16">
        <v>1</v>
      </c>
      <c r="C15" s="17" t="str">
        <f t="shared" si="0"/>
        <v>PRODUIT 1</v>
      </c>
      <c r="D15" s="18">
        <f t="shared" si="1"/>
        <v>9</v>
      </c>
      <c r="E15" s="18">
        <f t="shared" si="2"/>
        <v>9</v>
      </c>
      <c r="F15" s="45">
        <f t="shared" si="3"/>
        <v>8.5000000000000006E-2</v>
      </c>
      <c r="G15" s="47">
        <f t="shared" si="4"/>
        <v>8.2349999999999994</v>
      </c>
      <c r="H15" s="49">
        <f t="shared" si="5"/>
        <v>0.76500000000000001</v>
      </c>
    </row>
    <row r="16" spans="1:8" ht="9.75" customHeight="1" x14ac:dyDescent="0.25">
      <c r="A16" s="15">
        <v>100</v>
      </c>
      <c r="B16" s="16">
        <v>20</v>
      </c>
      <c r="C16" s="17" t="str">
        <f t="shared" si="0"/>
        <v>PRODUIT 1</v>
      </c>
      <c r="D16" s="18">
        <f t="shared" si="1"/>
        <v>0.35</v>
      </c>
      <c r="E16" s="18">
        <f t="shared" si="2"/>
        <v>7</v>
      </c>
      <c r="F16" s="45">
        <f t="shared" si="3"/>
        <v>8.5000000000000006E-2</v>
      </c>
      <c r="G16" s="47">
        <f t="shared" si="4"/>
        <v>6.4049999999999994</v>
      </c>
      <c r="H16" s="49">
        <f t="shared" si="5"/>
        <v>0.59499999999999997</v>
      </c>
    </row>
    <row r="17" spans="1:8" ht="9.75" customHeight="1" x14ac:dyDescent="0.25">
      <c r="A17" s="15">
        <v>101</v>
      </c>
      <c r="B17" s="16">
        <v>2</v>
      </c>
      <c r="C17" s="17" t="str">
        <f t="shared" si="0"/>
        <v>PRODUIT 1</v>
      </c>
      <c r="D17" s="18">
        <f t="shared" si="1"/>
        <v>9</v>
      </c>
      <c r="E17" s="18">
        <f t="shared" si="2"/>
        <v>18</v>
      </c>
      <c r="F17" s="45">
        <f t="shared" si="3"/>
        <v>8.5000000000000006E-2</v>
      </c>
      <c r="G17" s="47">
        <f t="shared" si="4"/>
        <v>16.47</v>
      </c>
      <c r="H17" s="49">
        <f t="shared" si="5"/>
        <v>1.53</v>
      </c>
    </row>
    <row r="18" spans="1:8" ht="9.75" customHeight="1" x14ac:dyDescent="0.25">
      <c r="A18" s="15">
        <v>85</v>
      </c>
      <c r="B18" s="16">
        <v>2</v>
      </c>
      <c r="C18" s="17" t="str">
        <f t="shared" si="0"/>
        <v>PRODUIT 1</v>
      </c>
      <c r="D18" s="18">
        <f t="shared" si="1"/>
        <v>14.5</v>
      </c>
      <c r="E18" s="18">
        <f t="shared" si="2"/>
        <v>29</v>
      </c>
      <c r="F18" s="45">
        <f t="shared" si="3"/>
        <v>8.5000000000000006E-2</v>
      </c>
      <c r="G18" s="47">
        <f t="shared" si="4"/>
        <v>26.535</v>
      </c>
      <c r="H18" s="49">
        <f t="shared" si="5"/>
        <v>2.4650000000000003</v>
      </c>
    </row>
    <row r="19" spans="1:8" ht="9.75" customHeight="1" x14ac:dyDescent="0.25">
      <c r="A19" s="15">
        <v>82</v>
      </c>
      <c r="B19" s="16">
        <v>3</v>
      </c>
      <c r="C19" s="17" t="str">
        <f t="shared" si="0"/>
        <v>PRODUIT 1</v>
      </c>
      <c r="D19" s="18">
        <f t="shared" si="1"/>
        <v>12.5</v>
      </c>
      <c r="E19" s="18">
        <f t="shared" si="2"/>
        <v>37.5</v>
      </c>
      <c r="F19" s="45">
        <f t="shared" si="3"/>
        <v>8.5000000000000006E-2</v>
      </c>
      <c r="G19" s="47">
        <f t="shared" si="4"/>
        <v>34.3125</v>
      </c>
      <c r="H19" s="49">
        <f t="shared" si="5"/>
        <v>3.1875</v>
      </c>
    </row>
    <row r="20" spans="1:8" ht="9.75" customHeight="1" x14ac:dyDescent="0.25">
      <c r="A20" s="15">
        <v>81</v>
      </c>
      <c r="B20" s="16">
        <v>2</v>
      </c>
      <c r="C20" s="17" t="str">
        <f t="shared" si="0"/>
        <v>PRODUIT 1</v>
      </c>
      <c r="D20" s="18">
        <f t="shared" si="1"/>
        <v>11</v>
      </c>
      <c r="E20" s="18">
        <f t="shared" si="2"/>
        <v>22</v>
      </c>
      <c r="F20" s="45">
        <f t="shared" si="3"/>
        <v>8.5000000000000006E-2</v>
      </c>
      <c r="G20" s="47">
        <f t="shared" si="4"/>
        <v>20.13</v>
      </c>
      <c r="H20" s="49">
        <f t="shared" si="5"/>
        <v>1.87</v>
      </c>
    </row>
    <row r="21" spans="1:8" ht="9.75" customHeight="1" x14ac:dyDescent="0.25">
      <c r="A21" s="15">
        <v>96</v>
      </c>
      <c r="B21" s="16">
        <v>2</v>
      </c>
      <c r="C21" s="17" t="str">
        <f t="shared" si="0"/>
        <v>PRODUIT 1</v>
      </c>
      <c r="D21" s="18">
        <f t="shared" si="1"/>
        <v>7</v>
      </c>
      <c r="E21" s="18">
        <f t="shared" si="2"/>
        <v>14</v>
      </c>
      <c r="F21" s="45">
        <f t="shared" si="3"/>
        <v>8.5000000000000006E-2</v>
      </c>
      <c r="G21" s="47">
        <f t="shared" si="4"/>
        <v>12.81</v>
      </c>
      <c r="H21" s="49">
        <f t="shared" si="5"/>
        <v>1.1900000000000002</v>
      </c>
    </row>
    <row r="22" spans="1:8" ht="9.75" customHeight="1" x14ac:dyDescent="0.25">
      <c r="A22" s="15">
        <v>94</v>
      </c>
      <c r="B22" s="16">
        <v>1</v>
      </c>
      <c r="C22" s="17" t="str">
        <f t="shared" si="0"/>
        <v>PRODUIT 1</v>
      </c>
      <c r="D22" s="18">
        <f t="shared" si="1"/>
        <v>2</v>
      </c>
      <c r="E22" s="18">
        <f t="shared" si="2"/>
        <v>2</v>
      </c>
      <c r="F22" s="45">
        <f t="shared" si="3"/>
        <v>8.5000000000000006E-2</v>
      </c>
      <c r="G22" s="47">
        <f t="shared" si="4"/>
        <v>1.83</v>
      </c>
      <c r="H22" s="49">
        <f t="shared" si="5"/>
        <v>0.17</v>
      </c>
    </row>
    <row r="23" spans="1:8" ht="9.75" customHeight="1" x14ac:dyDescent="0.25">
      <c r="A23" s="15"/>
      <c r="B23" s="16"/>
      <c r="C23" s="17" t="str">
        <f t="shared" si="0"/>
        <v/>
      </c>
      <c r="D23" s="18" t="str">
        <f t="shared" si="1"/>
        <v/>
      </c>
      <c r="E23" s="18" t="str">
        <f t="shared" si="2"/>
        <v/>
      </c>
      <c r="F23" s="45" t="str">
        <f t="shared" si="3"/>
        <v/>
      </c>
      <c r="G23" s="47" t="str">
        <f t="shared" si="4"/>
        <v/>
      </c>
      <c r="H23" s="49" t="str">
        <f t="shared" si="5"/>
        <v/>
      </c>
    </row>
    <row r="24" spans="1:8" ht="9.75" customHeight="1" x14ac:dyDescent="0.25">
      <c r="A24" s="15"/>
      <c r="B24" s="16"/>
      <c r="C24" s="17" t="str">
        <f t="shared" si="0"/>
        <v/>
      </c>
      <c r="D24" s="18" t="str">
        <f t="shared" si="1"/>
        <v/>
      </c>
      <c r="E24" s="18" t="str">
        <f t="shared" si="2"/>
        <v/>
      </c>
      <c r="F24" s="45" t="str">
        <f t="shared" si="3"/>
        <v/>
      </c>
      <c r="G24" s="47" t="str">
        <f t="shared" si="4"/>
        <v/>
      </c>
      <c r="H24" s="49" t="str">
        <f t="shared" si="5"/>
        <v/>
      </c>
    </row>
    <row r="25" spans="1:8" ht="9.75" customHeight="1" x14ac:dyDescent="0.25">
      <c r="A25" s="15"/>
      <c r="B25" s="16"/>
      <c r="C25" s="17" t="str">
        <f t="shared" si="0"/>
        <v/>
      </c>
      <c r="D25" s="18" t="str">
        <f t="shared" si="1"/>
        <v/>
      </c>
      <c r="E25" s="18" t="str">
        <f t="shared" si="2"/>
        <v/>
      </c>
      <c r="F25" s="45" t="str">
        <f t="shared" si="3"/>
        <v/>
      </c>
      <c r="G25" s="47" t="str">
        <f t="shared" si="4"/>
        <v/>
      </c>
      <c r="H25" s="49" t="str">
        <f t="shared" si="5"/>
        <v/>
      </c>
    </row>
    <row r="26" spans="1:8" ht="9.75" customHeight="1" x14ac:dyDescent="0.25">
      <c r="A26" s="15"/>
      <c r="B26" s="16"/>
      <c r="C26" s="17" t="str">
        <f t="shared" si="0"/>
        <v/>
      </c>
      <c r="D26" s="18" t="str">
        <f t="shared" si="1"/>
        <v/>
      </c>
      <c r="E26" s="18" t="str">
        <f t="shared" si="2"/>
        <v/>
      </c>
      <c r="F26" s="45" t="str">
        <f t="shared" si="3"/>
        <v/>
      </c>
      <c r="G26" s="47" t="str">
        <f t="shared" si="4"/>
        <v/>
      </c>
      <c r="H26" s="49" t="str">
        <f t="shared" si="5"/>
        <v/>
      </c>
    </row>
    <row r="27" spans="1:8" ht="9.75" customHeight="1" x14ac:dyDescent="0.25">
      <c r="A27" s="15"/>
      <c r="B27" s="16"/>
      <c r="C27" s="17" t="str">
        <f t="shared" si="0"/>
        <v/>
      </c>
      <c r="D27" s="18" t="str">
        <f t="shared" si="1"/>
        <v/>
      </c>
      <c r="E27" s="18" t="str">
        <f t="shared" si="2"/>
        <v/>
      </c>
      <c r="F27" s="45" t="str">
        <f t="shared" si="3"/>
        <v/>
      </c>
      <c r="G27" s="47" t="str">
        <f t="shared" si="4"/>
        <v/>
      </c>
      <c r="H27" s="49" t="str">
        <f t="shared" si="5"/>
        <v/>
      </c>
    </row>
    <row r="28" spans="1:8" ht="9.75" customHeight="1" x14ac:dyDescent="0.25">
      <c r="A28" s="15"/>
      <c r="B28" s="16"/>
      <c r="C28" s="17" t="str">
        <f t="shared" si="0"/>
        <v/>
      </c>
      <c r="D28" s="18" t="str">
        <f t="shared" si="1"/>
        <v/>
      </c>
      <c r="E28" s="18" t="str">
        <f t="shared" si="2"/>
        <v/>
      </c>
      <c r="F28" s="45" t="str">
        <f t="shared" si="3"/>
        <v/>
      </c>
      <c r="G28" s="47" t="str">
        <f t="shared" si="4"/>
        <v/>
      </c>
      <c r="H28" s="49" t="str">
        <f t="shared" si="5"/>
        <v/>
      </c>
    </row>
    <row r="29" spans="1:8" ht="9.75" customHeight="1" x14ac:dyDescent="0.25">
      <c r="A29" s="15"/>
      <c r="B29" s="16"/>
      <c r="C29" s="17" t="str">
        <f t="shared" si="0"/>
        <v/>
      </c>
      <c r="D29" s="18" t="str">
        <f t="shared" si="1"/>
        <v/>
      </c>
      <c r="E29" s="18" t="str">
        <f t="shared" si="2"/>
        <v/>
      </c>
      <c r="F29" s="45" t="str">
        <f t="shared" si="3"/>
        <v/>
      </c>
      <c r="G29" s="47" t="str">
        <f t="shared" si="4"/>
        <v/>
      </c>
      <c r="H29" s="49" t="str">
        <f t="shared" si="5"/>
        <v/>
      </c>
    </row>
    <row r="30" spans="1:8" ht="9.75" customHeight="1" x14ac:dyDescent="0.25">
      <c r="A30" s="15"/>
      <c r="B30" s="16"/>
      <c r="C30" s="17" t="str">
        <f t="shared" si="0"/>
        <v/>
      </c>
      <c r="D30" s="18" t="str">
        <f t="shared" si="1"/>
        <v/>
      </c>
      <c r="E30" s="18" t="str">
        <f t="shared" si="2"/>
        <v/>
      </c>
      <c r="F30" s="45" t="str">
        <f t="shared" si="3"/>
        <v/>
      </c>
      <c r="G30" s="47" t="str">
        <f t="shared" si="4"/>
        <v/>
      </c>
      <c r="H30" s="49" t="str">
        <f t="shared" si="5"/>
        <v/>
      </c>
    </row>
    <row r="31" spans="1:8" ht="9.75" customHeight="1" x14ac:dyDescent="0.25">
      <c r="A31" s="15"/>
      <c r="B31" s="16"/>
      <c r="C31" s="17" t="str">
        <f t="shared" si="0"/>
        <v/>
      </c>
      <c r="D31" s="18" t="str">
        <f t="shared" si="1"/>
        <v/>
      </c>
      <c r="E31" s="18" t="str">
        <f t="shared" si="2"/>
        <v/>
      </c>
      <c r="F31" s="45" t="str">
        <f t="shared" si="3"/>
        <v/>
      </c>
      <c r="G31" s="47" t="str">
        <f t="shared" si="4"/>
        <v/>
      </c>
      <c r="H31" s="49" t="str">
        <f t="shared" si="5"/>
        <v/>
      </c>
    </row>
    <row r="32" spans="1:8" ht="9.75" customHeight="1" x14ac:dyDescent="0.25">
      <c r="A32" s="15"/>
      <c r="B32" s="16"/>
      <c r="C32" s="17" t="str">
        <f t="shared" si="0"/>
        <v/>
      </c>
      <c r="D32" s="18" t="str">
        <f t="shared" si="1"/>
        <v/>
      </c>
      <c r="E32" s="18" t="str">
        <f t="shared" si="2"/>
        <v/>
      </c>
      <c r="F32" s="45" t="str">
        <f t="shared" si="3"/>
        <v/>
      </c>
      <c r="G32" s="47" t="str">
        <f t="shared" si="4"/>
        <v/>
      </c>
      <c r="H32" s="49" t="str">
        <f t="shared" si="5"/>
        <v/>
      </c>
    </row>
    <row r="33" spans="1:19" ht="9.75" customHeight="1" x14ac:dyDescent="0.25">
      <c r="A33" s="15"/>
      <c r="B33" s="16"/>
      <c r="C33" s="17" t="str">
        <f t="shared" si="0"/>
        <v/>
      </c>
      <c r="D33" s="18" t="str">
        <f t="shared" si="1"/>
        <v/>
      </c>
      <c r="E33" s="18" t="str">
        <f t="shared" si="2"/>
        <v/>
      </c>
      <c r="F33" s="45" t="str">
        <f t="shared" si="3"/>
        <v/>
      </c>
      <c r="G33" s="47" t="str">
        <f t="shared" si="4"/>
        <v/>
      </c>
      <c r="H33" s="49" t="str">
        <f t="shared" si="5"/>
        <v/>
      </c>
    </row>
    <row r="34" spans="1:19" ht="9.75" customHeight="1" x14ac:dyDescent="0.25">
      <c r="A34" s="15"/>
      <c r="B34" s="16"/>
      <c r="C34" s="17" t="str">
        <f t="shared" si="0"/>
        <v/>
      </c>
      <c r="D34" s="18" t="str">
        <f t="shared" si="1"/>
        <v/>
      </c>
      <c r="E34" s="18" t="str">
        <f t="shared" si="2"/>
        <v/>
      </c>
      <c r="F34" s="45" t="str">
        <f t="shared" si="3"/>
        <v/>
      </c>
      <c r="G34" s="47" t="str">
        <f t="shared" si="4"/>
        <v/>
      </c>
      <c r="H34" s="49" t="str">
        <f t="shared" si="5"/>
        <v/>
      </c>
    </row>
    <row r="35" spans="1:19" ht="9.75" customHeight="1" x14ac:dyDescent="0.25">
      <c r="A35" s="15"/>
      <c r="B35" s="16"/>
      <c r="C35" s="17" t="str">
        <f t="shared" si="0"/>
        <v/>
      </c>
      <c r="D35" s="18" t="str">
        <f t="shared" si="1"/>
        <v/>
      </c>
      <c r="E35" s="18" t="str">
        <f t="shared" si="2"/>
        <v/>
      </c>
      <c r="F35" s="45" t="str">
        <f t="shared" si="3"/>
        <v/>
      </c>
      <c r="G35" s="47" t="str">
        <f t="shared" si="4"/>
        <v/>
      </c>
      <c r="H35" s="49" t="str">
        <f t="shared" si="5"/>
        <v/>
      </c>
    </row>
    <row r="36" spans="1:19" ht="9.75" customHeight="1" thickBot="1" x14ac:dyDescent="0.3">
      <c r="A36" s="19"/>
      <c r="B36" s="20"/>
      <c r="C36" s="21" t="str">
        <f t="shared" si="0"/>
        <v/>
      </c>
      <c r="D36" s="18" t="str">
        <f t="shared" si="1"/>
        <v/>
      </c>
      <c r="E36" s="18" t="str">
        <f t="shared" si="2"/>
        <v/>
      </c>
      <c r="F36" s="45" t="str">
        <f t="shared" si="3"/>
        <v/>
      </c>
      <c r="G36" s="47" t="str">
        <f t="shared" si="4"/>
        <v/>
      </c>
      <c r="H36" s="50" t="str">
        <f t="shared" si="5"/>
        <v/>
      </c>
    </row>
    <row r="37" spans="1:19" ht="16.5" thickTop="1" thickBot="1" x14ac:dyDescent="0.3">
      <c r="A37" s="37" t="s">
        <v>14</v>
      </c>
      <c r="B37" s="37"/>
      <c r="C37" s="37"/>
      <c r="D37" s="22" t="s">
        <v>7</v>
      </c>
      <c r="E37" s="51">
        <f>SUM(E9:E36)</f>
        <v>180.1</v>
      </c>
      <c r="F37" s="23"/>
      <c r="G37" s="24">
        <f>SUM(G9:G36)</f>
        <v>165.78990000000002</v>
      </c>
      <c r="H37" s="25">
        <f>SUM(H9:H36)</f>
        <v>14.310100000000002</v>
      </c>
    </row>
    <row r="38" spans="1:19" ht="16.5" thickTop="1" thickBot="1" x14ac:dyDescent="0.3">
      <c r="A38" s="7" t="s">
        <v>19</v>
      </c>
      <c r="B38" s="7"/>
      <c r="C38" s="26"/>
      <c r="D38" s="26"/>
      <c r="E38" s="27">
        <v>2.1000000000000001E-2</v>
      </c>
      <c r="F38" s="26"/>
      <c r="G38" s="28" t="s">
        <v>15</v>
      </c>
      <c r="H38" s="29">
        <f>SUMIF(F9:F36,E38,G9:G36)</f>
        <v>15.272399999999999</v>
      </c>
    </row>
    <row r="39" spans="1:19" ht="16.5" thickTop="1" thickBot="1" x14ac:dyDescent="0.3">
      <c r="A39" s="39"/>
      <c r="B39" s="38"/>
      <c r="C39" s="52">
        <v>120</v>
      </c>
      <c r="D39" s="26"/>
      <c r="E39" s="26" t="s">
        <v>9</v>
      </c>
      <c r="F39" s="26"/>
      <c r="G39" s="30" t="s">
        <v>16</v>
      </c>
      <c r="H39" s="31">
        <f>SUMIF(F9:F36,F40,G9:G36)</f>
        <v>150.51750000000001</v>
      </c>
      <c r="S39" s="2"/>
    </row>
    <row r="40" spans="1:19" ht="16.5" thickTop="1" thickBot="1" x14ac:dyDescent="0.3">
      <c r="A40" s="7" t="s">
        <v>20</v>
      </c>
      <c r="B40" s="7"/>
      <c r="C40" s="26"/>
      <c r="D40" s="26"/>
      <c r="E40" s="26" t="s">
        <v>22</v>
      </c>
      <c r="F40" s="40">
        <v>8.5000000000000006E-2</v>
      </c>
      <c r="G40" s="30" t="s">
        <v>17</v>
      </c>
      <c r="H40" s="31">
        <f>SUMIF(F9:F36,E38,H9:H36)</f>
        <v>0.3276</v>
      </c>
    </row>
    <row r="41" spans="1:19" ht="16.5" thickTop="1" thickBot="1" x14ac:dyDescent="0.3">
      <c r="A41" s="41" t="str">
        <f>IF(A39&lt;&gt;"",A39-E37,"")</f>
        <v/>
      </c>
      <c r="B41" s="38"/>
      <c r="C41" s="52">
        <v>60.1</v>
      </c>
      <c r="D41" s="26"/>
      <c r="E41" s="26" t="s">
        <v>10</v>
      </c>
      <c r="F41" s="26"/>
      <c r="G41" s="32" t="s">
        <v>18</v>
      </c>
      <c r="H41" s="33">
        <f>SUMIF(F9:F36,F40,H9:H36)</f>
        <v>13.982500000000002</v>
      </c>
    </row>
    <row r="42" spans="1:19" ht="15.75" thickTop="1" x14ac:dyDescent="0.25">
      <c r="A42" s="34"/>
      <c r="B42" s="34"/>
      <c r="C42" s="34"/>
      <c r="D42" s="34"/>
      <c r="E42" s="8"/>
      <c r="F42" s="8"/>
      <c r="G42" s="35"/>
      <c r="H42" s="34"/>
    </row>
    <row r="43" spans="1:19" x14ac:dyDescent="0.25">
      <c r="B43" s="36"/>
      <c r="E43" s="11"/>
    </row>
    <row r="48" spans="1:19" x14ac:dyDescent="0.25">
      <c r="B48" s="36"/>
    </row>
  </sheetData>
  <sheetProtection selectLockedCells="1"/>
  <mergeCells count="1">
    <mergeCell ref="B1:G1"/>
  </mergeCells>
  <pageMargins left="0.25" right="0.25" top="0.75" bottom="0.75" header="0.3" footer="0.3"/>
  <pageSetup paperSize="11" orientation="portrait" horizontalDpi="4294967293" verticalDpi="0" copies="2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52577" r:id="rId4" name="Button 1">
              <controlPr defaultSize="0" print="0" autoFill="0" autoPict="0" macro="[2]!NOUVELLE_FACTURE">
                <anchor moveWithCells="1" sizeWithCells="1">
                  <from>
                    <xdr:col>8</xdr:col>
                    <xdr:colOff>447675</xdr:colOff>
                    <xdr:row>29</xdr:row>
                    <xdr:rowOff>104775</xdr:rowOff>
                  </from>
                  <to>
                    <xdr:col>10</xdr:col>
                    <xdr:colOff>457200</xdr:colOff>
                    <xdr:row>32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78" r:id="rId5" name="Button 2">
              <controlPr defaultSize="0" print="0" autoFill="0" autoPict="0" macro="[2]!imprimer_facture">
                <anchor moveWithCells="1" sizeWithCells="1">
                  <from>
                    <xdr:col>8</xdr:col>
                    <xdr:colOff>466725</xdr:colOff>
                    <xdr:row>32</xdr:row>
                    <xdr:rowOff>114300</xdr:rowOff>
                  </from>
                  <to>
                    <xdr:col>10</xdr:col>
                    <xdr:colOff>476250</xdr:colOff>
                    <xdr:row>35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79" r:id="rId6" name="Button 3">
              <controlPr defaultSize="0" print="0" autoFill="0" autoPict="0" macro="[2]!MASQUER_FEUILLE">
                <anchor moveWithCells="1" sizeWithCells="1">
                  <from>
                    <xdr:col>8</xdr:col>
                    <xdr:colOff>476250</xdr:colOff>
                    <xdr:row>35</xdr:row>
                    <xdr:rowOff>114300</xdr:rowOff>
                  </from>
                  <to>
                    <xdr:col>10</xdr:col>
                    <xdr:colOff>485775</xdr:colOff>
                    <xdr:row>37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80" r:id="rId7" name="Check Box 4">
              <controlPr locked="0" defaultSize="0" autoFill="0" autoLine="0" autoPict="0" altText="">
                <anchor moveWithCells="1">
                  <from>
                    <xdr:col>3</xdr:col>
                    <xdr:colOff>257175</xdr:colOff>
                    <xdr:row>37</xdr:row>
                    <xdr:rowOff>152400</xdr:rowOff>
                  </from>
                  <to>
                    <xdr:col>4</xdr:col>
                    <xdr:colOff>285750</xdr:colOff>
                    <xdr:row>39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81" r:id="rId8" name="Check Box 5">
              <controlPr locked="0" defaultSize="0" autoFill="0" autoLine="0" autoPict="0" altText="">
                <anchor moveWithCells="1">
                  <from>
                    <xdr:col>3</xdr:col>
                    <xdr:colOff>257175</xdr:colOff>
                    <xdr:row>39</xdr:row>
                    <xdr:rowOff>161925</xdr:rowOff>
                  </from>
                  <to>
                    <xdr:col>4</xdr:col>
                    <xdr:colOff>285750</xdr:colOff>
                    <xdr:row>41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82" r:id="rId9" name="Check Box 6">
              <controlPr locked="0" defaultSize="0" autoFill="0" autoLine="0" autoPict="0" altText="">
                <anchor moveWithCells="1">
                  <from>
                    <xdr:col>3</xdr:col>
                    <xdr:colOff>257175</xdr:colOff>
                    <xdr:row>38</xdr:row>
                    <xdr:rowOff>152400</xdr:rowOff>
                  </from>
                  <to>
                    <xdr:col>4</xdr:col>
                    <xdr:colOff>123825</xdr:colOff>
                    <xdr:row>40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S48"/>
  <sheetViews>
    <sheetView showGridLines="0" zoomScale="110" zoomScaleNormal="110" workbookViewId="0">
      <selection activeCell="A18" sqref="A18"/>
    </sheetView>
  </sheetViews>
  <sheetFormatPr baseColWidth="10" defaultRowHeight="15" x14ac:dyDescent="0.25"/>
  <cols>
    <col min="1" max="1" width="5.28515625" style="6" customWidth="1"/>
    <col min="2" max="2" width="4.85546875" style="6" customWidth="1"/>
    <col min="3" max="3" width="20.85546875" style="6" customWidth="1"/>
    <col min="4" max="4" width="6.5703125" style="6" customWidth="1"/>
    <col min="5" max="5" width="10.140625" style="6" customWidth="1"/>
    <col min="6" max="6" width="5" style="6" customWidth="1"/>
    <col min="7" max="7" width="8.42578125" style="6" customWidth="1"/>
    <col min="8" max="8" width="6.140625" style="6" customWidth="1"/>
    <col min="9" max="9" width="11.42578125" style="6"/>
    <col min="10" max="12" width="11.42578125" style="1"/>
    <col min="13" max="13" width="23.5703125" style="1" customWidth="1"/>
    <col min="14" max="16" width="11.42578125" style="1"/>
    <col min="17" max="17" width="13" style="1" customWidth="1"/>
    <col min="18" max="19" width="11.42578125" style="1"/>
  </cols>
  <sheetData>
    <row r="1" spans="1:8" x14ac:dyDescent="0.25">
      <c r="B1" s="55"/>
      <c r="C1" s="55"/>
      <c r="D1" s="55"/>
      <c r="E1" s="55"/>
      <c r="F1" s="55"/>
      <c r="G1" s="55"/>
    </row>
    <row r="2" spans="1:8" x14ac:dyDescent="0.25">
      <c r="A2" s="7"/>
      <c r="B2" s="7"/>
      <c r="C2" s="7"/>
      <c r="D2" s="7"/>
      <c r="E2" s="7"/>
      <c r="F2" s="7"/>
      <c r="G2" s="7"/>
      <c r="H2" s="7"/>
    </row>
    <row r="3" spans="1:8" x14ac:dyDescent="0.25">
      <c r="A3" s="7"/>
      <c r="B3" s="7"/>
      <c r="C3" s="7"/>
      <c r="D3" s="7"/>
      <c r="E3" s="7"/>
      <c r="F3" s="7"/>
      <c r="G3" s="7"/>
      <c r="H3" s="7"/>
    </row>
    <row r="4" spans="1:8" x14ac:dyDescent="0.25">
      <c r="A4" s="7"/>
      <c r="B4" s="7"/>
      <c r="C4" s="7"/>
      <c r="D4" s="7"/>
      <c r="E4" s="7"/>
      <c r="F4" s="7"/>
      <c r="G4" s="7"/>
      <c r="H4" s="7"/>
    </row>
    <row r="5" spans="1:8" x14ac:dyDescent="0.25">
      <c r="C5" s="8" t="s">
        <v>0</v>
      </c>
      <c r="D5" s="54"/>
      <c r="E5" s="9"/>
    </row>
    <row r="6" spans="1:8" ht="15.75" thickBot="1" x14ac:dyDescent="0.3">
      <c r="C6" s="8" t="s">
        <v>8</v>
      </c>
      <c r="D6" s="42">
        <v>200801101</v>
      </c>
      <c r="E6" s="10"/>
    </row>
    <row r="7" spans="1:8" ht="16.5" thickTop="1" thickBot="1" x14ac:dyDescent="0.3">
      <c r="A7" s="6" t="s">
        <v>21</v>
      </c>
      <c r="B7" s="46"/>
      <c r="C7" s="8" t="s">
        <v>1</v>
      </c>
      <c r="D7" s="10"/>
      <c r="E7" s="10"/>
      <c r="H7" s="11"/>
    </row>
    <row r="8" spans="1:8" ht="16.5" thickTop="1" thickBot="1" x14ac:dyDescent="0.3">
      <c r="A8" s="12" t="s">
        <v>2</v>
      </c>
      <c r="B8" s="13" t="s">
        <v>5</v>
      </c>
      <c r="C8" s="13" t="s">
        <v>3</v>
      </c>
      <c r="D8" s="13" t="s">
        <v>4</v>
      </c>
      <c r="E8" s="13" t="s">
        <v>6</v>
      </c>
      <c r="F8" s="13" t="s">
        <v>11</v>
      </c>
      <c r="G8" s="13" t="s">
        <v>12</v>
      </c>
      <c r="H8" s="14" t="s">
        <v>13</v>
      </c>
    </row>
    <row r="9" spans="1:8" ht="9.75" customHeight="1" thickTop="1" x14ac:dyDescent="0.25">
      <c r="A9" s="15"/>
      <c r="B9" s="16"/>
      <c r="C9" s="17" t="str">
        <f t="shared" ref="C9:C36" si="0">IFERROR(VLOOKUP(A9,code_carte,2,FALSE),"")</f>
        <v/>
      </c>
      <c r="D9" s="18" t="str">
        <f t="shared" ref="D9:D36" si="1">IFERROR(VLOOKUP(A9,code_carte,3,FALSE),"")</f>
        <v/>
      </c>
      <c r="E9" s="18" t="str">
        <f t="shared" ref="E9:E36" si="2">IFERROR(VLOOKUP(A9,code_carte,3,FALSE)*B9,"")</f>
        <v/>
      </c>
      <c r="F9" s="45" t="str">
        <f t="shared" ref="F9:F36" si="3">IFERROR(VLOOKUP(A9,code_carte,4,FALSE),"")</f>
        <v/>
      </c>
      <c r="G9" s="47" t="str">
        <f t="shared" ref="G9:G36" si="4">IFERROR(VLOOKUP(A9,code_carte,5,FALSE)*B9,"")</f>
        <v/>
      </c>
      <c r="H9" s="48" t="str">
        <f t="shared" ref="H9:H36" si="5">IFERROR(VLOOKUP(A9,code_carte,6,FALSE)*B9,"")</f>
        <v/>
      </c>
    </row>
    <row r="10" spans="1:8" ht="9.75" customHeight="1" x14ac:dyDescent="0.25">
      <c r="A10" s="15"/>
      <c r="B10" s="16"/>
      <c r="C10" s="17" t="str">
        <f t="shared" si="0"/>
        <v/>
      </c>
      <c r="D10" s="18" t="str">
        <f t="shared" si="1"/>
        <v/>
      </c>
      <c r="E10" s="18" t="str">
        <f t="shared" si="2"/>
        <v/>
      </c>
      <c r="F10" s="45" t="str">
        <f t="shared" si="3"/>
        <v/>
      </c>
      <c r="G10" s="47" t="str">
        <f t="shared" si="4"/>
        <v/>
      </c>
      <c r="H10" s="49" t="str">
        <f t="shared" si="5"/>
        <v/>
      </c>
    </row>
    <row r="11" spans="1:8" ht="9.75" customHeight="1" x14ac:dyDescent="0.25">
      <c r="A11" s="15"/>
      <c r="B11" s="16"/>
      <c r="C11" s="17" t="str">
        <f t="shared" si="0"/>
        <v/>
      </c>
      <c r="D11" s="18" t="str">
        <f t="shared" si="1"/>
        <v/>
      </c>
      <c r="E11" s="18" t="str">
        <f t="shared" si="2"/>
        <v/>
      </c>
      <c r="F11" s="45" t="str">
        <f t="shared" si="3"/>
        <v/>
      </c>
      <c r="G11" s="47" t="str">
        <f t="shared" si="4"/>
        <v/>
      </c>
      <c r="H11" s="49" t="str">
        <f t="shared" si="5"/>
        <v/>
      </c>
    </row>
    <row r="12" spans="1:8" ht="9.75" customHeight="1" x14ac:dyDescent="0.25">
      <c r="A12" s="15"/>
      <c r="B12" s="16"/>
      <c r="C12" s="17" t="str">
        <f t="shared" si="0"/>
        <v/>
      </c>
      <c r="D12" s="18" t="str">
        <f t="shared" si="1"/>
        <v/>
      </c>
      <c r="E12" s="18" t="str">
        <f t="shared" si="2"/>
        <v/>
      </c>
      <c r="F12" s="45" t="str">
        <f t="shared" si="3"/>
        <v/>
      </c>
      <c r="G12" s="47" t="str">
        <f t="shared" si="4"/>
        <v/>
      </c>
      <c r="H12" s="49" t="str">
        <f t="shared" si="5"/>
        <v/>
      </c>
    </row>
    <row r="13" spans="1:8" ht="9.75" customHeight="1" x14ac:dyDescent="0.25">
      <c r="A13" s="15"/>
      <c r="B13" s="16"/>
      <c r="C13" s="17" t="str">
        <f t="shared" si="0"/>
        <v/>
      </c>
      <c r="D13" s="18" t="str">
        <f t="shared" si="1"/>
        <v/>
      </c>
      <c r="E13" s="18" t="str">
        <f t="shared" si="2"/>
        <v/>
      </c>
      <c r="F13" s="45" t="str">
        <f t="shared" si="3"/>
        <v/>
      </c>
      <c r="G13" s="47" t="str">
        <f t="shared" si="4"/>
        <v/>
      </c>
      <c r="H13" s="49" t="str">
        <f t="shared" si="5"/>
        <v/>
      </c>
    </row>
    <row r="14" spans="1:8" ht="9.75" customHeight="1" x14ac:dyDescent="0.25">
      <c r="A14" s="15"/>
      <c r="B14" s="16"/>
      <c r="C14" s="17" t="str">
        <f t="shared" si="0"/>
        <v/>
      </c>
      <c r="D14" s="18" t="str">
        <f t="shared" si="1"/>
        <v/>
      </c>
      <c r="E14" s="18" t="str">
        <f t="shared" si="2"/>
        <v/>
      </c>
      <c r="F14" s="45" t="str">
        <f t="shared" si="3"/>
        <v/>
      </c>
      <c r="G14" s="47" t="str">
        <f t="shared" si="4"/>
        <v/>
      </c>
      <c r="H14" s="49" t="str">
        <f t="shared" si="5"/>
        <v/>
      </c>
    </row>
    <row r="15" spans="1:8" ht="9.75" customHeight="1" x14ac:dyDescent="0.25">
      <c r="A15" s="15"/>
      <c r="B15" s="16"/>
      <c r="C15" s="17" t="str">
        <f t="shared" si="0"/>
        <v/>
      </c>
      <c r="D15" s="18" t="str">
        <f t="shared" si="1"/>
        <v/>
      </c>
      <c r="E15" s="18" t="str">
        <f t="shared" si="2"/>
        <v/>
      </c>
      <c r="F15" s="45" t="str">
        <f t="shared" si="3"/>
        <v/>
      </c>
      <c r="G15" s="47" t="str">
        <f t="shared" si="4"/>
        <v/>
      </c>
      <c r="H15" s="49" t="str">
        <f t="shared" si="5"/>
        <v/>
      </c>
    </row>
    <row r="16" spans="1:8" ht="9.75" customHeight="1" x14ac:dyDescent="0.25">
      <c r="A16" s="15"/>
      <c r="B16" s="16"/>
      <c r="C16" s="17" t="str">
        <f t="shared" si="0"/>
        <v/>
      </c>
      <c r="D16" s="18" t="str">
        <f t="shared" si="1"/>
        <v/>
      </c>
      <c r="E16" s="18" t="str">
        <f t="shared" si="2"/>
        <v/>
      </c>
      <c r="F16" s="45" t="str">
        <f t="shared" si="3"/>
        <v/>
      </c>
      <c r="G16" s="47" t="str">
        <f t="shared" si="4"/>
        <v/>
      </c>
      <c r="H16" s="49" t="str">
        <f t="shared" si="5"/>
        <v/>
      </c>
    </row>
    <row r="17" spans="1:8" ht="9.75" customHeight="1" x14ac:dyDescent="0.25">
      <c r="A17" s="15"/>
      <c r="B17" s="16"/>
      <c r="C17" s="17" t="str">
        <f t="shared" si="0"/>
        <v/>
      </c>
      <c r="D17" s="18" t="str">
        <f t="shared" si="1"/>
        <v/>
      </c>
      <c r="E17" s="18" t="str">
        <f t="shared" si="2"/>
        <v/>
      </c>
      <c r="F17" s="45" t="str">
        <f t="shared" si="3"/>
        <v/>
      </c>
      <c r="G17" s="47" t="str">
        <f t="shared" si="4"/>
        <v/>
      </c>
      <c r="H17" s="49" t="str">
        <f t="shared" si="5"/>
        <v/>
      </c>
    </row>
    <row r="18" spans="1:8" ht="9.75" customHeight="1" x14ac:dyDescent="0.25">
      <c r="A18" s="15"/>
      <c r="B18" s="16"/>
      <c r="C18" s="17" t="str">
        <f t="shared" si="0"/>
        <v/>
      </c>
      <c r="D18" s="18" t="str">
        <f t="shared" si="1"/>
        <v/>
      </c>
      <c r="E18" s="18" t="str">
        <f t="shared" si="2"/>
        <v/>
      </c>
      <c r="F18" s="45" t="str">
        <f t="shared" si="3"/>
        <v/>
      </c>
      <c r="G18" s="47" t="str">
        <f t="shared" si="4"/>
        <v/>
      </c>
      <c r="H18" s="49" t="str">
        <f t="shared" si="5"/>
        <v/>
      </c>
    </row>
    <row r="19" spans="1:8" ht="9.75" customHeight="1" x14ac:dyDescent="0.25">
      <c r="A19" s="15"/>
      <c r="B19" s="16"/>
      <c r="C19" s="17" t="str">
        <f t="shared" si="0"/>
        <v/>
      </c>
      <c r="D19" s="18" t="str">
        <f t="shared" si="1"/>
        <v/>
      </c>
      <c r="E19" s="18" t="str">
        <f t="shared" si="2"/>
        <v/>
      </c>
      <c r="F19" s="45" t="str">
        <f t="shared" si="3"/>
        <v/>
      </c>
      <c r="G19" s="47" t="str">
        <f t="shared" si="4"/>
        <v/>
      </c>
      <c r="H19" s="49" t="str">
        <f t="shared" si="5"/>
        <v/>
      </c>
    </row>
    <row r="20" spans="1:8" ht="9.75" customHeight="1" x14ac:dyDescent="0.25">
      <c r="A20" s="15"/>
      <c r="B20" s="16"/>
      <c r="C20" s="17" t="str">
        <f t="shared" si="0"/>
        <v/>
      </c>
      <c r="D20" s="18" t="str">
        <f t="shared" si="1"/>
        <v/>
      </c>
      <c r="E20" s="18" t="str">
        <f t="shared" si="2"/>
        <v/>
      </c>
      <c r="F20" s="45" t="str">
        <f t="shared" si="3"/>
        <v/>
      </c>
      <c r="G20" s="47" t="str">
        <f t="shared" si="4"/>
        <v/>
      </c>
      <c r="H20" s="49" t="str">
        <f t="shared" si="5"/>
        <v/>
      </c>
    </row>
    <row r="21" spans="1:8" ht="9.75" customHeight="1" x14ac:dyDescent="0.25">
      <c r="A21" s="15"/>
      <c r="B21" s="16"/>
      <c r="C21" s="17" t="str">
        <f t="shared" si="0"/>
        <v/>
      </c>
      <c r="D21" s="18" t="str">
        <f t="shared" si="1"/>
        <v/>
      </c>
      <c r="E21" s="18" t="str">
        <f t="shared" si="2"/>
        <v/>
      </c>
      <c r="F21" s="45" t="str">
        <f t="shared" si="3"/>
        <v/>
      </c>
      <c r="G21" s="47" t="str">
        <f t="shared" si="4"/>
        <v/>
      </c>
      <c r="H21" s="49" t="str">
        <f t="shared" si="5"/>
        <v/>
      </c>
    </row>
    <row r="22" spans="1:8" ht="9.75" customHeight="1" x14ac:dyDescent="0.25">
      <c r="A22" s="15"/>
      <c r="B22" s="16"/>
      <c r="C22" s="17" t="str">
        <f t="shared" si="0"/>
        <v/>
      </c>
      <c r="D22" s="18" t="str">
        <f t="shared" si="1"/>
        <v/>
      </c>
      <c r="E22" s="18" t="str">
        <f t="shared" si="2"/>
        <v/>
      </c>
      <c r="F22" s="45" t="str">
        <f t="shared" si="3"/>
        <v/>
      </c>
      <c r="G22" s="47" t="str">
        <f t="shared" si="4"/>
        <v/>
      </c>
      <c r="H22" s="49" t="str">
        <f t="shared" si="5"/>
        <v/>
      </c>
    </row>
    <row r="23" spans="1:8" ht="9.75" customHeight="1" x14ac:dyDescent="0.25">
      <c r="A23" s="15"/>
      <c r="B23" s="16"/>
      <c r="C23" s="17" t="str">
        <f t="shared" si="0"/>
        <v/>
      </c>
      <c r="D23" s="18" t="str">
        <f t="shared" si="1"/>
        <v/>
      </c>
      <c r="E23" s="18" t="str">
        <f t="shared" si="2"/>
        <v/>
      </c>
      <c r="F23" s="45" t="str">
        <f t="shared" si="3"/>
        <v/>
      </c>
      <c r="G23" s="47" t="str">
        <f t="shared" si="4"/>
        <v/>
      </c>
      <c r="H23" s="49" t="str">
        <f t="shared" si="5"/>
        <v/>
      </c>
    </row>
    <row r="24" spans="1:8" ht="9.75" customHeight="1" x14ac:dyDescent="0.25">
      <c r="A24" s="15"/>
      <c r="B24" s="16"/>
      <c r="C24" s="17" t="str">
        <f t="shared" si="0"/>
        <v/>
      </c>
      <c r="D24" s="18" t="str">
        <f t="shared" si="1"/>
        <v/>
      </c>
      <c r="E24" s="18" t="str">
        <f t="shared" si="2"/>
        <v/>
      </c>
      <c r="F24" s="45" t="str">
        <f t="shared" si="3"/>
        <v/>
      </c>
      <c r="G24" s="47" t="str">
        <f t="shared" si="4"/>
        <v/>
      </c>
      <c r="H24" s="49" t="str">
        <f t="shared" si="5"/>
        <v/>
      </c>
    </row>
    <row r="25" spans="1:8" ht="9.75" customHeight="1" x14ac:dyDescent="0.25">
      <c r="A25" s="15"/>
      <c r="B25" s="16"/>
      <c r="C25" s="17" t="str">
        <f t="shared" si="0"/>
        <v/>
      </c>
      <c r="D25" s="18" t="str">
        <f t="shared" si="1"/>
        <v/>
      </c>
      <c r="E25" s="18" t="str">
        <f t="shared" si="2"/>
        <v/>
      </c>
      <c r="F25" s="45" t="str">
        <f t="shared" si="3"/>
        <v/>
      </c>
      <c r="G25" s="47" t="str">
        <f t="shared" si="4"/>
        <v/>
      </c>
      <c r="H25" s="49" t="str">
        <f t="shared" si="5"/>
        <v/>
      </c>
    </row>
    <row r="26" spans="1:8" ht="9.75" customHeight="1" x14ac:dyDescent="0.25">
      <c r="A26" s="15"/>
      <c r="B26" s="16"/>
      <c r="C26" s="17" t="str">
        <f t="shared" si="0"/>
        <v/>
      </c>
      <c r="D26" s="18" t="str">
        <f t="shared" si="1"/>
        <v/>
      </c>
      <c r="E26" s="18" t="str">
        <f t="shared" si="2"/>
        <v/>
      </c>
      <c r="F26" s="45" t="str">
        <f t="shared" si="3"/>
        <v/>
      </c>
      <c r="G26" s="47" t="str">
        <f t="shared" si="4"/>
        <v/>
      </c>
      <c r="H26" s="49" t="str">
        <f t="shared" si="5"/>
        <v/>
      </c>
    </row>
    <row r="27" spans="1:8" ht="9.75" customHeight="1" x14ac:dyDescent="0.25">
      <c r="A27" s="15"/>
      <c r="B27" s="16"/>
      <c r="C27" s="17" t="str">
        <f t="shared" si="0"/>
        <v/>
      </c>
      <c r="D27" s="18" t="str">
        <f t="shared" si="1"/>
        <v/>
      </c>
      <c r="E27" s="18" t="str">
        <f t="shared" si="2"/>
        <v/>
      </c>
      <c r="F27" s="45" t="str">
        <f t="shared" si="3"/>
        <v/>
      </c>
      <c r="G27" s="47" t="str">
        <f t="shared" si="4"/>
        <v/>
      </c>
      <c r="H27" s="49" t="str">
        <f t="shared" si="5"/>
        <v/>
      </c>
    </row>
    <row r="28" spans="1:8" ht="9.75" customHeight="1" x14ac:dyDescent="0.25">
      <c r="A28" s="15"/>
      <c r="B28" s="16"/>
      <c r="C28" s="17" t="str">
        <f t="shared" si="0"/>
        <v/>
      </c>
      <c r="D28" s="18" t="str">
        <f t="shared" si="1"/>
        <v/>
      </c>
      <c r="E28" s="18" t="str">
        <f t="shared" si="2"/>
        <v/>
      </c>
      <c r="F28" s="45" t="str">
        <f t="shared" si="3"/>
        <v/>
      </c>
      <c r="G28" s="47" t="str">
        <f t="shared" si="4"/>
        <v/>
      </c>
      <c r="H28" s="49" t="str">
        <f t="shared" si="5"/>
        <v/>
      </c>
    </row>
    <row r="29" spans="1:8" ht="9.75" customHeight="1" x14ac:dyDescent="0.25">
      <c r="A29" s="15"/>
      <c r="B29" s="16"/>
      <c r="C29" s="17" t="str">
        <f t="shared" si="0"/>
        <v/>
      </c>
      <c r="D29" s="18" t="str">
        <f t="shared" si="1"/>
        <v/>
      </c>
      <c r="E29" s="18" t="str">
        <f t="shared" si="2"/>
        <v/>
      </c>
      <c r="F29" s="45" t="str">
        <f t="shared" si="3"/>
        <v/>
      </c>
      <c r="G29" s="47" t="str">
        <f t="shared" si="4"/>
        <v/>
      </c>
      <c r="H29" s="49" t="str">
        <f t="shared" si="5"/>
        <v/>
      </c>
    </row>
    <row r="30" spans="1:8" ht="9.75" customHeight="1" x14ac:dyDescent="0.25">
      <c r="A30" s="15"/>
      <c r="B30" s="16"/>
      <c r="C30" s="17" t="str">
        <f t="shared" si="0"/>
        <v/>
      </c>
      <c r="D30" s="18" t="str">
        <f t="shared" si="1"/>
        <v/>
      </c>
      <c r="E30" s="18" t="str">
        <f t="shared" si="2"/>
        <v/>
      </c>
      <c r="F30" s="45" t="str">
        <f t="shared" si="3"/>
        <v/>
      </c>
      <c r="G30" s="47" t="str">
        <f t="shared" si="4"/>
        <v/>
      </c>
      <c r="H30" s="49" t="str">
        <f t="shared" si="5"/>
        <v/>
      </c>
    </row>
    <row r="31" spans="1:8" ht="9.75" customHeight="1" x14ac:dyDescent="0.25">
      <c r="A31" s="15"/>
      <c r="B31" s="16"/>
      <c r="C31" s="17" t="str">
        <f t="shared" si="0"/>
        <v/>
      </c>
      <c r="D31" s="18" t="str">
        <f t="shared" si="1"/>
        <v/>
      </c>
      <c r="E31" s="18" t="str">
        <f t="shared" si="2"/>
        <v/>
      </c>
      <c r="F31" s="45" t="str">
        <f t="shared" si="3"/>
        <v/>
      </c>
      <c r="G31" s="47" t="str">
        <f t="shared" si="4"/>
        <v/>
      </c>
      <c r="H31" s="49" t="str">
        <f t="shared" si="5"/>
        <v/>
      </c>
    </row>
    <row r="32" spans="1:8" ht="9.75" customHeight="1" x14ac:dyDescent="0.25">
      <c r="A32" s="15"/>
      <c r="B32" s="16"/>
      <c r="C32" s="17" t="str">
        <f t="shared" si="0"/>
        <v/>
      </c>
      <c r="D32" s="18" t="str">
        <f t="shared" si="1"/>
        <v/>
      </c>
      <c r="E32" s="18" t="str">
        <f t="shared" si="2"/>
        <v/>
      </c>
      <c r="F32" s="45" t="str">
        <f t="shared" si="3"/>
        <v/>
      </c>
      <c r="G32" s="47" t="str">
        <f t="shared" si="4"/>
        <v/>
      </c>
      <c r="H32" s="49" t="str">
        <f t="shared" si="5"/>
        <v/>
      </c>
    </row>
    <row r="33" spans="1:19" ht="9.75" customHeight="1" x14ac:dyDescent="0.25">
      <c r="A33" s="15"/>
      <c r="B33" s="16"/>
      <c r="C33" s="17" t="str">
        <f t="shared" si="0"/>
        <v/>
      </c>
      <c r="D33" s="18" t="str">
        <f t="shared" si="1"/>
        <v/>
      </c>
      <c r="E33" s="18" t="str">
        <f t="shared" si="2"/>
        <v/>
      </c>
      <c r="F33" s="45" t="str">
        <f t="shared" si="3"/>
        <v/>
      </c>
      <c r="G33" s="47" t="str">
        <f t="shared" si="4"/>
        <v/>
      </c>
      <c r="H33" s="49" t="str">
        <f t="shared" si="5"/>
        <v/>
      </c>
    </row>
    <row r="34" spans="1:19" ht="9.75" customHeight="1" x14ac:dyDescent="0.25">
      <c r="A34" s="15"/>
      <c r="B34" s="16"/>
      <c r="C34" s="17" t="str">
        <f t="shared" si="0"/>
        <v/>
      </c>
      <c r="D34" s="18" t="str">
        <f t="shared" si="1"/>
        <v/>
      </c>
      <c r="E34" s="18" t="str">
        <f t="shared" si="2"/>
        <v/>
      </c>
      <c r="F34" s="45" t="str">
        <f t="shared" si="3"/>
        <v/>
      </c>
      <c r="G34" s="47" t="str">
        <f t="shared" si="4"/>
        <v/>
      </c>
      <c r="H34" s="49" t="str">
        <f t="shared" si="5"/>
        <v/>
      </c>
    </row>
    <row r="35" spans="1:19" ht="9.75" customHeight="1" x14ac:dyDescent="0.25">
      <c r="A35" s="15"/>
      <c r="B35" s="16"/>
      <c r="C35" s="17" t="str">
        <f t="shared" si="0"/>
        <v/>
      </c>
      <c r="D35" s="18" t="str">
        <f t="shared" si="1"/>
        <v/>
      </c>
      <c r="E35" s="18" t="str">
        <f t="shared" si="2"/>
        <v/>
      </c>
      <c r="F35" s="45" t="str">
        <f t="shared" si="3"/>
        <v/>
      </c>
      <c r="G35" s="47" t="str">
        <f t="shared" si="4"/>
        <v/>
      </c>
      <c r="H35" s="49" t="str">
        <f t="shared" si="5"/>
        <v/>
      </c>
    </row>
    <row r="36" spans="1:19" ht="9.75" customHeight="1" thickBot="1" x14ac:dyDescent="0.3">
      <c r="A36" s="19"/>
      <c r="B36" s="20"/>
      <c r="C36" s="21" t="str">
        <f t="shared" si="0"/>
        <v/>
      </c>
      <c r="D36" s="18" t="str">
        <f t="shared" si="1"/>
        <v/>
      </c>
      <c r="E36" s="18" t="str">
        <f t="shared" si="2"/>
        <v/>
      </c>
      <c r="F36" s="45" t="str">
        <f t="shared" si="3"/>
        <v/>
      </c>
      <c r="G36" s="47" t="str">
        <f t="shared" si="4"/>
        <v/>
      </c>
      <c r="H36" s="50" t="str">
        <f t="shared" si="5"/>
        <v/>
      </c>
    </row>
    <row r="37" spans="1:19" ht="16.5" thickTop="1" thickBot="1" x14ac:dyDescent="0.3">
      <c r="A37" s="37" t="s">
        <v>14</v>
      </c>
      <c r="B37" s="37"/>
      <c r="C37" s="37"/>
      <c r="D37" s="22" t="s">
        <v>7</v>
      </c>
      <c r="E37" s="51">
        <f>SUM(E9:E36)</f>
        <v>0</v>
      </c>
      <c r="F37" s="23"/>
      <c r="G37" s="24">
        <f>SUM(G9:G36)</f>
        <v>0</v>
      </c>
      <c r="H37" s="25">
        <f>SUM(H9:H36)</f>
        <v>0</v>
      </c>
    </row>
    <row r="38" spans="1:19" ht="16.5" thickTop="1" thickBot="1" x14ac:dyDescent="0.3">
      <c r="A38" s="7" t="s">
        <v>19</v>
      </c>
      <c r="B38" s="7"/>
      <c r="C38" s="26"/>
      <c r="D38" s="26"/>
      <c r="E38" s="27">
        <v>2.1000000000000001E-2</v>
      </c>
      <c r="F38" s="26"/>
      <c r="G38" s="28" t="s">
        <v>15</v>
      </c>
      <c r="H38" s="29">
        <f>SUMIF(F9:F36,E38,G9:G36)</f>
        <v>0</v>
      </c>
    </row>
    <row r="39" spans="1:19" ht="16.5" thickTop="1" thickBot="1" x14ac:dyDescent="0.3">
      <c r="A39" s="39"/>
      <c r="B39" s="38"/>
      <c r="C39" s="52"/>
      <c r="D39" s="26"/>
      <c r="E39" s="26" t="s">
        <v>9</v>
      </c>
      <c r="F39" s="26"/>
      <c r="G39" s="30" t="s">
        <v>16</v>
      </c>
      <c r="H39" s="31">
        <f>SUMIF(F9:F36,F40,G9:G36)</f>
        <v>0</v>
      </c>
      <c r="S39" s="2"/>
    </row>
    <row r="40" spans="1:19" ht="16.5" thickTop="1" thickBot="1" x14ac:dyDescent="0.3">
      <c r="A40" s="7" t="s">
        <v>20</v>
      </c>
      <c r="B40" s="7"/>
      <c r="C40" s="26"/>
      <c r="D40" s="26"/>
      <c r="E40" s="26" t="s">
        <v>22</v>
      </c>
      <c r="F40" s="40">
        <v>8.5000000000000006E-2</v>
      </c>
      <c r="G40" s="30" t="s">
        <v>17</v>
      </c>
      <c r="H40" s="31">
        <f>SUMIF(F9:F36,E38,H9:H36)</f>
        <v>0</v>
      </c>
    </row>
    <row r="41" spans="1:19" ht="16.5" thickTop="1" thickBot="1" x14ac:dyDescent="0.3">
      <c r="A41" s="41" t="str">
        <f>IF(A39&lt;&gt;"",A39-E37,"")</f>
        <v/>
      </c>
      <c r="B41" s="38"/>
      <c r="C41" s="52"/>
      <c r="D41" s="26"/>
      <c r="E41" s="26" t="s">
        <v>10</v>
      </c>
      <c r="F41" s="26"/>
      <c r="G41" s="32" t="s">
        <v>18</v>
      </c>
      <c r="H41" s="33">
        <f>SUMIF(F9:F36,F40,H9:H36)</f>
        <v>0</v>
      </c>
    </row>
    <row r="42" spans="1:19" ht="15.75" thickTop="1" x14ac:dyDescent="0.25">
      <c r="A42" s="34"/>
      <c r="B42" s="34"/>
      <c r="C42" s="34"/>
      <c r="D42" s="34"/>
      <c r="E42" s="8"/>
      <c r="F42" s="8"/>
      <c r="G42" s="35"/>
      <c r="H42" s="34"/>
    </row>
    <row r="43" spans="1:19" x14ac:dyDescent="0.25">
      <c r="B43" s="36"/>
      <c r="E43" s="11"/>
    </row>
    <row r="48" spans="1:19" x14ac:dyDescent="0.25">
      <c r="B48" s="36"/>
    </row>
  </sheetData>
  <sheetProtection selectLockedCells="1"/>
  <mergeCells count="1">
    <mergeCell ref="B1:G1"/>
  </mergeCells>
  <pageMargins left="0.25" right="0.25" top="0.75" bottom="0.75" header="0.3" footer="0.3"/>
  <pageSetup paperSize="11" orientation="portrait" horizontalDpi="4294967293" verticalDpi="0" copies="2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0833" r:id="rId4" name="Button 1">
              <controlPr defaultSize="0" print="0" autoFill="0" autoPict="0" macro="[2]!NOUVELLE_FACTURE">
                <anchor moveWithCells="1" sizeWithCells="1">
                  <from>
                    <xdr:col>8</xdr:col>
                    <xdr:colOff>447675</xdr:colOff>
                    <xdr:row>29</xdr:row>
                    <xdr:rowOff>104775</xdr:rowOff>
                  </from>
                  <to>
                    <xdr:col>10</xdr:col>
                    <xdr:colOff>457200</xdr:colOff>
                    <xdr:row>32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34" r:id="rId5" name="Button 2">
              <controlPr defaultSize="0" print="0" autoFill="0" autoPict="0" macro="[2]!imprimer_facture">
                <anchor moveWithCells="1" sizeWithCells="1">
                  <from>
                    <xdr:col>8</xdr:col>
                    <xdr:colOff>466725</xdr:colOff>
                    <xdr:row>32</xdr:row>
                    <xdr:rowOff>114300</xdr:rowOff>
                  </from>
                  <to>
                    <xdr:col>10</xdr:col>
                    <xdr:colOff>476250</xdr:colOff>
                    <xdr:row>35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35" r:id="rId6" name="Button 3">
              <controlPr defaultSize="0" print="0" autoFill="0" autoPict="0" macro="[2]!MASQUER_FEUILLE">
                <anchor moveWithCells="1" sizeWithCells="1">
                  <from>
                    <xdr:col>8</xdr:col>
                    <xdr:colOff>476250</xdr:colOff>
                    <xdr:row>35</xdr:row>
                    <xdr:rowOff>114300</xdr:rowOff>
                  </from>
                  <to>
                    <xdr:col>10</xdr:col>
                    <xdr:colOff>485775</xdr:colOff>
                    <xdr:row>37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36" r:id="rId7" name="Check Box 4">
              <controlPr locked="0" defaultSize="0" autoFill="0" autoLine="0" autoPict="0" altText="">
                <anchor moveWithCells="1">
                  <from>
                    <xdr:col>3</xdr:col>
                    <xdr:colOff>257175</xdr:colOff>
                    <xdr:row>37</xdr:row>
                    <xdr:rowOff>152400</xdr:rowOff>
                  </from>
                  <to>
                    <xdr:col>4</xdr:col>
                    <xdr:colOff>285750</xdr:colOff>
                    <xdr:row>39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37" r:id="rId8" name="Check Box 5">
              <controlPr locked="0" defaultSize="0" autoFill="0" autoLine="0" autoPict="0" altText="">
                <anchor moveWithCells="1">
                  <from>
                    <xdr:col>3</xdr:col>
                    <xdr:colOff>257175</xdr:colOff>
                    <xdr:row>39</xdr:row>
                    <xdr:rowOff>161925</xdr:rowOff>
                  </from>
                  <to>
                    <xdr:col>4</xdr:col>
                    <xdr:colOff>285750</xdr:colOff>
                    <xdr:row>41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38" r:id="rId9" name="Check Box 6">
              <controlPr locked="0" defaultSize="0" autoFill="0" autoLine="0" autoPict="0" altText="">
                <anchor moveWithCells="1">
                  <from>
                    <xdr:col>3</xdr:col>
                    <xdr:colOff>257175</xdr:colOff>
                    <xdr:row>38</xdr:row>
                    <xdr:rowOff>152400</xdr:rowOff>
                  </from>
                  <to>
                    <xdr:col>4</xdr:col>
                    <xdr:colOff>123825</xdr:colOff>
                    <xdr:row>40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C00000"/>
  </sheetPr>
  <dimension ref="A1:N107"/>
  <sheetViews>
    <sheetView zoomScaleNormal="100" workbookViewId="0">
      <selection activeCell="A18" sqref="A18"/>
    </sheetView>
  </sheetViews>
  <sheetFormatPr baseColWidth="10" defaultRowHeight="15" x14ac:dyDescent="0.25"/>
  <cols>
    <col min="1" max="1" width="5.7109375" customWidth="1"/>
    <col min="2" max="2" width="22.42578125" customWidth="1"/>
    <col min="3" max="3" width="11" customWidth="1"/>
    <col min="4" max="4" width="10.42578125" customWidth="1"/>
    <col min="5" max="5" width="11.42578125" customWidth="1"/>
    <col min="6" max="6" width="9.85546875" customWidth="1"/>
    <col min="7" max="7" width="18.7109375" customWidth="1"/>
    <col min="8" max="8" width="6.5703125" customWidth="1"/>
    <col min="9" max="9" width="23.28515625" customWidth="1"/>
    <col min="11" max="11" width="2.7109375" customWidth="1"/>
    <col min="12" max="12" width="6.140625" customWidth="1"/>
    <col min="13" max="13" width="22.7109375" customWidth="1"/>
  </cols>
  <sheetData>
    <row r="1" spans="1:14" x14ac:dyDescent="0.25">
      <c r="A1" s="3">
        <v>10</v>
      </c>
      <c r="B1" s="3" t="s">
        <v>26</v>
      </c>
      <c r="C1" s="4">
        <v>1.9</v>
      </c>
      <c r="D1" s="43">
        <v>2.1000000000000001E-2</v>
      </c>
      <c r="E1" s="44">
        <f t="shared" ref="E1:E64" si="0">IF(D1=2.1%,C1-(C1*0.021),IF(D1=8.5%,C1-(C1*0.085)))</f>
        <v>1.8600999999999999</v>
      </c>
      <c r="F1" s="44">
        <f t="shared" ref="F1:F64" si="1">IF(D1=2.1%,(C1*0.021),IF(D1=8.5%,(C1*0.085)))</f>
        <v>3.9899999999999998E-2</v>
      </c>
      <c r="G1" s="4"/>
      <c r="H1" s="3"/>
      <c r="I1" s="3"/>
      <c r="J1" s="4"/>
      <c r="L1" s="3"/>
      <c r="M1" s="3"/>
      <c r="N1" s="4"/>
    </row>
    <row r="2" spans="1:14" x14ac:dyDescent="0.25">
      <c r="A2" s="3">
        <v>11</v>
      </c>
      <c r="B2" s="3" t="s">
        <v>26</v>
      </c>
      <c r="C2" s="4">
        <v>1.9</v>
      </c>
      <c r="D2" s="43">
        <v>2.1000000000000001E-2</v>
      </c>
      <c r="E2" s="44">
        <f t="shared" si="0"/>
        <v>1.8600999999999999</v>
      </c>
      <c r="F2" s="44">
        <f t="shared" si="1"/>
        <v>3.9899999999999998E-2</v>
      </c>
      <c r="G2" s="4"/>
      <c r="H2" s="3"/>
      <c r="I2" s="3"/>
      <c r="J2" s="4"/>
      <c r="L2" s="3"/>
      <c r="M2" s="3"/>
      <c r="N2" s="4"/>
    </row>
    <row r="3" spans="1:14" x14ac:dyDescent="0.25">
      <c r="A3" s="3">
        <v>12</v>
      </c>
      <c r="B3" s="3" t="s">
        <v>26</v>
      </c>
      <c r="C3" s="4">
        <v>1.9</v>
      </c>
      <c r="D3" s="43">
        <v>2.1000000000000001E-2</v>
      </c>
      <c r="E3" s="44">
        <f t="shared" si="0"/>
        <v>1.8600999999999999</v>
      </c>
      <c r="F3" s="44">
        <f t="shared" si="1"/>
        <v>3.9899999999999998E-2</v>
      </c>
      <c r="G3" s="4"/>
      <c r="H3" s="3"/>
      <c r="I3" s="3"/>
      <c r="J3" s="4"/>
      <c r="L3" s="3"/>
      <c r="M3" s="3"/>
      <c r="N3" s="4"/>
    </row>
    <row r="4" spans="1:14" x14ac:dyDescent="0.25">
      <c r="A4" s="3">
        <v>13</v>
      </c>
      <c r="B4" s="3" t="s">
        <v>26</v>
      </c>
      <c r="C4" s="4">
        <v>2.2999999999999998</v>
      </c>
      <c r="D4" s="43">
        <v>2.1000000000000001E-2</v>
      </c>
      <c r="E4" s="44">
        <f t="shared" si="0"/>
        <v>2.2517</v>
      </c>
      <c r="F4" s="44">
        <f t="shared" si="1"/>
        <v>4.8300000000000003E-2</v>
      </c>
      <c r="G4" s="4"/>
      <c r="H4" s="3"/>
      <c r="I4" s="3"/>
      <c r="J4" s="4"/>
      <c r="L4" s="3"/>
      <c r="M4" s="3"/>
      <c r="N4" s="4"/>
    </row>
    <row r="5" spans="1:14" x14ac:dyDescent="0.25">
      <c r="A5" s="3">
        <v>14</v>
      </c>
      <c r="B5" s="3" t="s">
        <v>26</v>
      </c>
      <c r="C5" s="4">
        <v>1.5</v>
      </c>
      <c r="D5" s="43">
        <v>2.1000000000000001E-2</v>
      </c>
      <c r="E5" s="44">
        <f t="shared" si="0"/>
        <v>1.4684999999999999</v>
      </c>
      <c r="F5" s="44">
        <f t="shared" si="1"/>
        <v>3.15E-2</v>
      </c>
      <c r="G5" s="3"/>
      <c r="H5" s="3"/>
      <c r="I5" s="3"/>
      <c r="J5" s="4"/>
      <c r="L5" s="3"/>
      <c r="M5" s="3"/>
      <c r="N5" s="4"/>
    </row>
    <row r="6" spans="1:14" x14ac:dyDescent="0.25">
      <c r="A6" s="3">
        <v>15</v>
      </c>
      <c r="B6" s="3" t="s">
        <v>26</v>
      </c>
      <c r="C6" s="4">
        <v>1.3</v>
      </c>
      <c r="D6" s="43">
        <v>2.1000000000000001E-2</v>
      </c>
      <c r="E6" s="44">
        <f t="shared" si="0"/>
        <v>1.2726999999999999</v>
      </c>
      <c r="F6" s="44">
        <f t="shared" si="1"/>
        <v>2.7300000000000001E-2</v>
      </c>
      <c r="G6" s="3"/>
      <c r="H6" s="3"/>
      <c r="I6" s="3"/>
      <c r="J6" s="4"/>
    </row>
    <row r="7" spans="1:14" x14ac:dyDescent="0.25">
      <c r="A7" s="3">
        <v>16</v>
      </c>
      <c r="B7" s="3" t="s">
        <v>26</v>
      </c>
      <c r="C7" s="4"/>
      <c r="D7" s="43">
        <v>2.1000000000000001E-2</v>
      </c>
      <c r="E7" s="44">
        <f t="shared" si="0"/>
        <v>0</v>
      </c>
      <c r="F7" s="44">
        <f t="shared" si="1"/>
        <v>0</v>
      </c>
      <c r="G7" s="4"/>
    </row>
    <row r="8" spans="1:14" x14ac:dyDescent="0.25">
      <c r="A8" s="3">
        <v>17</v>
      </c>
      <c r="B8" s="3" t="s">
        <v>26</v>
      </c>
      <c r="D8" s="43">
        <v>2.1000000000000001E-2</v>
      </c>
      <c r="E8" s="44">
        <f t="shared" si="0"/>
        <v>0</v>
      </c>
      <c r="F8" s="44">
        <f t="shared" si="1"/>
        <v>0</v>
      </c>
      <c r="G8" s="4"/>
      <c r="H8" s="3"/>
      <c r="I8" s="3"/>
      <c r="J8" s="4"/>
      <c r="L8" s="3"/>
      <c r="M8" s="3"/>
      <c r="N8" s="4"/>
    </row>
    <row r="9" spans="1:14" x14ac:dyDescent="0.25">
      <c r="A9" s="3">
        <v>18</v>
      </c>
      <c r="B9" s="3" t="s">
        <v>26</v>
      </c>
      <c r="D9" s="43">
        <v>2.1000000000000001E-2</v>
      </c>
      <c r="E9" s="44">
        <f t="shared" si="0"/>
        <v>0</v>
      </c>
      <c r="F9" s="44">
        <f t="shared" si="1"/>
        <v>0</v>
      </c>
      <c r="H9" s="3"/>
      <c r="I9" s="3"/>
      <c r="J9" s="4"/>
      <c r="L9" s="3"/>
      <c r="M9" s="3"/>
      <c r="N9" s="4"/>
    </row>
    <row r="10" spans="1:14" x14ac:dyDescent="0.25">
      <c r="A10" s="3">
        <v>19</v>
      </c>
      <c r="B10" s="3" t="s">
        <v>26</v>
      </c>
      <c r="D10" s="43">
        <v>2.1000000000000001E-2</v>
      </c>
      <c r="E10" s="44">
        <f t="shared" si="0"/>
        <v>0</v>
      </c>
      <c r="F10" s="44">
        <f t="shared" si="1"/>
        <v>0</v>
      </c>
      <c r="G10" s="3"/>
      <c r="H10" s="3"/>
      <c r="I10" s="3"/>
      <c r="J10" s="4"/>
    </row>
    <row r="11" spans="1:14" x14ac:dyDescent="0.25">
      <c r="A11" s="3">
        <v>20</v>
      </c>
      <c r="B11" s="3" t="s">
        <v>26</v>
      </c>
      <c r="C11" s="4">
        <v>2.2999999999999998</v>
      </c>
      <c r="D11" s="43">
        <v>2.1000000000000001E-2</v>
      </c>
      <c r="E11" s="44">
        <f t="shared" si="0"/>
        <v>2.2517</v>
      </c>
      <c r="F11" s="44">
        <f t="shared" si="1"/>
        <v>4.8300000000000003E-2</v>
      </c>
      <c r="G11" s="4"/>
      <c r="H11" s="3"/>
      <c r="I11" s="3"/>
      <c r="J11" s="4"/>
    </row>
    <row r="12" spans="1:14" x14ac:dyDescent="0.25">
      <c r="A12" s="3">
        <v>21</v>
      </c>
      <c r="B12" s="3" t="s">
        <v>26</v>
      </c>
      <c r="C12" s="4">
        <v>2.5</v>
      </c>
      <c r="D12" s="43">
        <v>2.1000000000000001E-2</v>
      </c>
      <c r="E12" s="44">
        <f t="shared" si="0"/>
        <v>2.4474999999999998</v>
      </c>
      <c r="F12" s="44">
        <f t="shared" si="1"/>
        <v>5.2500000000000005E-2</v>
      </c>
      <c r="G12" s="4"/>
      <c r="H12" s="3"/>
      <c r="I12" s="3"/>
      <c r="J12" s="4"/>
    </row>
    <row r="13" spans="1:14" x14ac:dyDescent="0.25">
      <c r="A13" s="3">
        <v>22</v>
      </c>
      <c r="B13" s="3" t="s">
        <v>26</v>
      </c>
      <c r="C13" s="4">
        <v>2</v>
      </c>
      <c r="D13" s="43">
        <v>2.1000000000000001E-2</v>
      </c>
      <c r="E13" s="44">
        <f t="shared" si="0"/>
        <v>1.958</v>
      </c>
      <c r="F13" s="44">
        <f t="shared" si="1"/>
        <v>4.2000000000000003E-2</v>
      </c>
      <c r="G13" s="4"/>
    </row>
    <row r="14" spans="1:14" x14ac:dyDescent="0.25">
      <c r="A14" s="3">
        <v>23</v>
      </c>
      <c r="B14" s="3" t="s">
        <v>26</v>
      </c>
      <c r="C14" s="4">
        <v>1.5</v>
      </c>
      <c r="D14" s="43">
        <v>2.1000000000000001E-2</v>
      </c>
      <c r="E14" s="44">
        <f t="shared" si="0"/>
        <v>1.4684999999999999</v>
      </c>
      <c r="F14" s="44">
        <f t="shared" si="1"/>
        <v>3.15E-2</v>
      </c>
      <c r="G14" s="4"/>
      <c r="H14" s="3"/>
      <c r="I14" s="3"/>
      <c r="J14" s="4"/>
      <c r="L14" s="3"/>
      <c r="M14" s="3"/>
      <c r="N14" s="4"/>
    </row>
    <row r="15" spans="1:14" x14ac:dyDescent="0.25">
      <c r="A15" s="3">
        <v>24</v>
      </c>
      <c r="B15" s="3" t="s">
        <v>26</v>
      </c>
      <c r="C15" s="4">
        <v>2.2999999999999998</v>
      </c>
      <c r="D15" s="43">
        <v>2.1000000000000001E-2</v>
      </c>
      <c r="E15" s="44">
        <f t="shared" si="0"/>
        <v>2.2517</v>
      </c>
      <c r="F15" s="44">
        <f t="shared" si="1"/>
        <v>4.8300000000000003E-2</v>
      </c>
      <c r="H15" s="3"/>
      <c r="I15" s="3"/>
      <c r="J15" s="4"/>
      <c r="L15" s="3"/>
      <c r="M15" s="3"/>
      <c r="N15" s="4"/>
    </row>
    <row r="16" spans="1:14" x14ac:dyDescent="0.25">
      <c r="A16" s="3">
        <v>25</v>
      </c>
      <c r="B16" s="3" t="s">
        <v>26</v>
      </c>
      <c r="C16" s="4">
        <v>390.5</v>
      </c>
      <c r="D16" s="43">
        <v>2.1000000000000001E-2</v>
      </c>
      <c r="E16" s="44">
        <f>IF(D16=2.1%,C16-(C16*0.021),IF(D16=8.5%,C16-(C16*0.085)))</f>
        <v>382.29950000000002</v>
      </c>
      <c r="F16" s="44">
        <f>IF(D16=2.1%,(C16*0.021),IF(D16=8.5%,(C16*0.085)))</f>
        <v>8.2004999999999999</v>
      </c>
      <c r="H16" s="3"/>
      <c r="I16" s="3"/>
      <c r="J16" s="4"/>
      <c r="L16" s="3"/>
      <c r="M16" s="3"/>
      <c r="N16" s="4"/>
    </row>
    <row r="17" spans="1:14" x14ac:dyDescent="0.25">
      <c r="A17" s="3">
        <v>26</v>
      </c>
      <c r="B17" s="3" t="s">
        <v>26</v>
      </c>
      <c r="D17" s="43">
        <v>2.1000000000000001E-2</v>
      </c>
      <c r="E17" s="44">
        <f t="shared" si="0"/>
        <v>0</v>
      </c>
      <c r="F17" s="44">
        <f t="shared" si="1"/>
        <v>0</v>
      </c>
      <c r="G17" s="4"/>
      <c r="H17" s="3"/>
      <c r="I17" s="3"/>
      <c r="J17" s="4"/>
      <c r="L17" s="3"/>
      <c r="M17" s="5"/>
      <c r="N17" s="4"/>
    </row>
    <row r="18" spans="1:14" x14ac:dyDescent="0.25">
      <c r="A18" s="3">
        <v>27</v>
      </c>
      <c r="B18" s="3" t="s">
        <v>26</v>
      </c>
      <c r="D18" s="43">
        <v>2.1000000000000001E-2</v>
      </c>
      <c r="E18" s="44">
        <f>IF(D18=2.1%,C18-(C18*0.021),IF(D18=8.5%,C18-(C18*0.085)))</f>
        <v>0</v>
      </c>
      <c r="F18" s="44">
        <f>IF(D18=2.1%,(C18*0.021),IF(D18=8.5%,(C18*0.085)))</f>
        <v>0</v>
      </c>
      <c r="G18" s="4"/>
      <c r="H18" s="3"/>
      <c r="I18" s="5"/>
      <c r="J18" s="4"/>
      <c r="L18" s="3"/>
      <c r="M18" s="5"/>
      <c r="N18" s="4"/>
    </row>
    <row r="19" spans="1:14" x14ac:dyDescent="0.25">
      <c r="A19" s="3">
        <v>28</v>
      </c>
      <c r="B19" s="3" t="s">
        <v>26</v>
      </c>
      <c r="D19" s="43">
        <v>2.1000000000000001E-2</v>
      </c>
      <c r="E19" s="44">
        <f t="shared" si="0"/>
        <v>0</v>
      </c>
      <c r="F19" s="44">
        <f t="shared" si="1"/>
        <v>0</v>
      </c>
      <c r="G19" s="4"/>
      <c r="H19" s="3"/>
      <c r="I19" s="3"/>
      <c r="J19" s="4"/>
      <c r="L19" s="3"/>
      <c r="M19" s="5"/>
      <c r="N19" s="4"/>
    </row>
    <row r="20" spans="1:14" x14ac:dyDescent="0.25">
      <c r="A20" s="3">
        <v>29</v>
      </c>
      <c r="B20" s="3" t="s">
        <v>26</v>
      </c>
      <c r="D20" s="43">
        <v>2.1000000000000001E-2</v>
      </c>
      <c r="E20" s="44">
        <f t="shared" si="0"/>
        <v>0</v>
      </c>
      <c r="F20" s="44">
        <f t="shared" si="1"/>
        <v>0</v>
      </c>
      <c r="G20" s="4"/>
      <c r="H20" s="3"/>
      <c r="I20" s="5"/>
      <c r="J20" s="4"/>
      <c r="L20" s="3"/>
      <c r="M20" s="5"/>
      <c r="N20" s="4"/>
    </row>
    <row r="21" spans="1:14" x14ac:dyDescent="0.25">
      <c r="A21" s="3">
        <v>30</v>
      </c>
      <c r="B21" s="3" t="s">
        <v>26</v>
      </c>
      <c r="C21" s="4">
        <v>2</v>
      </c>
      <c r="D21" s="43">
        <v>2.1000000000000001E-2</v>
      </c>
      <c r="E21" s="44">
        <f t="shared" si="0"/>
        <v>1.958</v>
      </c>
      <c r="F21" s="44">
        <f t="shared" si="1"/>
        <v>4.2000000000000003E-2</v>
      </c>
      <c r="G21" s="4"/>
      <c r="H21" s="3"/>
      <c r="I21" s="5"/>
      <c r="J21" s="4"/>
      <c r="L21" s="3"/>
      <c r="M21" s="5"/>
      <c r="N21" s="4"/>
    </row>
    <row r="22" spans="1:14" x14ac:dyDescent="0.25">
      <c r="A22" s="3">
        <v>31</v>
      </c>
      <c r="B22" s="3" t="s">
        <v>26</v>
      </c>
      <c r="C22" s="4">
        <v>2.1</v>
      </c>
      <c r="D22" s="43">
        <v>2.1000000000000001E-2</v>
      </c>
      <c r="E22" s="44">
        <f t="shared" si="0"/>
        <v>2.0559000000000003</v>
      </c>
      <c r="F22" s="44">
        <f t="shared" si="1"/>
        <v>4.4100000000000007E-2</v>
      </c>
      <c r="G22" s="4"/>
      <c r="H22" s="3"/>
      <c r="I22" s="5"/>
      <c r="J22" s="4"/>
      <c r="L22" s="3"/>
      <c r="M22" s="5"/>
      <c r="N22" s="4"/>
    </row>
    <row r="23" spans="1:14" x14ac:dyDescent="0.25">
      <c r="A23" s="3">
        <v>32</v>
      </c>
      <c r="B23" s="3" t="s">
        <v>26</v>
      </c>
      <c r="C23" s="4">
        <v>2</v>
      </c>
      <c r="D23" s="43">
        <v>2.1000000000000001E-2</v>
      </c>
      <c r="E23" s="44">
        <f t="shared" si="0"/>
        <v>1.958</v>
      </c>
      <c r="F23" s="44">
        <f t="shared" si="1"/>
        <v>4.2000000000000003E-2</v>
      </c>
      <c r="G23" s="4"/>
    </row>
    <row r="24" spans="1:14" x14ac:dyDescent="0.25">
      <c r="A24" s="3">
        <v>33</v>
      </c>
      <c r="B24" s="3" t="s">
        <v>26</v>
      </c>
      <c r="C24" s="4">
        <v>1.9</v>
      </c>
      <c r="D24" s="43">
        <v>2.1000000000000001E-2</v>
      </c>
      <c r="E24" s="44">
        <f t="shared" si="0"/>
        <v>1.8600999999999999</v>
      </c>
      <c r="F24" s="44">
        <f t="shared" si="1"/>
        <v>3.9899999999999998E-2</v>
      </c>
      <c r="G24" s="4"/>
      <c r="H24" s="3"/>
      <c r="J24" s="53"/>
      <c r="L24" s="3"/>
      <c r="M24" s="3"/>
      <c r="N24" s="4"/>
    </row>
    <row r="25" spans="1:14" x14ac:dyDescent="0.25">
      <c r="A25" s="3">
        <v>34</v>
      </c>
      <c r="B25" s="3" t="s">
        <v>26</v>
      </c>
      <c r="C25" s="4">
        <v>2.5</v>
      </c>
      <c r="D25" s="43">
        <v>2.1000000000000001E-2</v>
      </c>
      <c r="E25" s="44">
        <f t="shared" si="0"/>
        <v>2.4474999999999998</v>
      </c>
      <c r="F25" s="44">
        <f t="shared" si="1"/>
        <v>5.2500000000000005E-2</v>
      </c>
      <c r="G25" s="4"/>
      <c r="H25" s="3"/>
      <c r="I25" s="5"/>
      <c r="J25" s="4"/>
      <c r="L25" s="3"/>
      <c r="M25" s="3"/>
      <c r="N25" s="4"/>
    </row>
    <row r="26" spans="1:14" x14ac:dyDescent="0.25">
      <c r="A26" s="3">
        <v>35</v>
      </c>
      <c r="B26" s="3" t="s">
        <v>26</v>
      </c>
      <c r="D26" s="43">
        <v>2.1000000000000001E-2</v>
      </c>
      <c r="E26" s="44">
        <f t="shared" si="0"/>
        <v>0</v>
      </c>
      <c r="F26" s="44">
        <f t="shared" si="1"/>
        <v>0</v>
      </c>
      <c r="G26" s="4"/>
      <c r="H26" s="3"/>
      <c r="I26" s="3"/>
      <c r="J26" s="4"/>
      <c r="L26" s="3"/>
      <c r="M26" s="3"/>
      <c r="N26" s="4"/>
    </row>
    <row r="27" spans="1:14" x14ac:dyDescent="0.25">
      <c r="A27" s="3">
        <v>36</v>
      </c>
      <c r="B27" s="3" t="s">
        <v>26</v>
      </c>
      <c r="D27" s="43">
        <v>2.1000000000000001E-2</v>
      </c>
      <c r="E27" s="44">
        <f t="shared" si="0"/>
        <v>0</v>
      </c>
      <c r="F27" s="44">
        <f t="shared" si="1"/>
        <v>0</v>
      </c>
      <c r="H27" s="3"/>
      <c r="I27" s="3"/>
      <c r="J27" s="4"/>
      <c r="L27" s="3"/>
      <c r="M27" s="3"/>
      <c r="N27" s="4"/>
    </row>
    <row r="28" spans="1:14" x14ac:dyDescent="0.25">
      <c r="A28" s="3">
        <v>37</v>
      </c>
      <c r="B28" s="3" t="s">
        <v>26</v>
      </c>
      <c r="D28" s="43">
        <v>2.1000000000000001E-2</v>
      </c>
      <c r="E28" s="44">
        <f t="shared" si="0"/>
        <v>0</v>
      </c>
      <c r="F28" s="44">
        <f t="shared" si="1"/>
        <v>0</v>
      </c>
      <c r="G28" s="5"/>
      <c r="H28" s="3"/>
      <c r="I28" s="3"/>
      <c r="J28" s="4"/>
      <c r="L28" s="3"/>
      <c r="M28" s="3"/>
      <c r="N28" s="4"/>
    </row>
    <row r="29" spans="1:14" x14ac:dyDescent="0.25">
      <c r="A29" s="3">
        <v>38</v>
      </c>
      <c r="B29" s="3" t="s">
        <v>26</v>
      </c>
      <c r="D29" s="43">
        <v>2.1000000000000001E-2</v>
      </c>
      <c r="E29" s="44">
        <f t="shared" si="0"/>
        <v>0</v>
      </c>
      <c r="F29" s="44">
        <f t="shared" si="1"/>
        <v>0</v>
      </c>
      <c r="G29" s="4"/>
      <c r="H29" s="3"/>
      <c r="I29" s="5"/>
      <c r="J29" s="4"/>
      <c r="L29" s="3"/>
      <c r="M29" s="3"/>
      <c r="N29" s="4"/>
    </row>
    <row r="30" spans="1:14" x14ac:dyDescent="0.25">
      <c r="A30" s="3">
        <v>39</v>
      </c>
      <c r="B30" s="3" t="s">
        <v>26</v>
      </c>
      <c r="D30" s="43">
        <v>2.1000000000000001E-2</v>
      </c>
      <c r="E30" s="44">
        <f t="shared" si="0"/>
        <v>0</v>
      </c>
      <c r="F30" s="44">
        <f t="shared" si="1"/>
        <v>0</v>
      </c>
      <c r="G30" s="4"/>
      <c r="H30" s="3"/>
      <c r="I30" s="3"/>
      <c r="J30" s="4"/>
      <c r="L30" s="3"/>
      <c r="M30" s="3"/>
      <c r="N30" s="4"/>
    </row>
    <row r="31" spans="1:14" x14ac:dyDescent="0.25">
      <c r="A31" s="3">
        <v>40</v>
      </c>
      <c r="B31" s="3" t="s">
        <v>26</v>
      </c>
      <c r="C31" s="4">
        <v>1.9</v>
      </c>
      <c r="D31" s="43">
        <v>8.5000000000000006E-2</v>
      </c>
      <c r="E31" s="44">
        <f t="shared" si="0"/>
        <v>1.7384999999999999</v>
      </c>
      <c r="F31" s="44">
        <f t="shared" si="1"/>
        <v>0.1615</v>
      </c>
      <c r="G31" s="5"/>
      <c r="H31" s="3"/>
      <c r="I31" s="3"/>
      <c r="J31" s="4"/>
      <c r="L31" s="5"/>
      <c r="M31" s="5"/>
      <c r="N31" s="4"/>
    </row>
    <row r="32" spans="1:14" x14ac:dyDescent="0.25">
      <c r="A32" s="3">
        <v>41</v>
      </c>
      <c r="B32" s="3" t="s">
        <v>26</v>
      </c>
      <c r="C32" s="4">
        <v>2.1</v>
      </c>
      <c r="D32" s="43">
        <v>8.5000000000000006E-2</v>
      </c>
      <c r="E32" s="44">
        <f t="shared" si="0"/>
        <v>1.9215</v>
      </c>
      <c r="F32" s="44">
        <f t="shared" si="1"/>
        <v>0.17850000000000002</v>
      </c>
      <c r="H32" s="3"/>
      <c r="I32" s="3"/>
      <c r="J32" s="4"/>
    </row>
    <row r="33" spans="1:14" x14ac:dyDescent="0.25">
      <c r="A33" s="3">
        <v>42</v>
      </c>
      <c r="B33" s="3" t="s">
        <v>26</v>
      </c>
      <c r="D33" s="43">
        <v>8.5000000000000006E-2</v>
      </c>
      <c r="E33" s="44">
        <f t="shared" si="0"/>
        <v>0</v>
      </c>
      <c r="F33" s="44">
        <f t="shared" si="1"/>
        <v>0</v>
      </c>
      <c r="G33" s="4"/>
      <c r="H33" s="3"/>
      <c r="I33" s="3"/>
      <c r="J33" s="4"/>
    </row>
    <row r="34" spans="1:14" x14ac:dyDescent="0.25">
      <c r="A34" s="3">
        <v>43</v>
      </c>
      <c r="B34" s="3" t="s">
        <v>26</v>
      </c>
      <c r="D34" s="43">
        <v>8.5000000000000006E-2</v>
      </c>
      <c r="E34" s="44">
        <f t="shared" si="0"/>
        <v>0</v>
      </c>
      <c r="F34" s="44">
        <f t="shared" si="1"/>
        <v>0</v>
      </c>
      <c r="G34" s="4"/>
      <c r="H34" s="5"/>
      <c r="I34" s="5"/>
      <c r="J34" s="4"/>
      <c r="L34" s="5"/>
      <c r="M34" s="5"/>
      <c r="N34" s="4"/>
    </row>
    <row r="35" spans="1:14" x14ac:dyDescent="0.25">
      <c r="A35" s="3">
        <v>44</v>
      </c>
      <c r="B35" s="3" t="s">
        <v>26</v>
      </c>
      <c r="D35" s="43">
        <v>8.5000000000000006E-2</v>
      </c>
      <c r="E35" s="44">
        <f t="shared" si="0"/>
        <v>0</v>
      </c>
      <c r="F35" s="44">
        <f t="shared" si="1"/>
        <v>0</v>
      </c>
      <c r="G35" s="4"/>
      <c r="L35" s="5"/>
      <c r="M35" s="5"/>
      <c r="N35" s="4"/>
    </row>
    <row r="36" spans="1:14" x14ac:dyDescent="0.25">
      <c r="A36" s="3">
        <v>45</v>
      </c>
      <c r="B36" s="3" t="s">
        <v>26</v>
      </c>
      <c r="D36" s="43">
        <v>8.5000000000000006E-2</v>
      </c>
      <c r="E36" s="44">
        <f t="shared" si="0"/>
        <v>0</v>
      </c>
      <c r="F36" s="44">
        <f t="shared" si="1"/>
        <v>0</v>
      </c>
      <c r="G36" s="4"/>
    </row>
    <row r="37" spans="1:14" x14ac:dyDescent="0.25">
      <c r="A37" s="3">
        <v>46</v>
      </c>
      <c r="B37" s="3" t="s">
        <v>26</v>
      </c>
      <c r="D37" s="43">
        <v>8.5000000000000006E-2</v>
      </c>
      <c r="E37" s="44">
        <f t="shared" si="0"/>
        <v>0</v>
      </c>
      <c r="F37" s="44">
        <f t="shared" si="1"/>
        <v>0</v>
      </c>
      <c r="G37" s="5"/>
      <c r="H37" s="5"/>
      <c r="I37" s="5"/>
      <c r="J37" s="4"/>
    </row>
    <row r="38" spans="1:14" x14ac:dyDescent="0.25">
      <c r="A38" s="3">
        <v>47</v>
      </c>
      <c r="B38" s="3" t="s">
        <v>26</v>
      </c>
      <c r="D38" s="43">
        <v>8.5000000000000006E-2</v>
      </c>
      <c r="E38" s="44">
        <f t="shared" si="0"/>
        <v>0</v>
      </c>
      <c r="F38" s="44">
        <f t="shared" si="1"/>
        <v>0</v>
      </c>
      <c r="H38" s="5"/>
      <c r="I38" s="5"/>
      <c r="J38" s="4"/>
    </row>
    <row r="39" spans="1:14" x14ac:dyDescent="0.25">
      <c r="A39" s="3">
        <v>48</v>
      </c>
      <c r="B39" s="3" t="s">
        <v>26</v>
      </c>
      <c r="C39">
        <v>2</v>
      </c>
      <c r="D39" s="43">
        <v>8.5000000000000006E-2</v>
      </c>
      <c r="E39" s="44">
        <f t="shared" si="0"/>
        <v>1.83</v>
      </c>
      <c r="F39" s="44">
        <f t="shared" si="1"/>
        <v>0.17</v>
      </c>
      <c r="H39" s="5"/>
      <c r="I39" s="5"/>
      <c r="J39" s="4"/>
    </row>
    <row r="40" spans="1:14" x14ac:dyDescent="0.25">
      <c r="A40" s="3">
        <v>49</v>
      </c>
      <c r="B40" s="3" t="s">
        <v>26</v>
      </c>
      <c r="C40">
        <v>3.8</v>
      </c>
      <c r="D40" s="43">
        <v>8.5000000000000006E-2</v>
      </c>
      <c r="E40" s="44">
        <f t="shared" si="0"/>
        <v>3.4769999999999999</v>
      </c>
      <c r="F40" s="44">
        <f t="shared" si="1"/>
        <v>0.32300000000000001</v>
      </c>
      <c r="H40" s="5"/>
      <c r="I40" s="5"/>
      <c r="J40" s="4"/>
    </row>
    <row r="41" spans="1:14" x14ac:dyDescent="0.25">
      <c r="A41" s="3">
        <v>50</v>
      </c>
      <c r="B41" s="3" t="s">
        <v>26</v>
      </c>
      <c r="C41" s="4">
        <v>3</v>
      </c>
      <c r="D41" s="43">
        <v>8.5000000000000006E-2</v>
      </c>
      <c r="E41" s="44">
        <f t="shared" si="0"/>
        <v>2.7450000000000001</v>
      </c>
      <c r="F41" s="44">
        <f t="shared" si="1"/>
        <v>0.255</v>
      </c>
    </row>
    <row r="42" spans="1:14" x14ac:dyDescent="0.25">
      <c r="A42" s="3">
        <v>51</v>
      </c>
      <c r="B42" s="3" t="s">
        <v>26</v>
      </c>
      <c r="C42" s="4">
        <v>2</v>
      </c>
      <c r="D42" s="43">
        <v>8.5000000000000006E-2</v>
      </c>
      <c r="E42" s="44">
        <f t="shared" si="0"/>
        <v>1.83</v>
      </c>
      <c r="F42" s="44">
        <f t="shared" si="1"/>
        <v>0.17</v>
      </c>
    </row>
    <row r="43" spans="1:14" x14ac:dyDescent="0.25">
      <c r="A43" s="3">
        <v>52</v>
      </c>
      <c r="B43" s="3" t="s">
        <v>26</v>
      </c>
      <c r="C43" s="4">
        <v>4.5</v>
      </c>
      <c r="D43" s="43">
        <v>8.5000000000000006E-2</v>
      </c>
      <c r="E43" s="44">
        <f t="shared" si="0"/>
        <v>4.1174999999999997</v>
      </c>
      <c r="F43" s="44">
        <f t="shared" si="1"/>
        <v>0.38250000000000001</v>
      </c>
    </row>
    <row r="44" spans="1:14" x14ac:dyDescent="0.25">
      <c r="A44" s="3">
        <v>53</v>
      </c>
      <c r="B44" s="3" t="s">
        <v>26</v>
      </c>
      <c r="C44" s="4">
        <v>6.5</v>
      </c>
      <c r="D44" s="43">
        <v>8.5000000000000006E-2</v>
      </c>
      <c r="E44" s="44">
        <f t="shared" si="0"/>
        <v>5.9474999999999998</v>
      </c>
      <c r="F44" s="44">
        <f t="shared" si="1"/>
        <v>0.55249999999999999</v>
      </c>
    </row>
    <row r="45" spans="1:14" x14ac:dyDescent="0.25">
      <c r="A45" s="3">
        <v>54</v>
      </c>
      <c r="B45" s="3" t="s">
        <v>26</v>
      </c>
      <c r="C45" s="4">
        <v>4</v>
      </c>
      <c r="D45" s="43">
        <v>8.5000000000000006E-2</v>
      </c>
      <c r="E45" s="44">
        <f t="shared" si="0"/>
        <v>3.66</v>
      </c>
      <c r="F45" s="44">
        <f t="shared" si="1"/>
        <v>0.34</v>
      </c>
    </row>
    <row r="46" spans="1:14" x14ac:dyDescent="0.25">
      <c r="A46" s="3">
        <v>55</v>
      </c>
      <c r="B46" s="3" t="s">
        <v>26</v>
      </c>
      <c r="C46" s="4">
        <v>3</v>
      </c>
      <c r="D46" s="43">
        <v>8.5000000000000006E-2</v>
      </c>
      <c r="E46" s="44">
        <f t="shared" si="0"/>
        <v>2.7450000000000001</v>
      </c>
      <c r="F46" s="44">
        <f t="shared" si="1"/>
        <v>0.255</v>
      </c>
    </row>
    <row r="47" spans="1:14" x14ac:dyDescent="0.25">
      <c r="A47" s="3">
        <v>56</v>
      </c>
      <c r="B47" s="3" t="s">
        <v>26</v>
      </c>
      <c r="C47" s="4">
        <v>3.5</v>
      </c>
      <c r="D47" s="43">
        <v>8.5000000000000006E-2</v>
      </c>
      <c r="E47" s="44">
        <f t="shared" si="0"/>
        <v>3.2025000000000001</v>
      </c>
      <c r="F47" s="44">
        <f t="shared" si="1"/>
        <v>0.29750000000000004</v>
      </c>
    </row>
    <row r="48" spans="1:14" x14ac:dyDescent="0.25">
      <c r="A48" s="3">
        <v>57</v>
      </c>
      <c r="B48" s="3" t="s">
        <v>26</v>
      </c>
      <c r="C48" s="4">
        <v>3.1</v>
      </c>
      <c r="D48" s="43">
        <v>8.5000000000000006E-2</v>
      </c>
      <c r="E48" s="44">
        <f t="shared" si="0"/>
        <v>2.8365</v>
      </c>
      <c r="F48" s="44">
        <f t="shared" si="1"/>
        <v>0.26350000000000001</v>
      </c>
    </row>
    <row r="49" spans="1:6" x14ac:dyDescent="0.25">
      <c r="A49" s="3">
        <v>58</v>
      </c>
      <c r="B49" s="3" t="s">
        <v>26</v>
      </c>
      <c r="C49" s="4">
        <v>3.5</v>
      </c>
      <c r="D49" s="43">
        <v>8.5000000000000006E-2</v>
      </c>
      <c r="E49" s="44">
        <f t="shared" si="0"/>
        <v>3.2025000000000001</v>
      </c>
      <c r="F49" s="44">
        <f t="shared" si="1"/>
        <v>0.29750000000000004</v>
      </c>
    </row>
    <row r="50" spans="1:6" x14ac:dyDescent="0.25">
      <c r="A50" s="3">
        <v>59</v>
      </c>
      <c r="B50" s="3" t="s">
        <v>26</v>
      </c>
      <c r="D50" s="43">
        <v>8.5000000000000006E-2</v>
      </c>
      <c r="E50" s="44">
        <f t="shared" si="0"/>
        <v>0</v>
      </c>
      <c r="F50" s="44">
        <f t="shared" si="1"/>
        <v>0</v>
      </c>
    </row>
    <row r="51" spans="1:6" x14ac:dyDescent="0.25">
      <c r="A51" s="3">
        <v>60</v>
      </c>
      <c r="B51" s="3" t="s">
        <v>26</v>
      </c>
      <c r="C51" s="4">
        <v>12</v>
      </c>
      <c r="D51" s="43">
        <v>8.5000000000000006E-2</v>
      </c>
      <c r="E51" s="44">
        <f t="shared" si="0"/>
        <v>10.98</v>
      </c>
      <c r="F51" s="44">
        <f t="shared" si="1"/>
        <v>1.02</v>
      </c>
    </row>
    <row r="52" spans="1:6" x14ac:dyDescent="0.25">
      <c r="A52" s="3">
        <v>61</v>
      </c>
      <c r="B52" s="3" t="s">
        <v>26</v>
      </c>
      <c r="C52" s="4">
        <v>6</v>
      </c>
      <c r="D52" s="43">
        <v>8.5000000000000006E-2</v>
      </c>
      <c r="E52" s="44">
        <f t="shared" si="0"/>
        <v>5.49</v>
      </c>
      <c r="F52" s="44">
        <f t="shared" si="1"/>
        <v>0.51</v>
      </c>
    </row>
    <row r="53" spans="1:6" x14ac:dyDescent="0.25">
      <c r="A53" s="3">
        <v>62</v>
      </c>
      <c r="B53" s="3" t="s">
        <v>26</v>
      </c>
      <c r="C53" s="4">
        <v>3</v>
      </c>
      <c r="D53" s="43">
        <v>8.5000000000000006E-2</v>
      </c>
      <c r="E53" s="44">
        <f t="shared" si="0"/>
        <v>2.7450000000000001</v>
      </c>
      <c r="F53" s="44">
        <f t="shared" si="1"/>
        <v>0.255</v>
      </c>
    </row>
    <row r="54" spans="1:6" x14ac:dyDescent="0.25">
      <c r="A54" s="3">
        <v>63</v>
      </c>
      <c r="B54" s="3" t="s">
        <v>26</v>
      </c>
      <c r="C54" s="4">
        <v>2</v>
      </c>
      <c r="D54" s="43">
        <v>8.5000000000000006E-2</v>
      </c>
      <c r="E54" s="44">
        <f t="shared" si="0"/>
        <v>1.83</v>
      </c>
      <c r="F54" s="44">
        <f t="shared" si="1"/>
        <v>0.17</v>
      </c>
    </row>
    <row r="55" spans="1:6" x14ac:dyDescent="0.25">
      <c r="A55" s="3">
        <v>70</v>
      </c>
      <c r="B55" s="3" t="s">
        <v>26</v>
      </c>
      <c r="C55" s="4">
        <v>14</v>
      </c>
      <c r="D55" s="43">
        <v>8.5000000000000006E-2</v>
      </c>
      <c r="E55" s="44">
        <f t="shared" si="0"/>
        <v>12.81</v>
      </c>
      <c r="F55" s="44">
        <f t="shared" si="1"/>
        <v>1.1900000000000002</v>
      </c>
    </row>
    <row r="56" spans="1:6" x14ac:dyDescent="0.25">
      <c r="A56" s="3">
        <v>71</v>
      </c>
      <c r="B56" s="3" t="s">
        <v>26</v>
      </c>
      <c r="C56" s="4">
        <v>10</v>
      </c>
      <c r="D56" s="43">
        <v>8.5000000000000006E-2</v>
      </c>
      <c r="E56" s="44">
        <f t="shared" si="0"/>
        <v>9.15</v>
      </c>
      <c r="F56" s="44">
        <f t="shared" si="1"/>
        <v>0.85000000000000009</v>
      </c>
    </row>
    <row r="57" spans="1:6" x14ac:dyDescent="0.25">
      <c r="A57" s="3">
        <v>72</v>
      </c>
      <c r="B57" s="3" t="s">
        <v>26</v>
      </c>
      <c r="C57" s="4">
        <v>10.5</v>
      </c>
      <c r="D57" s="43">
        <v>8.5000000000000006E-2</v>
      </c>
      <c r="E57" s="44">
        <f t="shared" si="0"/>
        <v>9.6074999999999999</v>
      </c>
      <c r="F57" s="44">
        <f t="shared" si="1"/>
        <v>0.89250000000000007</v>
      </c>
    </row>
    <row r="58" spans="1:6" x14ac:dyDescent="0.25">
      <c r="A58" s="3">
        <v>73</v>
      </c>
      <c r="B58" s="3" t="s">
        <v>26</v>
      </c>
      <c r="C58" s="4">
        <v>12</v>
      </c>
      <c r="D58" s="43">
        <v>8.5000000000000006E-2</v>
      </c>
      <c r="E58" s="44">
        <f t="shared" si="0"/>
        <v>10.98</v>
      </c>
      <c r="F58" s="44">
        <f t="shared" si="1"/>
        <v>1.02</v>
      </c>
    </row>
    <row r="59" spans="1:6" x14ac:dyDescent="0.25">
      <c r="A59" s="3">
        <v>74</v>
      </c>
      <c r="B59" s="3" t="s">
        <v>26</v>
      </c>
      <c r="C59" s="4">
        <v>14</v>
      </c>
      <c r="D59" s="43">
        <v>8.5000000000000006E-2</v>
      </c>
      <c r="E59" s="44">
        <f t="shared" si="0"/>
        <v>12.81</v>
      </c>
      <c r="F59" s="44">
        <f t="shared" si="1"/>
        <v>1.1900000000000002</v>
      </c>
    </row>
    <row r="60" spans="1:6" x14ac:dyDescent="0.25">
      <c r="A60" s="3">
        <v>75</v>
      </c>
      <c r="B60" s="3" t="s">
        <v>26</v>
      </c>
      <c r="C60" s="4"/>
      <c r="D60" s="43">
        <v>8.5000000000000006E-2</v>
      </c>
      <c r="E60" s="44">
        <f t="shared" si="0"/>
        <v>0</v>
      </c>
      <c r="F60" s="44">
        <f t="shared" si="1"/>
        <v>0</v>
      </c>
    </row>
    <row r="61" spans="1:6" x14ac:dyDescent="0.25">
      <c r="A61" s="3">
        <v>76</v>
      </c>
      <c r="B61" s="3" t="s">
        <v>26</v>
      </c>
      <c r="C61" s="4"/>
      <c r="D61" s="43">
        <v>8.5000000000000006E-2</v>
      </c>
      <c r="E61" s="44">
        <f t="shared" si="0"/>
        <v>0</v>
      </c>
      <c r="F61" s="44">
        <f t="shared" si="1"/>
        <v>0</v>
      </c>
    </row>
    <row r="62" spans="1:6" x14ac:dyDescent="0.25">
      <c r="A62" s="3">
        <v>77</v>
      </c>
      <c r="B62" s="3" t="s">
        <v>26</v>
      </c>
      <c r="D62" s="43">
        <v>8.5000000000000006E-2</v>
      </c>
      <c r="E62" s="44">
        <f t="shared" si="0"/>
        <v>0</v>
      </c>
      <c r="F62" s="44">
        <f t="shared" si="1"/>
        <v>0</v>
      </c>
    </row>
    <row r="63" spans="1:6" x14ac:dyDescent="0.25">
      <c r="A63" s="3">
        <v>78</v>
      </c>
      <c r="B63" s="3" t="s">
        <v>26</v>
      </c>
      <c r="D63" s="43">
        <v>8.5000000000000006E-2</v>
      </c>
      <c r="E63" s="44">
        <f t="shared" si="0"/>
        <v>0</v>
      </c>
      <c r="F63" s="44">
        <f t="shared" si="1"/>
        <v>0</v>
      </c>
    </row>
    <row r="64" spans="1:6" x14ac:dyDescent="0.25">
      <c r="A64" s="3">
        <v>79</v>
      </c>
      <c r="B64" s="3" t="s">
        <v>26</v>
      </c>
      <c r="C64" s="53">
        <v>13.5</v>
      </c>
      <c r="D64" s="43">
        <v>8.5000000000000006E-2</v>
      </c>
      <c r="E64" s="44">
        <f t="shared" si="0"/>
        <v>12.352499999999999</v>
      </c>
      <c r="F64" s="44">
        <f t="shared" si="1"/>
        <v>1.1475000000000002</v>
      </c>
    </row>
    <row r="65" spans="1:6" x14ac:dyDescent="0.25">
      <c r="A65" s="3">
        <v>80</v>
      </c>
      <c r="B65" s="3" t="s">
        <v>26</v>
      </c>
      <c r="C65" s="4">
        <v>10</v>
      </c>
      <c r="D65" s="43">
        <v>8.5000000000000006E-2</v>
      </c>
      <c r="E65" s="44">
        <f t="shared" ref="E65:E74" si="2">IF(D65=2.1%,C65-(C65*0.021),IF(D65=8.5%,C65-(C65*0.085)))</f>
        <v>9.15</v>
      </c>
      <c r="F65" s="44">
        <f t="shared" ref="F65:F74" si="3">IF(D65=2.1%,(C65*0.021),IF(D65=8.5%,(C65*0.085)))</f>
        <v>0.85000000000000009</v>
      </c>
    </row>
    <row r="66" spans="1:6" x14ac:dyDescent="0.25">
      <c r="A66" s="3">
        <v>81</v>
      </c>
      <c r="B66" s="3" t="s">
        <v>26</v>
      </c>
      <c r="C66" s="4">
        <v>11</v>
      </c>
      <c r="D66" s="43">
        <v>8.5000000000000006E-2</v>
      </c>
      <c r="E66" s="44">
        <f t="shared" si="2"/>
        <v>10.065</v>
      </c>
      <c r="F66" s="44">
        <f t="shared" si="3"/>
        <v>0.93500000000000005</v>
      </c>
    </row>
    <row r="67" spans="1:6" x14ac:dyDescent="0.25">
      <c r="A67" s="3">
        <v>82</v>
      </c>
      <c r="B67" s="3" t="s">
        <v>26</v>
      </c>
      <c r="C67" s="4">
        <v>12.5</v>
      </c>
      <c r="D67" s="43">
        <v>8.5000000000000006E-2</v>
      </c>
      <c r="E67" s="44">
        <f t="shared" si="2"/>
        <v>11.4375</v>
      </c>
      <c r="F67" s="44">
        <f t="shared" si="3"/>
        <v>1.0625</v>
      </c>
    </row>
    <row r="68" spans="1:6" x14ac:dyDescent="0.25">
      <c r="A68" s="3">
        <v>83</v>
      </c>
      <c r="B68" s="3" t="s">
        <v>26</v>
      </c>
      <c r="C68" s="4">
        <v>13</v>
      </c>
      <c r="D68" s="43">
        <v>8.5000000000000006E-2</v>
      </c>
      <c r="E68" s="44">
        <f t="shared" si="2"/>
        <v>11.895</v>
      </c>
      <c r="F68" s="44">
        <f t="shared" si="3"/>
        <v>1.105</v>
      </c>
    </row>
    <row r="69" spans="1:6" x14ac:dyDescent="0.25">
      <c r="A69" s="3">
        <v>84</v>
      </c>
      <c r="B69" s="3" t="s">
        <v>26</v>
      </c>
      <c r="C69" s="4">
        <v>13.5</v>
      </c>
      <c r="D69" s="43">
        <v>8.5000000000000006E-2</v>
      </c>
      <c r="E69" s="44">
        <f t="shared" si="2"/>
        <v>12.352499999999999</v>
      </c>
      <c r="F69" s="44">
        <f t="shared" si="3"/>
        <v>1.1475000000000002</v>
      </c>
    </row>
    <row r="70" spans="1:6" x14ac:dyDescent="0.25">
      <c r="A70" s="3">
        <v>85</v>
      </c>
      <c r="B70" s="3" t="s">
        <v>26</v>
      </c>
      <c r="C70" s="4">
        <v>14.5</v>
      </c>
      <c r="D70" s="43">
        <v>8.5000000000000006E-2</v>
      </c>
      <c r="E70" s="44">
        <f t="shared" si="2"/>
        <v>13.2675</v>
      </c>
      <c r="F70" s="44">
        <f t="shared" si="3"/>
        <v>1.2325000000000002</v>
      </c>
    </row>
    <row r="71" spans="1:6" x14ac:dyDescent="0.25">
      <c r="A71" s="3">
        <v>86</v>
      </c>
      <c r="B71" s="3" t="s">
        <v>26</v>
      </c>
      <c r="C71" s="4">
        <v>14</v>
      </c>
      <c r="D71" s="43">
        <v>8.5000000000000006E-2</v>
      </c>
      <c r="E71" s="44">
        <f t="shared" si="2"/>
        <v>12.81</v>
      </c>
      <c r="F71" s="44">
        <f t="shared" si="3"/>
        <v>1.1900000000000002</v>
      </c>
    </row>
    <row r="72" spans="1:6" x14ac:dyDescent="0.25">
      <c r="A72" s="3">
        <v>87</v>
      </c>
      <c r="B72" s="3" t="s">
        <v>26</v>
      </c>
      <c r="C72" s="4">
        <v>20</v>
      </c>
      <c r="D72" s="43">
        <v>8.5000000000000006E-2</v>
      </c>
      <c r="E72" s="44">
        <f t="shared" si="2"/>
        <v>18.3</v>
      </c>
      <c r="F72" s="44">
        <f t="shared" si="3"/>
        <v>1.7000000000000002</v>
      </c>
    </row>
    <row r="73" spans="1:6" x14ac:dyDescent="0.25">
      <c r="A73" s="3">
        <v>88</v>
      </c>
      <c r="B73" s="3" t="s">
        <v>26</v>
      </c>
      <c r="C73" s="4">
        <v>13.5</v>
      </c>
      <c r="D73" s="43">
        <v>8.5000000000000006E-2</v>
      </c>
      <c r="E73" s="44">
        <f t="shared" si="2"/>
        <v>12.352499999999999</v>
      </c>
      <c r="F73" s="44">
        <f t="shared" si="3"/>
        <v>1.1475000000000002</v>
      </c>
    </row>
    <row r="74" spans="1:6" x14ac:dyDescent="0.25">
      <c r="A74" s="5">
        <v>89</v>
      </c>
      <c r="B74" s="3" t="s">
        <v>26</v>
      </c>
      <c r="C74" s="4">
        <v>3</v>
      </c>
      <c r="D74" s="43">
        <v>8.5000000000000006E-2</v>
      </c>
      <c r="E74" s="44">
        <f t="shared" si="2"/>
        <v>2.7450000000000001</v>
      </c>
      <c r="F74" s="44">
        <f t="shared" si="3"/>
        <v>0.255</v>
      </c>
    </row>
    <row r="75" spans="1:6" x14ac:dyDescent="0.25">
      <c r="A75" s="5"/>
      <c r="B75" s="3" t="s">
        <v>26</v>
      </c>
      <c r="C75" s="4"/>
      <c r="D75" s="43">
        <v>8.5000000000000006E-2</v>
      </c>
      <c r="E75" s="44"/>
      <c r="F75" s="44"/>
    </row>
    <row r="76" spans="1:6" x14ac:dyDescent="0.25">
      <c r="A76" s="5"/>
      <c r="B76" s="3" t="s">
        <v>26</v>
      </c>
      <c r="C76" s="4"/>
      <c r="D76" s="43">
        <v>8.5000000000000006E-2</v>
      </c>
      <c r="E76" s="44"/>
      <c r="F76" s="44"/>
    </row>
    <row r="77" spans="1:6" x14ac:dyDescent="0.25">
      <c r="A77" s="5"/>
      <c r="B77" s="3" t="s">
        <v>26</v>
      </c>
      <c r="C77" s="4"/>
      <c r="D77" s="43">
        <v>8.5000000000000006E-2</v>
      </c>
      <c r="E77" s="44"/>
      <c r="F77" s="44"/>
    </row>
    <row r="78" spans="1:6" x14ac:dyDescent="0.25">
      <c r="A78" s="5"/>
      <c r="B78" s="3" t="s">
        <v>26</v>
      </c>
      <c r="C78" s="4"/>
      <c r="D78" s="43">
        <v>8.5000000000000006E-2</v>
      </c>
      <c r="E78" s="44"/>
      <c r="F78" s="44"/>
    </row>
    <row r="79" spans="1:6" x14ac:dyDescent="0.25">
      <c r="A79" s="5"/>
      <c r="B79" s="3" t="s">
        <v>26</v>
      </c>
      <c r="C79" s="4"/>
      <c r="D79" s="43">
        <v>8.5000000000000006E-2</v>
      </c>
      <c r="E79" s="44"/>
      <c r="F79" s="44"/>
    </row>
    <row r="80" spans="1:6" x14ac:dyDescent="0.25">
      <c r="A80" s="5"/>
      <c r="B80" s="3" t="s">
        <v>26</v>
      </c>
      <c r="C80" s="4"/>
      <c r="D80" s="43">
        <v>8.5000000000000006E-2</v>
      </c>
      <c r="E80" s="44"/>
      <c r="F80" s="44"/>
    </row>
    <row r="81" spans="1:6" x14ac:dyDescent="0.25">
      <c r="A81" s="5"/>
      <c r="B81" s="3" t="s">
        <v>26</v>
      </c>
      <c r="C81" s="4"/>
      <c r="D81" s="43">
        <v>8.5000000000000006E-2</v>
      </c>
      <c r="E81" s="44"/>
      <c r="F81" s="44"/>
    </row>
    <row r="82" spans="1:6" x14ac:dyDescent="0.25">
      <c r="A82" s="5"/>
      <c r="B82" s="3" t="s">
        <v>26</v>
      </c>
      <c r="C82" s="4"/>
      <c r="D82" s="43">
        <v>8.5000000000000006E-2</v>
      </c>
      <c r="E82" s="44"/>
      <c r="F82" s="44"/>
    </row>
    <row r="83" spans="1:6" x14ac:dyDescent="0.25">
      <c r="A83" s="3">
        <v>90</v>
      </c>
      <c r="B83" s="3" t="s">
        <v>26</v>
      </c>
      <c r="C83" s="4">
        <v>5.5</v>
      </c>
      <c r="D83" s="43">
        <v>8.5000000000000006E-2</v>
      </c>
      <c r="E83" s="44">
        <f t="shared" ref="E83:E107" si="4">IF(D83=2.1%,C83-(C83*0.021),IF(D83=8.5%,C83-(C83*0.085)))</f>
        <v>5.0324999999999998</v>
      </c>
      <c r="F83" s="44">
        <f t="shared" ref="F83:F107" si="5">IF(D83=2.1%,(C83*0.021),IF(D83=8.5%,(C83*0.085)))</f>
        <v>0.46750000000000003</v>
      </c>
    </row>
    <row r="84" spans="1:6" x14ac:dyDescent="0.25">
      <c r="A84" s="3">
        <v>91</v>
      </c>
      <c r="B84" s="3" t="s">
        <v>26</v>
      </c>
      <c r="C84" s="4">
        <v>6</v>
      </c>
      <c r="D84" s="43">
        <v>8.5000000000000006E-2</v>
      </c>
      <c r="E84" s="44">
        <f t="shared" si="4"/>
        <v>5.49</v>
      </c>
      <c r="F84" s="44">
        <f t="shared" si="5"/>
        <v>0.51</v>
      </c>
    </row>
    <row r="85" spans="1:6" x14ac:dyDescent="0.25">
      <c r="A85" s="3">
        <v>92</v>
      </c>
      <c r="B85" s="3" t="s">
        <v>26</v>
      </c>
      <c r="C85" s="4">
        <v>6</v>
      </c>
      <c r="D85" s="43">
        <v>8.5000000000000006E-2</v>
      </c>
      <c r="E85" s="44">
        <f t="shared" si="4"/>
        <v>5.49</v>
      </c>
      <c r="F85" s="44">
        <f t="shared" si="5"/>
        <v>0.51</v>
      </c>
    </row>
    <row r="86" spans="1:6" x14ac:dyDescent="0.25">
      <c r="A86" s="3">
        <v>93</v>
      </c>
      <c r="B86" s="3" t="s">
        <v>26</v>
      </c>
      <c r="C86" s="4">
        <v>6.5</v>
      </c>
      <c r="D86" s="43">
        <v>8.5000000000000006E-2</v>
      </c>
      <c r="E86" s="44">
        <f t="shared" si="4"/>
        <v>5.9474999999999998</v>
      </c>
      <c r="F86" s="44">
        <f t="shared" si="5"/>
        <v>0.55249999999999999</v>
      </c>
    </row>
    <row r="87" spans="1:6" x14ac:dyDescent="0.25">
      <c r="A87" s="3">
        <v>94</v>
      </c>
      <c r="B87" s="3" t="s">
        <v>26</v>
      </c>
      <c r="C87" s="4">
        <v>2</v>
      </c>
      <c r="D87" s="43">
        <v>8.5000000000000006E-2</v>
      </c>
      <c r="E87" s="44">
        <f t="shared" si="4"/>
        <v>1.83</v>
      </c>
      <c r="F87" s="44">
        <f t="shared" si="5"/>
        <v>0.17</v>
      </c>
    </row>
    <row r="88" spans="1:6" x14ac:dyDescent="0.25">
      <c r="A88" s="3">
        <v>95</v>
      </c>
      <c r="B88" s="3" t="s">
        <v>26</v>
      </c>
      <c r="C88" s="4">
        <v>4</v>
      </c>
      <c r="D88" s="43">
        <v>8.5000000000000006E-2</v>
      </c>
      <c r="E88" s="44">
        <f t="shared" si="4"/>
        <v>3.66</v>
      </c>
      <c r="F88" s="44">
        <f t="shared" si="5"/>
        <v>0.34</v>
      </c>
    </row>
    <row r="89" spans="1:6" x14ac:dyDescent="0.25">
      <c r="A89" s="3">
        <v>96</v>
      </c>
      <c r="B89" s="3" t="s">
        <v>26</v>
      </c>
      <c r="C89" s="4">
        <v>7</v>
      </c>
      <c r="D89" s="43">
        <v>8.5000000000000006E-2</v>
      </c>
      <c r="E89" s="44">
        <f t="shared" si="4"/>
        <v>6.4050000000000002</v>
      </c>
      <c r="F89" s="44">
        <f t="shared" si="5"/>
        <v>0.59500000000000008</v>
      </c>
    </row>
    <row r="90" spans="1:6" x14ac:dyDescent="0.25">
      <c r="A90" s="5">
        <v>97</v>
      </c>
      <c r="B90" s="3" t="s">
        <v>26</v>
      </c>
      <c r="C90" s="4">
        <v>9</v>
      </c>
      <c r="D90" s="43">
        <v>8.5000000000000006E-2</v>
      </c>
      <c r="E90" s="44">
        <f t="shared" si="4"/>
        <v>8.2349999999999994</v>
      </c>
      <c r="F90" s="44">
        <f t="shared" si="5"/>
        <v>0.76500000000000001</v>
      </c>
    </row>
    <row r="91" spans="1:6" x14ac:dyDescent="0.25">
      <c r="A91" s="3">
        <v>98</v>
      </c>
      <c r="B91" s="3" t="s">
        <v>26</v>
      </c>
      <c r="C91" s="4"/>
      <c r="D91" s="43">
        <v>8.5000000000000006E-2</v>
      </c>
      <c r="E91" s="44">
        <f t="shared" si="4"/>
        <v>0</v>
      </c>
      <c r="F91" s="44">
        <f t="shared" si="5"/>
        <v>0</v>
      </c>
    </row>
    <row r="92" spans="1:6" x14ac:dyDescent="0.25">
      <c r="A92" s="5">
        <v>99</v>
      </c>
      <c r="B92" s="3" t="s">
        <v>26</v>
      </c>
      <c r="D92" s="43">
        <v>8.5000000000000006E-2</v>
      </c>
      <c r="E92" s="44">
        <f t="shared" si="4"/>
        <v>0</v>
      </c>
      <c r="F92" s="44">
        <f t="shared" si="5"/>
        <v>0</v>
      </c>
    </row>
    <row r="93" spans="1:6" x14ac:dyDescent="0.25">
      <c r="A93" s="5">
        <v>100</v>
      </c>
      <c r="B93" s="3" t="s">
        <v>26</v>
      </c>
      <c r="C93" s="4">
        <v>0.35</v>
      </c>
      <c r="D93" s="43">
        <v>8.5000000000000006E-2</v>
      </c>
      <c r="E93" s="44">
        <f t="shared" si="4"/>
        <v>0.32024999999999998</v>
      </c>
      <c r="F93" s="44">
        <f t="shared" si="5"/>
        <v>2.9749999999999999E-2</v>
      </c>
    </row>
    <row r="94" spans="1:6" x14ac:dyDescent="0.25">
      <c r="A94" s="5">
        <v>101</v>
      </c>
      <c r="B94" s="3" t="s">
        <v>26</v>
      </c>
      <c r="C94" s="4">
        <v>9</v>
      </c>
      <c r="D94" s="43">
        <v>8.5000000000000006E-2</v>
      </c>
      <c r="E94" s="44">
        <f t="shared" si="4"/>
        <v>8.2349999999999994</v>
      </c>
      <c r="F94" s="44">
        <f t="shared" si="5"/>
        <v>0.76500000000000001</v>
      </c>
    </row>
    <row r="95" spans="1:6" x14ac:dyDescent="0.25">
      <c r="A95" s="5">
        <v>102</v>
      </c>
      <c r="B95" s="3" t="s">
        <v>26</v>
      </c>
      <c r="D95" s="43">
        <v>2.1000000000000001E-2</v>
      </c>
      <c r="E95" s="44">
        <f t="shared" si="4"/>
        <v>0</v>
      </c>
      <c r="F95" s="44">
        <f t="shared" si="5"/>
        <v>0</v>
      </c>
    </row>
    <row r="96" spans="1:6" x14ac:dyDescent="0.25">
      <c r="A96" s="5">
        <v>103</v>
      </c>
      <c r="B96" s="3" t="s">
        <v>26</v>
      </c>
      <c r="D96" s="43">
        <v>2.1000000000000001E-2</v>
      </c>
      <c r="E96" s="44">
        <f t="shared" si="4"/>
        <v>0</v>
      </c>
      <c r="F96" s="44">
        <f t="shared" si="5"/>
        <v>0</v>
      </c>
    </row>
    <row r="97" spans="1:6" x14ac:dyDescent="0.25">
      <c r="A97" s="5">
        <v>104</v>
      </c>
      <c r="B97" s="3" t="s">
        <v>26</v>
      </c>
      <c r="D97" s="43">
        <v>2.1000000000000001E-2</v>
      </c>
      <c r="E97" s="44">
        <f t="shared" si="4"/>
        <v>0</v>
      </c>
      <c r="F97" s="44">
        <f t="shared" si="5"/>
        <v>0</v>
      </c>
    </row>
    <row r="98" spans="1:6" x14ac:dyDescent="0.25">
      <c r="A98" s="5">
        <v>105</v>
      </c>
      <c r="B98" s="3" t="s">
        <v>26</v>
      </c>
      <c r="D98" s="43">
        <v>2.1000000000000001E-2</v>
      </c>
      <c r="E98" s="44">
        <f t="shared" si="4"/>
        <v>0</v>
      </c>
      <c r="F98" s="44">
        <f t="shared" si="5"/>
        <v>0</v>
      </c>
    </row>
    <row r="99" spans="1:6" x14ac:dyDescent="0.25">
      <c r="A99" s="5">
        <v>106</v>
      </c>
      <c r="B99" s="3" t="s">
        <v>26</v>
      </c>
      <c r="D99" s="43">
        <v>2.1000000000000001E-2</v>
      </c>
      <c r="E99" s="44">
        <f t="shared" si="4"/>
        <v>0</v>
      </c>
      <c r="F99" s="44">
        <f t="shared" si="5"/>
        <v>0</v>
      </c>
    </row>
    <row r="100" spans="1:6" x14ac:dyDescent="0.25">
      <c r="A100" s="5">
        <v>107</v>
      </c>
      <c r="B100" s="3" t="s">
        <v>26</v>
      </c>
      <c r="D100" s="43">
        <v>2.1000000000000001E-2</v>
      </c>
      <c r="E100" s="44">
        <f t="shared" si="4"/>
        <v>0</v>
      </c>
      <c r="F100" s="44">
        <f t="shared" si="5"/>
        <v>0</v>
      </c>
    </row>
    <row r="101" spans="1:6" x14ac:dyDescent="0.25">
      <c r="A101" s="5">
        <v>108</v>
      </c>
      <c r="B101" s="3" t="s">
        <v>26</v>
      </c>
      <c r="D101" s="43">
        <v>2.1000000000000001E-2</v>
      </c>
      <c r="E101" s="44">
        <f t="shared" si="4"/>
        <v>0</v>
      </c>
      <c r="F101" s="44">
        <f t="shared" si="5"/>
        <v>0</v>
      </c>
    </row>
    <row r="102" spans="1:6" x14ac:dyDescent="0.25">
      <c r="A102" s="5">
        <v>109</v>
      </c>
      <c r="B102" s="3" t="s">
        <v>26</v>
      </c>
      <c r="D102" s="43">
        <v>2.1000000000000001E-2</v>
      </c>
      <c r="E102" s="44">
        <f t="shared" si="4"/>
        <v>0</v>
      </c>
      <c r="F102" s="44">
        <f t="shared" si="5"/>
        <v>0</v>
      </c>
    </row>
    <row r="103" spans="1:6" x14ac:dyDescent="0.25">
      <c r="A103" s="5">
        <v>110</v>
      </c>
      <c r="B103" s="3" t="s">
        <v>26</v>
      </c>
      <c r="D103" s="43">
        <v>2.1000000000000001E-2</v>
      </c>
      <c r="E103" s="44">
        <f>IF(D103=2.1%,C103-(C103*0.021),IF(D103=8.5%,C103-(C103*0.085)))</f>
        <v>0</v>
      </c>
      <c r="F103" s="44">
        <f>IF(D103=2.1%,(C103*0.021),IF(D103=8.5%,(C103*0.085)))</f>
        <v>0</v>
      </c>
    </row>
    <row r="104" spans="1:6" x14ac:dyDescent="0.25">
      <c r="A104" s="5">
        <v>200</v>
      </c>
      <c r="B104" s="3" t="s">
        <v>26</v>
      </c>
      <c r="C104" s="4">
        <v>10</v>
      </c>
      <c r="D104" s="43">
        <v>2.1000000000000001E-2</v>
      </c>
      <c r="E104" s="44">
        <f t="shared" si="4"/>
        <v>9.7899999999999991</v>
      </c>
      <c r="F104" s="44">
        <f t="shared" si="5"/>
        <v>0.21000000000000002</v>
      </c>
    </row>
    <row r="105" spans="1:6" x14ac:dyDescent="0.25">
      <c r="A105" s="5">
        <v>201</v>
      </c>
      <c r="B105" s="3" t="s">
        <v>26</v>
      </c>
      <c r="C105" s="4">
        <v>11</v>
      </c>
      <c r="D105" s="43">
        <v>2.1000000000000001E-2</v>
      </c>
      <c r="E105" s="44">
        <f t="shared" si="4"/>
        <v>10.769</v>
      </c>
      <c r="F105" s="44">
        <f t="shared" si="5"/>
        <v>0.23100000000000001</v>
      </c>
    </row>
    <row r="106" spans="1:6" x14ac:dyDescent="0.25">
      <c r="A106" s="5">
        <v>202</v>
      </c>
      <c r="B106" s="3" t="s">
        <v>26</v>
      </c>
      <c r="C106" s="4">
        <v>8</v>
      </c>
      <c r="D106" s="43">
        <v>2.1000000000000001E-2</v>
      </c>
      <c r="E106" s="44">
        <f t="shared" si="4"/>
        <v>7.8319999999999999</v>
      </c>
      <c r="F106" s="44">
        <f t="shared" si="5"/>
        <v>0.16800000000000001</v>
      </c>
    </row>
    <row r="107" spans="1:6" x14ac:dyDescent="0.25">
      <c r="A107" s="5">
        <v>300</v>
      </c>
      <c r="B107" s="3" t="s">
        <v>26</v>
      </c>
      <c r="C107" s="4">
        <v>3.5</v>
      </c>
      <c r="D107" s="43">
        <v>2.1000000000000001E-2</v>
      </c>
      <c r="E107" s="44">
        <f t="shared" si="4"/>
        <v>3.4264999999999999</v>
      </c>
      <c r="F107" s="44">
        <f t="shared" si="5"/>
        <v>7.350000000000001E-2</v>
      </c>
    </row>
  </sheetData>
  <sheetProtection selectLockedCells="1"/>
  <sortState ref="E41:G44">
    <sortCondition ref="E41"/>
  </sortState>
  <pageMargins left="0.25" right="0.25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26</vt:i4>
      </vt:variant>
      <vt:variant>
        <vt:lpstr>Plages nommées</vt:lpstr>
      </vt:variant>
      <vt:variant>
        <vt:i4>2</vt:i4>
      </vt:variant>
    </vt:vector>
  </HeadingPairs>
  <TitlesOfParts>
    <vt:vector size="28" baseType="lpstr">
      <vt:lpstr>02-01-FACT-200801001-table-7</vt:lpstr>
      <vt:lpstr>02-01-FACT-200801002-table-3</vt:lpstr>
      <vt:lpstr>02-01-FACT-200801003-table-4</vt:lpstr>
      <vt:lpstr>02-01-FACT-200801004-table-1</vt:lpstr>
      <vt:lpstr>02-01-FACT-200801005-table-F</vt:lpstr>
      <vt:lpstr>02-01-FACT-200801006-table-A</vt:lpstr>
      <vt:lpstr>03-01-FACT-200801007-table-3</vt:lpstr>
      <vt:lpstr>03-01-FACT-200801008-table-7</vt:lpstr>
      <vt:lpstr>03-01-FACT-200801009-table-6</vt:lpstr>
      <vt:lpstr>03-01-FACT-200801010-table-4</vt:lpstr>
      <vt:lpstr>03-01-FACT-200801011-table-A</vt:lpstr>
      <vt:lpstr>04-01-FACT-200801012-table-7</vt:lpstr>
      <vt:lpstr>04-01-FACT-200801013-table-3</vt:lpstr>
      <vt:lpstr>04-01-FACT-200801014-table-1</vt:lpstr>
      <vt:lpstr>04-01-FACT-200801015-table-7</vt:lpstr>
      <vt:lpstr>04-01-FACT-200801016-table-A</vt:lpstr>
      <vt:lpstr>04-01-FACT-200801017-table-C</vt:lpstr>
      <vt:lpstr>06-01-FACT-200801021-table-6</vt:lpstr>
      <vt:lpstr>06-01-FACT-200801022-table-3</vt:lpstr>
      <vt:lpstr>06-01-FACT-200801023-table-7</vt:lpstr>
      <vt:lpstr>06-01-FACT-200801024-table-A</vt:lpstr>
      <vt:lpstr>06-01-FACT-200801025-table-C</vt:lpstr>
      <vt:lpstr>06-01-FACT-200801026-table-6</vt:lpstr>
      <vt:lpstr>06-01-FACT-200801027-table-7</vt:lpstr>
      <vt:lpstr>modele facture</vt:lpstr>
      <vt:lpstr>code carte </vt:lpstr>
      <vt:lpstr>code_carte</vt:lpstr>
      <vt:lpstr>soda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2013-08-08T13:08:44Z</dcterms:modified>
</cp:coreProperties>
</file>