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6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7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8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9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14400" yWindow="-15" windowWidth="14445" windowHeight="12165" tabRatio="951"/>
  </bookViews>
  <sheets>
    <sheet name="recap" sheetId="231" r:id="rId1"/>
    <sheet name="01-08-FACT-201301000-table-6" sheetId="232" r:id="rId2"/>
    <sheet name="02-08-FACT-201301001-table-5" sheetId="233" r:id="rId3"/>
    <sheet name="03-08-FACT-201301002-table-5" sheetId="234" r:id="rId4"/>
    <sheet name="06-08-FACT-201301003-table-6" sheetId="235" r:id="rId5"/>
    <sheet name="06-08-FACT-201301004-table-1" sheetId="236" r:id="rId6"/>
    <sheet name="06-08-FACT-201301005-table-7" sheetId="237" r:id="rId7"/>
    <sheet name="06-08-FACT-201301006-table-5" sheetId="238" r:id="rId8"/>
    <sheet name="modele facture" sheetId="65" r:id="rId9"/>
    <sheet name="code carte 2013" sheetId="2" r:id="rId10"/>
  </sheets>
  <externalReferences>
    <externalReference r:id="rId11"/>
  </externalReferences>
  <definedNames>
    <definedName name="code_carte_2013">'code carte 2013'!$A$1:$F$107</definedName>
    <definedName name="soda">'code carte 2013'!$B$1:$B$6</definedName>
  </definedNames>
  <calcPr calcId="152511"/>
</workbook>
</file>

<file path=xl/calcChain.xml><?xml version="1.0" encoding="utf-8"?>
<calcChain xmlns="http://schemas.openxmlformats.org/spreadsheetml/2006/main">
  <c r="A41" i="238" l="1"/>
  <c r="H36" i="238"/>
  <c r="G36" i="238"/>
  <c r="F36" i="238"/>
  <c r="E36" i="238"/>
  <c r="D36" i="238"/>
  <c r="C36" i="238"/>
  <c r="H35" i="238"/>
  <c r="G35" i="238"/>
  <c r="F35" i="238"/>
  <c r="E35" i="238"/>
  <c r="D35" i="238"/>
  <c r="C35" i="238"/>
  <c r="H34" i="238"/>
  <c r="G34" i="238"/>
  <c r="F34" i="238"/>
  <c r="E34" i="238"/>
  <c r="D34" i="238"/>
  <c r="C34" i="238"/>
  <c r="H33" i="238"/>
  <c r="G33" i="238"/>
  <c r="F33" i="238"/>
  <c r="E33" i="238"/>
  <c r="D33" i="238"/>
  <c r="C33" i="238"/>
  <c r="H32" i="238"/>
  <c r="G32" i="238"/>
  <c r="F32" i="238"/>
  <c r="E32" i="238"/>
  <c r="D32" i="238"/>
  <c r="C32" i="238"/>
  <c r="H31" i="238"/>
  <c r="G31" i="238"/>
  <c r="F31" i="238"/>
  <c r="E31" i="238"/>
  <c r="D31" i="238"/>
  <c r="C31" i="238"/>
  <c r="H30" i="238"/>
  <c r="G30" i="238"/>
  <c r="F30" i="238"/>
  <c r="E30" i="238"/>
  <c r="D30" i="238"/>
  <c r="C30" i="238"/>
  <c r="H29" i="238"/>
  <c r="G29" i="238"/>
  <c r="F29" i="238"/>
  <c r="E29" i="238"/>
  <c r="D29" i="238"/>
  <c r="C29" i="238"/>
  <c r="H28" i="238"/>
  <c r="G28" i="238"/>
  <c r="F28" i="238"/>
  <c r="E28" i="238"/>
  <c r="D28" i="238"/>
  <c r="C28" i="238"/>
  <c r="H27" i="238"/>
  <c r="G27" i="238"/>
  <c r="F27" i="238"/>
  <c r="E27" i="238"/>
  <c r="D27" i="238"/>
  <c r="C27" i="238"/>
  <c r="H26" i="238"/>
  <c r="G26" i="238"/>
  <c r="F26" i="238"/>
  <c r="E26" i="238"/>
  <c r="D26" i="238"/>
  <c r="C26" i="238"/>
  <c r="H25" i="238"/>
  <c r="G25" i="238"/>
  <c r="F25" i="238"/>
  <c r="E25" i="238"/>
  <c r="D25" i="238"/>
  <c r="C25" i="238"/>
  <c r="H24" i="238"/>
  <c r="G24" i="238"/>
  <c r="F24" i="238"/>
  <c r="E24" i="238"/>
  <c r="D24" i="238"/>
  <c r="C24" i="238"/>
  <c r="H23" i="238"/>
  <c r="G23" i="238"/>
  <c r="F23" i="238"/>
  <c r="E23" i="238"/>
  <c r="D23" i="238"/>
  <c r="C23" i="238"/>
  <c r="H22" i="238"/>
  <c r="G22" i="238"/>
  <c r="F22" i="238"/>
  <c r="E22" i="238"/>
  <c r="D22" i="238"/>
  <c r="C22" i="238"/>
  <c r="H21" i="238"/>
  <c r="G21" i="238"/>
  <c r="F21" i="238"/>
  <c r="E21" i="238"/>
  <c r="D21" i="238"/>
  <c r="C21" i="238"/>
  <c r="H20" i="238"/>
  <c r="G20" i="238"/>
  <c r="F20" i="238"/>
  <c r="E20" i="238"/>
  <c r="D20" i="238"/>
  <c r="C20" i="238"/>
  <c r="H19" i="238"/>
  <c r="G19" i="238"/>
  <c r="F19" i="238"/>
  <c r="E19" i="238"/>
  <c r="D19" i="238"/>
  <c r="C19" i="238"/>
  <c r="H18" i="238"/>
  <c r="G18" i="238"/>
  <c r="F18" i="238"/>
  <c r="E18" i="238"/>
  <c r="D18" i="238"/>
  <c r="C18" i="238"/>
  <c r="H17" i="238"/>
  <c r="G17" i="238"/>
  <c r="F17" i="238"/>
  <c r="E17" i="238"/>
  <c r="D17" i="238"/>
  <c r="C17" i="238"/>
  <c r="H16" i="238"/>
  <c r="G16" i="238"/>
  <c r="F16" i="238"/>
  <c r="E16" i="238"/>
  <c r="D16" i="238"/>
  <c r="C16" i="238"/>
  <c r="H15" i="238"/>
  <c r="G15" i="238"/>
  <c r="F15" i="238"/>
  <c r="E15" i="238"/>
  <c r="D15" i="238"/>
  <c r="C15" i="238"/>
  <c r="H14" i="238"/>
  <c r="G14" i="238"/>
  <c r="F14" i="238"/>
  <c r="E14" i="238"/>
  <c r="D14" i="238"/>
  <c r="C14" i="238"/>
  <c r="H13" i="238"/>
  <c r="G13" i="238"/>
  <c r="F13" i="238"/>
  <c r="E13" i="238"/>
  <c r="D13" i="238"/>
  <c r="C13" i="238"/>
  <c r="H12" i="238"/>
  <c r="G12" i="238"/>
  <c r="F12" i="238"/>
  <c r="E12" i="238"/>
  <c r="D12" i="238"/>
  <c r="C12" i="238"/>
  <c r="H11" i="238"/>
  <c r="G11" i="238"/>
  <c r="F11" i="238"/>
  <c r="E11" i="238"/>
  <c r="D11" i="238"/>
  <c r="C11" i="238"/>
  <c r="H10" i="238"/>
  <c r="G10" i="238"/>
  <c r="F10" i="238"/>
  <c r="E10" i="238"/>
  <c r="D10" i="238"/>
  <c r="C10" i="238"/>
  <c r="H9" i="238"/>
  <c r="H37" i="238" s="1"/>
  <c r="G9" i="238"/>
  <c r="G37" i="238" s="1"/>
  <c r="F9" i="238"/>
  <c r="H41" i="238" s="1"/>
  <c r="E9" i="238"/>
  <c r="E37" i="238" s="1"/>
  <c r="D9" i="238"/>
  <c r="C9" i="238"/>
  <c r="A41" i="237"/>
  <c r="H36" i="237"/>
  <c r="G36" i="237"/>
  <c r="F36" i="237"/>
  <c r="E36" i="237"/>
  <c r="D36" i="237"/>
  <c r="C36" i="237"/>
  <c r="H35" i="237"/>
  <c r="G35" i="237"/>
  <c r="F35" i="237"/>
  <c r="E35" i="237"/>
  <c r="D35" i="237"/>
  <c r="C35" i="237"/>
  <c r="H34" i="237"/>
  <c r="G34" i="237"/>
  <c r="F34" i="237"/>
  <c r="E34" i="237"/>
  <c r="D34" i="237"/>
  <c r="C34" i="237"/>
  <c r="H33" i="237"/>
  <c r="G33" i="237"/>
  <c r="F33" i="237"/>
  <c r="E33" i="237"/>
  <c r="D33" i="237"/>
  <c r="C33" i="237"/>
  <c r="H32" i="237"/>
  <c r="G32" i="237"/>
  <c r="F32" i="237"/>
  <c r="E32" i="237"/>
  <c r="D32" i="237"/>
  <c r="C32" i="237"/>
  <c r="H31" i="237"/>
  <c r="G31" i="237"/>
  <c r="F31" i="237"/>
  <c r="E31" i="237"/>
  <c r="D31" i="237"/>
  <c r="C31" i="237"/>
  <c r="H30" i="237"/>
  <c r="G30" i="237"/>
  <c r="F30" i="237"/>
  <c r="E30" i="237"/>
  <c r="D30" i="237"/>
  <c r="C30" i="237"/>
  <c r="H29" i="237"/>
  <c r="G29" i="237"/>
  <c r="F29" i="237"/>
  <c r="E29" i="237"/>
  <c r="D29" i="237"/>
  <c r="C29" i="237"/>
  <c r="H28" i="237"/>
  <c r="G28" i="237"/>
  <c r="F28" i="237"/>
  <c r="E28" i="237"/>
  <c r="D28" i="237"/>
  <c r="C28" i="237"/>
  <c r="H27" i="237"/>
  <c r="G27" i="237"/>
  <c r="F27" i="237"/>
  <c r="E27" i="237"/>
  <c r="D27" i="237"/>
  <c r="C27" i="237"/>
  <c r="H26" i="237"/>
  <c r="G26" i="237"/>
  <c r="F26" i="237"/>
  <c r="E26" i="237"/>
  <c r="D26" i="237"/>
  <c r="C26" i="237"/>
  <c r="H25" i="237"/>
  <c r="G25" i="237"/>
  <c r="F25" i="237"/>
  <c r="E25" i="237"/>
  <c r="D25" i="237"/>
  <c r="C25" i="237"/>
  <c r="H24" i="237"/>
  <c r="G24" i="237"/>
  <c r="F24" i="237"/>
  <c r="E24" i="237"/>
  <c r="D24" i="237"/>
  <c r="C24" i="237"/>
  <c r="H23" i="237"/>
  <c r="G23" i="237"/>
  <c r="F23" i="237"/>
  <c r="E23" i="237"/>
  <c r="D23" i="237"/>
  <c r="C23" i="237"/>
  <c r="H22" i="237"/>
  <c r="G22" i="237"/>
  <c r="F22" i="237"/>
  <c r="E22" i="237"/>
  <c r="D22" i="237"/>
  <c r="C22" i="237"/>
  <c r="H21" i="237"/>
  <c r="G21" i="237"/>
  <c r="F21" i="237"/>
  <c r="E21" i="237"/>
  <c r="D21" i="237"/>
  <c r="C21" i="237"/>
  <c r="H20" i="237"/>
  <c r="G20" i="237"/>
  <c r="F20" i="237"/>
  <c r="E20" i="237"/>
  <c r="D20" i="237"/>
  <c r="C20" i="237"/>
  <c r="H19" i="237"/>
  <c r="G19" i="237"/>
  <c r="F19" i="237"/>
  <c r="E19" i="237"/>
  <c r="D19" i="237"/>
  <c r="C19" i="237"/>
  <c r="H18" i="237"/>
  <c r="G18" i="237"/>
  <c r="F18" i="237"/>
  <c r="E18" i="237"/>
  <c r="D18" i="237"/>
  <c r="C18" i="237"/>
  <c r="H17" i="237"/>
  <c r="G17" i="237"/>
  <c r="F17" i="237"/>
  <c r="E17" i="237"/>
  <c r="D17" i="237"/>
  <c r="C17" i="237"/>
  <c r="H16" i="237"/>
  <c r="G16" i="237"/>
  <c r="F16" i="237"/>
  <c r="E16" i="237"/>
  <c r="D16" i="237"/>
  <c r="C16" i="237"/>
  <c r="H15" i="237"/>
  <c r="G15" i="237"/>
  <c r="F15" i="237"/>
  <c r="E15" i="237"/>
  <c r="D15" i="237"/>
  <c r="C15" i="237"/>
  <c r="H14" i="237"/>
  <c r="G14" i="237"/>
  <c r="F14" i="237"/>
  <c r="E14" i="237"/>
  <c r="D14" i="237"/>
  <c r="C14" i="237"/>
  <c r="H13" i="237"/>
  <c r="G13" i="237"/>
  <c r="F13" i="237"/>
  <c r="E13" i="237"/>
  <c r="D13" i="237"/>
  <c r="C13" i="237"/>
  <c r="H12" i="237"/>
  <c r="G12" i="237"/>
  <c r="F12" i="237"/>
  <c r="E12" i="237"/>
  <c r="D12" i="237"/>
  <c r="C12" i="237"/>
  <c r="H11" i="237"/>
  <c r="G11" i="237"/>
  <c r="F11" i="237"/>
  <c r="E11" i="237"/>
  <c r="D11" i="237"/>
  <c r="C11" i="237"/>
  <c r="H10" i="237"/>
  <c r="G10" i="237"/>
  <c r="F10" i="237"/>
  <c r="E10" i="237"/>
  <c r="D10" i="237"/>
  <c r="C10" i="237"/>
  <c r="H9" i="237"/>
  <c r="H37" i="237" s="1"/>
  <c r="G9" i="237"/>
  <c r="G37" i="237" s="1"/>
  <c r="F9" i="237"/>
  <c r="H41" i="237" s="1"/>
  <c r="E9" i="237"/>
  <c r="E37" i="237" s="1"/>
  <c r="D9" i="237"/>
  <c r="C9" i="237"/>
  <c r="A41" i="236"/>
  <c r="H36" i="236"/>
  <c r="G36" i="236"/>
  <c r="F36" i="236"/>
  <c r="E36" i="236"/>
  <c r="D36" i="236"/>
  <c r="C36" i="236"/>
  <c r="H35" i="236"/>
  <c r="G35" i="236"/>
  <c r="F35" i="236"/>
  <c r="E35" i="236"/>
  <c r="D35" i="236"/>
  <c r="C35" i="236"/>
  <c r="H34" i="236"/>
  <c r="G34" i="236"/>
  <c r="F34" i="236"/>
  <c r="E34" i="236"/>
  <c r="D34" i="236"/>
  <c r="C34" i="236"/>
  <c r="H33" i="236"/>
  <c r="G33" i="236"/>
  <c r="F33" i="236"/>
  <c r="E33" i="236"/>
  <c r="D33" i="236"/>
  <c r="C33" i="236"/>
  <c r="H32" i="236"/>
  <c r="G32" i="236"/>
  <c r="F32" i="236"/>
  <c r="E32" i="236"/>
  <c r="D32" i="236"/>
  <c r="C32" i="236"/>
  <c r="H31" i="236"/>
  <c r="G31" i="236"/>
  <c r="F31" i="236"/>
  <c r="E31" i="236"/>
  <c r="D31" i="236"/>
  <c r="C31" i="236"/>
  <c r="H30" i="236"/>
  <c r="G30" i="236"/>
  <c r="F30" i="236"/>
  <c r="E30" i="236"/>
  <c r="D30" i="236"/>
  <c r="C30" i="236"/>
  <c r="H29" i="236"/>
  <c r="G29" i="236"/>
  <c r="F29" i="236"/>
  <c r="E29" i="236"/>
  <c r="D29" i="236"/>
  <c r="C29" i="236"/>
  <c r="H28" i="236"/>
  <c r="G28" i="236"/>
  <c r="F28" i="236"/>
  <c r="E28" i="236"/>
  <c r="D28" i="236"/>
  <c r="C28" i="236"/>
  <c r="H27" i="236"/>
  <c r="G27" i="236"/>
  <c r="F27" i="236"/>
  <c r="E27" i="236"/>
  <c r="D27" i="236"/>
  <c r="C27" i="236"/>
  <c r="H26" i="236"/>
  <c r="G26" i="236"/>
  <c r="F26" i="236"/>
  <c r="E26" i="236"/>
  <c r="D26" i="236"/>
  <c r="C26" i="236"/>
  <c r="H25" i="236"/>
  <c r="G25" i="236"/>
  <c r="F25" i="236"/>
  <c r="E25" i="236"/>
  <c r="D25" i="236"/>
  <c r="C25" i="236"/>
  <c r="H24" i="236"/>
  <c r="G24" i="236"/>
  <c r="F24" i="236"/>
  <c r="E24" i="236"/>
  <c r="D24" i="236"/>
  <c r="C24" i="236"/>
  <c r="H23" i="236"/>
  <c r="G23" i="236"/>
  <c r="F23" i="236"/>
  <c r="E23" i="236"/>
  <c r="D23" i="236"/>
  <c r="C23" i="236"/>
  <c r="H22" i="236"/>
  <c r="G22" i="236"/>
  <c r="F22" i="236"/>
  <c r="E22" i="236"/>
  <c r="D22" i="236"/>
  <c r="C22" i="236"/>
  <c r="H21" i="236"/>
  <c r="G21" i="236"/>
  <c r="F21" i="236"/>
  <c r="E21" i="236"/>
  <c r="D21" i="236"/>
  <c r="C21" i="236"/>
  <c r="H20" i="236"/>
  <c r="G20" i="236"/>
  <c r="F20" i="236"/>
  <c r="E20" i="236"/>
  <c r="D20" i="236"/>
  <c r="C20" i="236"/>
  <c r="H19" i="236"/>
  <c r="G19" i="236"/>
  <c r="F19" i="236"/>
  <c r="E19" i="236"/>
  <c r="D19" i="236"/>
  <c r="C19" i="236"/>
  <c r="H18" i="236"/>
  <c r="G18" i="236"/>
  <c r="F18" i="236"/>
  <c r="E18" i="236"/>
  <c r="D18" i="236"/>
  <c r="C18" i="236"/>
  <c r="H17" i="236"/>
  <c r="G17" i="236"/>
  <c r="F17" i="236"/>
  <c r="E17" i="236"/>
  <c r="D17" i="236"/>
  <c r="C17" i="236"/>
  <c r="H16" i="236"/>
  <c r="G16" i="236"/>
  <c r="F16" i="236"/>
  <c r="E16" i="236"/>
  <c r="D16" i="236"/>
  <c r="C16" i="236"/>
  <c r="H15" i="236"/>
  <c r="G15" i="236"/>
  <c r="F15" i="236"/>
  <c r="E15" i="236"/>
  <c r="D15" i="236"/>
  <c r="C15" i="236"/>
  <c r="H14" i="236"/>
  <c r="G14" i="236"/>
  <c r="F14" i="236"/>
  <c r="E14" i="236"/>
  <c r="D14" i="236"/>
  <c r="C14" i="236"/>
  <c r="H13" i="236"/>
  <c r="G13" i="236"/>
  <c r="F13" i="236"/>
  <c r="E13" i="236"/>
  <c r="D13" i="236"/>
  <c r="C13" i="236"/>
  <c r="H12" i="236"/>
  <c r="G12" i="236"/>
  <c r="F12" i="236"/>
  <c r="E12" i="236"/>
  <c r="D12" i="236"/>
  <c r="C12" i="236"/>
  <c r="H11" i="236"/>
  <c r="G11" i="236"/>
  <c r="F11" i="236"/>
  <c r="E11" i="236"/>
  <c r="D11" i="236"/>
  <c r="C11" i="236"/>
  <c r="H10" i="236"/>
  <c r="G10" i="236"/>
  <c r="F10" i="236"/>
  <c r="E10" i="236"/>
  <c r="D10" i="236"/>
  <c r="C10" i="236"/>
  <c r="H9" i="236"/>
  <c r="H37" i="236" s="1"/>
  <c r="G9" i="236"/>
  <c r="G37" i="236" s="1"/>
  <c r="F9" i="236"/>
  <c r="H39" i="236" s="1"/>
  <c r="E9" i="236"/>
  <c r="E37" i="236" s="1"/>
  <c r="D9" i="236"/>
  <c r="C9" i="236"/>
  <c r="A41" i="235"/>
  <c r="H36" i="235"/>
  <c r="G36" i="235"/>
  <c r="F36" i="235"/>
  <c r="E36" i="235"/>
  <c r="D36" i="235"/>
  <c r="C36" i="235"/>
  <c r="H35" i="235"/>
  <c r="G35" i="235"/>
  <c r="F35" i="235"/>
  <c r="E35" i="235"/>
  <c r="D35" i="235"/>
  <c r="C35" i="235"/>
  <c r="H34" i="235"/>
  <c r="G34" i="235"/>
  <c r="F34" i="235"/>
  <c r="E34" i="235"/>
  <c r="D34" i="235"/>
  <c r="C34" i="235"/>
  <c r="H33" i="235"/>
  <c r="G33" i="235"/>
  <c r="F33" i="235"/>
  <c r="E33" i="235"/>
  <c r="D33" i="235"/>
  <c r="C33" i="235"/>
  <c r="H32" i="235"/>
  <c r="G32" i="235"/>
  <c r="F32" i="235"/>
  <c r="E32" i="235"/>
  <c r="D32" i="235"/>
  <c r="C32" i="235"/>
  <c r="H31" i="235"/>
  <c r="G31" i="235"/>
  <c r="F31" i="235"/>
  <c r="E31" i="235"/>
  <c r="D31" i="235"/>
  <c r="C31" i="235"/>
  <c r="H30" i="235"/>
  <c r="G30" i="235"/>
  <c r="F30" i="235"/>
  <c r="E30" i="235"/>
  <c r="D30" i="235"/>
  <c r="C30" i="235"/>
  <c r="H29" i="235"/>
  <c r="G29" i="235"/>
  <c r="F29" i="235"/>
  <c r="E29" i="235"/>
  <c r="D29" i="235"/>
  <c r="C29" i="235"/>
  <c r="H28" i="235"/>
  <c r="G28" i="235"/>
  <c r="F28" i="235"/>
  <c r="E28" i="235"/>
  <c r="D28" i="235"/>
  <c r="C28" i="235"/>
  <c r="H27" i="235"/>
  <c r="G27" i="235"/>
  <c r="F27" i="235"/>
  <c r="E27" i="235"/>
  <c r="D27" i="235"/>
  <c r="C27" i="235"/>
  <c r="H26" i="235"/>
  <c r="G26" i="235"/>
  <c r="F26" i="235"/>
  <c r="E26" i="235"/>
  <c r="D26" i="235"/>
  <c r="C26" i="235"/>
  <c r="H25" i="235"/>
  <c r="G25" i="235"/>
  <c r="F25" i="235"/>
  <c r="E25" i="235"/>
  <c r="D25" i="235"/>
  <c r="C25" i="235"/>
  <c r="H24" i="235"/>
  <c r="G24" i="235"/>
  <c r="F24" i="235"/>
  <c r="E24" i="235"/>
  <c r="D24" i="235"/>
  <c r="C24" i="235"/>
  <c r="H23" i="235"/>
  <c r="G23" i="235"/>
  <c r="F23" i="235"/>
  <c r="E23" i="235"/>
  <c r="D23" i="235"/>
  <c r="C23" i="235"/>
  <c r="H22" i="235"/>
  <c r="G22" i="235"/>
  <c r="F22" i="235"/>
  <c r="E22" i="235"/>
  <c r="D22" i="235"/>
  <c r="C22" i="235"/>
  <c r="H21" i="235"/>
  <c r="G21" i="235"/>
  <c r="F21" i="235"/>
  <c r="E21" i="235"/>
  <c r="D21" i="235"/>
  <c r="C21" i="235"/>
  <c r="H20" i="235"/>
  <c r="G20" i="235"/>
  <c r="F20" i="235"/>
  <c r="E20" i="235"/>
  <c r="D20" i="235"/>
  <c r="C20" i="235"/>
  <c r="H19" i="235"/>
  <c r="G19" i="235"/>
  <c r="F19" i="235"/>
  <c r="E19" i="235"/>
  <c r="D19" i="235"/>
  <c r="C19" i="235"/>
  <c r="H18" i="235"/>
  <c r="G18" i="235"/>
  <c r="F18" i="235"/>
  <c r="E18" i="235"/>
  <c r="D18" i="235"/>
  <c r="C18" i="235"/>
  <c r="H17" i="235"/>
  <c r="G17" i="235"/>
  <c r="F17" i="235"/>
  <c r="E17" i="235"/>
  <c r="D17" i="235"/>
  <c r="C17" i="235"/>
  <c r="H16" i="235"/>
  <c r="G16" i="235"/>
  <c r="F16" i="235"/>
  <c r="E16" i="235"/>
  <c r="D16" i="235"/>
  <c r="C16" i="235"/>
  <c r="H15" i="235"/>
  <c r="G15" i="235"/>
  <c r="F15" i="235"/>
  <c r="E15" i="235"/>
  <c r="D15" i="235"/>
  <c r="C15" i="235"/>
  <c r="H14" i="235"/>
  <c r="G14" i="235"/>
  <c r="F14" i="235"/>
  <c r="E14" i="235"/>
  <c r="D14" i="235"/>
  <c r="C14" i="235"/>
  <c r="H13" i="235"/>
  <c r="G13" i="235"/>
  <c r="F13" i="235"/>
  <c r="E13" i="235"/>
  <c r="D13" i="235"/>
  <c r="C13" i="235"/>
  <c r="H12" i="235"/>
  <c r="G12" i="235"/>
  <c r="F12" i="235"/>
  <c r="E12" i="235"/>
  <c r="D12" i="235"/>
  <c r="C12" i="235"/>
  <c r="H11" i="235"/>
  <c r="G11" i="235"/>
  <c r="F11" i="235"/>
  <c r="E11" i="235"/>
  <c r="D11" i="235"/>
  <c r="C11" i="235"/>
  <c r="H10" i="235"/>
  <c r="G10" i="235"/>
  <c r="F10" i="235"/>
  <c r="E10" i="235"/>
  <c r="D10" i="235"/>
  <c r="C10" i="235"/>
  <c r="H9" i="235"/>
  <c r="H37" i="235" s="1"/>
  <c r="G9" i="235"/>
  <c r="G37" i="235" s="1"/>
  <c r="F9" i="235"/>
  <c r="H41" i="235" s="1"/>
  <c r="E9" i="235"/>
  <c r="E37" i="235" s="1"/>
  <c r="D9" i="235"/>
  <c r="C9" i="235"/>
  <c r="A41" i="234"/>
  <c r="H36" i="234"/>
  <c r="G36" i="234"/>
  <c r="F36" i="234"/>
  <c r="E36" i="234"/>
  <c r="D36" i="234"/>
  <c r="C36" i="234"/>
  <c r="H35" i="234"/>
  <c r="G35" i="234"/>
  <c r="F35" i="234"/>
  <c r="E35" i="234"/>
  <c r="D35" i="234"/>
  <c r="C35" i="234"/>
  <c r="H34" i="234"/>
  <c r="G34" i="234"/>
  <c r="F34" i="234"/>
  <c r="E34" i="234"/>
  <c r="D34" i="234"/>
  <c r="C34" i="234"/>
  <c r="H33" i="234"/>
  <c r="G33" i="234"/>
  <c r="F33" i="234"/>
  <c r="E33" i="234"/>
  <c r="D33" i="234"/>
  <c r="C33" i="234"/>
  <c r="H32" i="234"/>
  <c r="G32" i="234"/>
  <c r="F32" i="234"/>
  <c r="E32" i="234"/>
  <c r="D32" i="234"/>
  <c r="C32" i="234"/>
  <c r="H31" i="234"/>
  <c r="G31" i="234"/>
  <c r="F31" i="234"/>
  <c r="E31" i="234"/>
  <c r="D31" i="234"/>
  <c r="C31" i="234"/>
  <c r="H30" i="234"/>
  <c r="G30" i="234"/>
  <c r="F30" i="234"/>
  <c r="E30" i="234"/>
  <c r="D30" i="234"/>
  <c r="C30" i="234"/>
  <c r="H29" i="234"/>
  <c r="G29" i="234"/>
  <c r="F29" i="234"/>
  <c r="E29" i="234"/>
  <c r="D29" i="234"/>
  <c r="C29" i="234"/>
  <c r="H28" i="234"/>
  <c r="G28" i="234"/>
  <c r="F28" i="234"/>
  <c r="E28" i="234"/>
  <c r="D28" i="234"/>
  <c r="C28" i="234"/>
  <c r="H27" i="234"/>
  <c r="G27" i="234"/>
  <c r="F27" i="234"/>
  <c r="E27" i="234"/>
  <c r="D27" i="234"/>
  <c r="C27" i="234"/>
  <c r="H26" i="234"/>
  <c r="G26" i="234"/>
  <c r="F26" i="234"/>
  <c r="E26" i="234"/>
  <c r="D26" i="234"/>
  <c r="C26" i="234"/>
  <c r="H25" i="234"/>
  <c r="G25" i="234"/>
  <c r="F25" i="234"/>
  <c r="E25" i="234"/>
  <c r="D25" i="234"/>
  <c r="C25" i="234"/>
  <c r="H24" i="234"/>
  <c r="G24" i="234"/>
  <c r="F24" i="234"/>
  <c r="E24" i="234"/>
  <c r="D24" i="234"/>
  <c r="C24" i="234"/>
  <c r="H23" i="234"/>
  <c r="G23" i="234"/>
  <c r="F23" i="234"/>
  <c r="E23" i="234"/>
  <c r="D23" i="234"/>
  <c r="C23" i="234"/>
  <c r="H22" i="234"/>
  <c r="G22" i="234"/>
  <c r="F22" i="234"/>
  <c r="E22" i="234"/>
  <c r="D22" i="234"/>
  <c r="C22" i="234"/>
  <c r="H21" i="234"/>
  <c r="G21" i="234"/>
  <c r="F21" i="234"/>
  <c r="E21" i="234"/>
  <c r="D21" i="234"/>
  <c r="C21" i="234"/>
  <c r="H20" i="234"/>
  <c r="G20" i="234"/>
  <c r="F20" i="234"/>
  <c r="E20" i="234"/>
  <c r="D20" i="234"/>
  <c r="C20" i="234"/>
  <c r="H19" i="234"/>
  <c r="G19" i="234"/>
  <c r="F19" i="234"/>
  <c r="E19" i="234"/>
  <c r="D19" i="234"/>
  <c r="C19" i="234"/>
  <c r="H18" i="234"/>
  <c r="G18" i="234"/>
  <c r="F18" i="234"/>
  <c r="E18" i="234"/>
  <c r="D18" i="234"/>
  <c r="C18" i="234"/>
  <c r="H17" i="234"/>
  <c r="G17" i="234"/>
  <c r="F17" i="234"/>
  <c r="E17" i="234"/>
  <c r="D17" i="234"/>
  <c r="C17" i="234"/>
  <c r="H16" i="234"/>
  <c r="G16" i="234"/>
  <c r="F16" i="234"/>
  <c r="E16" i="234"/>
  <c r="D16" i="234"/>
  <c r="C16" i="234"/>
  <c r="H15" i="234"/>
  <c r="G15" i="234"/>
  <c r="F15" i="234"/>
  <c r="E15" i="234"/>
  <c r="D15" i="234"/>
  <c r="C15" i="234"/>
  <c r="H14" i="234"/>
  <c r="G14" i="234"/>
  <c r="F14" i="234"/>
  <c r="E14" i="234"/>
  <c r="D14" i="234"/>
  <c r="C14" i="234"/>
  <c r="H13" i="234"/>
  <c r="G13" i="234"/>
  <c r="F13" i="234"/>
  <c r="E13" i="234"/>
  <c r="D13" i="234"/>
  <c r="C13" i="234"/>
  <c r="H12" i="234"/>
  <c r="G12" i="234"/>
  <c r="F12" i="234"/>
  <c r="E12" i="234"/>
  <c r="D12" i="234"/>
  <c r="C12" i="234"/>
  <c r="H11" i="234"/>
  <c r="G11" i="234"/>
  <c r="F11" i="234"/>
  <c r="E11" i="234"/>
  <c r="D11" i="234"/>
  <c r="C11" i="234"/>
  <c r="H10" i="234"/>
  <c r="G10" i="234"/>
  <c r="F10" i="234"/>
  <c r="E10" i="234"/>
  <c r="D10" i="234"/>
  <c r="C10" i="234"/>
  <c r="H9" i="234"/>
  <c r="H37" i="234" s="1"/>
  <c r="G9" i="234"/>
  <c r="G37" i="234" s="1"/>
  <c r="F9" i="234"/>
  <c r="H39" i="234" s="1"/>
  <c r="E9" i="234"/>
  <c r="E37" i="234" s="1"/>
  <c r="D9" i="234"/>
  <c r="C9" i="234"/>
  <c r="A41" i="233"/>
  <c r="H36" i="233"/>
  <c r="G36" i="233"/>
  <c r="F36" i="233"/>
  <c r="E36" i="233"/>
  <c r="D36" i="233"/>
  <c r="C36" i="233"/>
  <c r="H35" i="233"/>
  <c r="G35" i="233"/>
  <c r="F35" i="233"/>
  <c r="E35" i="233"/>
  <c r="D35" i="233"/>
  <c r="C35" i="233"/>
  <c r="H34" i="233"/>
  <c r="G34" i="233"/>
  <c r="F34" i="233"/>
  <c r="E34" i="233"/>
  <c r="D34" i="233"/>
  <c r="C34" i="233"/>
  <c r="H33" i="233"/>
  <c r="G33" i="233"/>
  <c r="F33" i="233"/>
  <c r="E33" i="233"/>
  <c r="D33" i="233"/>
  <c r="C33" i="233"/>
  <c r="H32" i="233"/>
  <c r="G32" i="233"/>
  <c r="F32" i="233"/>
  <c r="E32" i="233"/>
  <c r="D32" i="233"/>
  <c r="C32" i="233"/>
  <c r="H31" i="233"/>
  <c r="G31" i="233"/>
  <c r="F31" i="233"/>
  <c r="E31" i="233"/>
  <c r="D31" i="233"/>
  <c r="C31" i="233"/>
  <c r="H30" i="233"/>
  <c r="G30" i="233"/>
  <c r="F30" i="233"/>
  <c r="E30" i="233"/>
  <c r="D30" i="233"/>
  <c r="C30" i="233"/>
  <c r="H29" i="233"/>
  <c r="G29" i="233"/>
  <c r="F29" i="233"/>
  <c r="E29" i="233"/>
  <c r="D29" i="233"/>
  <c r="C29" i="233"/>
  <c r="H28" i="233"/>
  <c r="G28" i="233"/>
  <c r="F28" i="233"/>
  <c r="E28" i="233"/>
  <c r="D28" i="233"/>
  <c r="C28" i="233"/>
  <c r="H27" i="233"/>
  <c r="G27" i="233"/>
  <c r="F27" i="233"/>
  <c r="E27" i="233"/>
  <c r="D27" i="233"/>
  <c r="C27" i="233"/>
  <c r="H26" i="233"/>
  <c r="G26" i="233"/>
  <c r="F26" i="233"/>
  <c r="E26" i="233"/>
  <c r="D26" i="233"/>
  <c r="C26" i="233"/>
  <c r="H25" i="233"/>
  <c r="G25" i="233"/>
  <c r="F25" i="233"/>
  <c r="E25" i="233"/>
  <c r="D25" i="233"/>
  <c r="C25" i="233"/>
  <c r="H24" i="233"/>
  <c r="G24" i="233"/>
  <c r="F24" i="233"/>
  <c r="E24" i="233"/>
  <c r="D24" i="233"/>
  <c r="C24" i="233"/>
  <c r="H23" i="233"/>
  <c r="G23" i="233"/>
  <c r="F23" i="233"/>
  <c r="E23" i="233"/>
  <c r="D23" i="233"/>
  <c r="C23" i="233"/>
  <c r="H22" i="233"/>
  <c r="G22" i="233"/>
  <c r="F22" i="233"/>
  <c r="E22" i="233"/>
  <c r="D22" i="233"/>
  <c r="C22" i="233"/>
  <c r="H21" i="233"/>
  <c r="G21" i="233"/>
  <c r="F21" i="233"/>
  <c r="E21" i="233"/>
  <c r="D21" i="233"/>
  <c r="C21" i="233"/>
  <c r="H20" i="233"/>
  <c r="G20" i="233"/>
  <c r="F20" i="233"/>
  <c r="E20" i="233"/>
  <c r="D20" i="233"/>
  <c r="C20" i="233"/>
  <c r="H19" i="233"/>
  <c r="G19" i="233"/>
  <c r="F19" i="233"/>
  <c r="E19" i="233"/>
  <c r="D19" i="233"/>
  <c r="C19" i="233"/>
  <c r="H18" i="233"/>
  <c r="G18" i="233"/>
  <c r="F18" i="233"/>
  <c r="E18" i="233"/>
  <c r="D18" i="233"/>
  <c r="C18" i="233"/>
  <c r="H17" i="233"/>
  <c r="G17" i="233"/>
  <c r="F17" i="233"/>
  <c r="E17" i="233"/>
  <c r="D17" i="233"/>
  <c r="C17" i="233"/>
  <c r="H16" i="233"/>
  <c r="G16" i="233"/>
  <c r="F16" i="233"/>
  <c r="E16" i="233"/>
  <c r="D16" i="233"/>
  <c r="C16" i="233"/>
  <c r="H15" i="233"/>
  <c r="G15" i="233"/>
  <c r="F15" i="233"/>
  <c r="E15" i="233"/>
  <c r="D15" i="233"/>
  <c r="C15" i="233"/>
  <c r="H14" i="233"/>
  <c r="G14" i="233"/>
  <c r="F14" i="233"/>
  <c r="E14" i="233"/>
  <c r="D14" i="233"/>
  <c r="C14" i="233"/>
  <c r="H13" i="233"/>
  <c r="G13" i="233"/>
  <c r="F13" i="233"/>
  <c r="E13" i="233"/>
  <c r="D13" i="233"/>
  <c r="C13" i="233"/>
  <c r="H12" i="233"/>
  <c r="G12" i="233"/>
  <c r="F12" i="233"/>
  <c r="E12" i="233"/>
  <c r="D12" i="233"/>
  <c r="C12" i="233"/>
  <c r="H11" i="233"/>
  <c r="G11" i="233"/>
  <c r="F11" i="233"/>
  <c r="E11" i="233"/>
  <c r="D11" i="233"/>
  <c r="C11" i="233"/>
  <c r="H10" i="233"/>
  <c r="G10" i="233"/>
  <c r="F10" i="233"/>
  <c r="E10" i="233"/>
  <c r="D10" i="233"/>
  <c r="C10" i="233"/>
  <c r="H9" i="233"/>
  <c r="H37" i="233" s="1"/>
  <c r="G9" i="233"/>
  <c r="G37" i="233" s="1"/>
  <c r="F9" i="233"/>
  <c r="H41" i="233" s="1"/>
  <c r="E9" i="233"/>
  <c r="E37" i="233" s="1"/>
  <c r="D9" i="233"/>
  <c r="C9" i="233"/>
  <c r="A41" i="232"/>
  <c r="H36" i="232"/>
  <c r="G36" i="232"/>
  <c r="F36" i="232"/>
  <c r="E36" i="232"/>
  <c r="D36" i="232"/>
  <c r="C36" i="232"/>
  <c r="H35" i="232"/>
  <c r="G35" i="232"/>
  <c r="F35" i="232"/>
  <c r="E35" i="232"/>
  <c r="D35" i="232"/>
  <c r="C35" i="232"/>
  <c r="H34" i="232"/>
  <c r="G34" i="232"/>
  <c r="F34" i="232"/>
  <c r="E34" i="232"/>
  <c r="D34" i="232"/>
  <c r="C34" i="232"/>
  <c r="H33" i="232"/>
  <c r="G33" i="232"/>
  <c r="F33" i="232"/>
  <c r="E33" i="232"/>
  <c r="D33" i="232"/>
  <c r="C33" i="232"/>
  <c r="H32" i="232"/>
  <c r="G32" i="232"/>
  <c r="F32" i="232"/>
  <c r="E32" i="232"/>
  <c r="D32" i="232"/>
  <c r="C32" i="232"/>
  <c r="H31" i="232"/>
  <c r="G31" i="232"/>
  <c r="F31" i="232"/>
  <c r="E31" i="232"/>
  <c r="D31" i="232"/>
  <c r="C31" i="232"/>
  <c r="H30" i="232"/>
  <c r="G30" i="232"/>
  <c r="F30" i="232"/>
  <c r="E30" i="232"/>
  <c r="D30" i="232"/>
  <c r="C30" i="232"/>
  <c r="H29" i="232"/>
  <c r="G29" i="232"/>
  <c r="F29" i="232"/>
  <c r="E29" i="232"/>
  <c r="D29" i="232"/>
  <c r="C29" i="232"/>
  <c r="H28" i="232"/>
  <c r="G28" i="232"/>
  <c r="F28" i="232"/>
  <c r="E28" i="232"/>
  <c r="D28" i="232"/>
  <c r="C28" i="232"/>
  <c r="H27" i="232"/>
  <c r="G27" i="232"/>
  <c r="F27" i="232"/>
  <c r="E27" i="232"/>
  <c r="D27" i="232"/>
  <c r="C27" i="232"/>
  <c r="H26" i="232"/>
  <c r="G26" i="232"/>
  <c r="F26" i="232"/>
  <c r="E26" i="232"/>
  <c r="D26" i="232"/>
  <c r="C26" i="232"/>
  <c r="H25" i="232"/>
  <c r="G25" i="232"/>
  <c r="F25" i="232"/>
  <c r="E25" i="232"/>
  <c r="D25" i="232"/>
  <c r="C25" i="232"/>
  <c r="H24" i="232"/>
  <c r="G24" i="232"/>
  <c r="F24" i="232"/>
  <c r="E24" i="232"/>
  <c r="D24" i="232"/>
  <c r="C24" i="232"/>
  <c r="H23" i="232"/>
  <c r="G23" i="232"/>
  <c r="F23" i="232"/>
  <c r="E23" i="232"/>
  <c r="D23" i="232"/>
  <c r="C23" i="232"/>
  <c r="H22" i="232"/>
  <c r="G22" i="232"/>
  <c r="F22" i="232"/>
  <c r="E22" i="232"/>
  <c r="D22" i="232"/>
  <c r="C22" i="232"/>
  <c r="H21" i="232"/>
  <c r="G21" i="232"/>
  <c r="F21" i="232"/>
  <c r="E21" i="232"/>
  <c r="D21" i="232"/>
  <c r="C21" i="232"/>
  <c r="H20" i="232"/>
  <c r="G20" i="232"/>
  <c r="F20" i="232"/>
  <c r="E20" i="232"/>
  <c r="D20" i="232"/>
  <c r="C20" i="232"/>
  <c r="H19" i="232"/>
  <c r="G19" i="232"/>
  <c r="F19" i="232"/>
  <c r="E19" i="232"/>
  <c r="D19" i="232"/>
  <c r="C19" i="232"/>
  <c r="H18" i="232"/>
  <c r="G18" i="232"/>
  <c r="F18" i="232"/>
  <c r="E18" i="232"/>
  <c r="D18" i="232"/>
  <c r="C18" i="232"/>
  <c r="H17" i="232"/>
  <c r="G17" i="232"/>
  <c r="F17" i="232"/>
  <c r="E17" i="232"/>
  <c r="D17" i="232"/>
  <c r="C17" i="232"/>
  <c r="H16" i="232"/>
  <c r="G16" i="232"/>
  <c r="F16" i="232"/>
  <c r="E16" i="232"/>
  <c r="D16" i="232"/>
  <c r="C16" i="232"/>
  <c r="H15" i="232"/>
  <c r="G15" i="232"/>
  <c r="F15" i="232"/>
  <c r="E15" i="232"/>
  <c r="D15" i="232"/>
  <c r="C15" i="232"/>
  <c r="H14" i="232"/>
  <c r="G14" i="232"/>
  <c r="F14" i="232"/>
  <c r="E14" i="232"/>
  <c r="D14" i="232"/>
  <c r="C14" i="232"/>
  <c r="H13" i="232"/>
  <c r="G13" i="232"/>
  <c r="F13" i="232"/>
  <c r="E13" i="232"/>
  <c r="D13" i="232"/>
  <c r="C13" i="232"/>
  <c r="H12" i="232"/>
  <c r="G12" i="232"/>
  <c r="F12" i="232"/>
  <c r="E12" i="232"/>
  <c r="D12" i="232"/>
  <c r="C12" i="232"/>
  <c r="H11" i="232"/>
  <c r="G11" i="232"/>
  <c r="F11" i="232"/>
  <c r="E11" i="232"/>
  <c r="D11" i="232"/>
  <c r="C11" i="232"/>
  <c r="H10" i="232"/>
  <c r="G10" i="232"/>
  <c r="F10" i="232"/>
  <c r="E10" i="232"/>
  <c r="D10" i="232"/>
  <c r="C10" i="232"/>
  <c r="H9" i="232"/>
  <c r="H37" i="232" s="1"/>
  <c r="G9" i="232"/>
  <c r="G37" i="232" s="1"/>
  <c r="F9" i="232"/>
  <c r="H39" i="232" s="1"/>
  <c r="E9" i="232"/>
  <c r="E37" i="232" s="1"/>
  <c r="D9" i="232"/>
  <c r="C9" i="232"/>
  <c r="C33" i="231"/>
  <c r="B33" i="231"/>
  <c r="F107" i="2"/>
  <c r="E107" i="2"/>
  <c r="F106" i="2"/>
  <c r="E106" i="2"/>
  <c r="F105" i="2"/>
  <c r="E105" i="2"/>
  <c r="F104" i="2"/>
  <c r="E104" i="2"/>
  <c r="F103" i="2"/>
  <c r="E103" i="2"/>
  <c r="F102" i="2"/>
  <c r="E102" i="2"/>
  <c r="F101" i="2"/>
  <c r="E101" i="2"/>
  <c r="F100" i="2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E37" i="2"/>
  <c r="F36" i="2"/>
  <c r="E36" i="2"/>
  <c r="F35" i="2"/>
  <c r="E35" i="2"/>
  <c r="F34" i="2"/>
  <c r="E34" i="2"/>
  <c r="F33" i="2"/>
  <c r="E33" i="2"/>
  <c r="F32" i="2"/>
  <c r="E32" i="2"/>
  <c r="F31" i="2"/>
  <c r="E31" i="2"/>
  <c r="F30" i="2"/>
  <c r="E30" i="2"/>
  <c r="F29" i="2"/>
  <c r="E29" i="2"/>
  <c r="F28" i="2"/>
  <c r="E28" i="2"/>
  <c r="F27" i="2"/>
  <c r="E27" i="2"/>
  <c r="F26" i="2"/>
  <c r="E26" i="2"/>
  <c r="F25" i="2"/>
  <c r="E25" i="2"/>
  <c r="F24" i="2"/>
  <c r="E24" i="2"/>
  <c r="F23" i="2"/>
  <c r="E23" i="2"/>
  <c r="F22" i="2"/>
  <c r="E22" i="2"/>
  <c r="F21" i="2"/>
  <c r="E21" i="2"/>
  <c r="F20" i="2"/>
  <c r="E20" i="2"/>
  <c r="F19" i="2"/>
  <c r="E19" i="2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F1" i="2"/>
  <c r="E1" i="2"/>
  <c r="H39" i="238" l="1"/>
  <c r="H38" i="238"/>
  <c r="H40" i="238"/>
  <c r="H39" i="237"/>
  <c r="H38" i="237"/>
  <c r="H40" i="237"/>
  <c r="H38" i="236"/>
  <c r="H40" i="236"/>
  <c r="H41" i="236"/>
  <c r="H39" i="235"/>
  <c r="H38" i="235"/>
  <c r="H40" i="235"/>
  <c r="H38" i="234"/>
  <c r="H40" i="234"/>
  <c r="H41" i="234"/>
  <c r="H39" i="233"/>
  <c r="H38" i="233"/>
  <c r="H40" i="233"/>
  <c r="H38" i="232"/>
  <c r="H40" i="232"/>
  <c r="H41" i="232"/>
  <c r="H9" i="65"/>
  <c r="G9" i="65"/>
  <c r="F9" i="65"/>
  <c r="E9" i="65"/>
  <c r="D9" i="65"/>
  <c r="C9" i="65"/>
  <c r="C10" i="65" l="1"/>
  <c r="D10" i="65"/>
  <c r="E10" i="65"/>
  <c r="F10" i="65"/>
  <c r="G10" i="65"/>
  <c r="H10" i="65"/>
  <c r="C11" i="65"/>
  <c r="D11" i="65"/>
  <c r="E11" i="65"/>
  <c r="F11" i="65"/>
  <c r="G11" i="65"/>
  <c r="H11" i="65"/>
  <c r="C12" i="65"/>
  <c r="D12" i="65"/>
  <c r="E12" i="65"/>
  <c r="F12" i="65"/>
  <c r="G12" i="65"/>
  <c r="H12" i="65"/>
  <c r="C13" i="65"/>
  <c r="D13" i="65"/>
  <c r="E13" i="65"/>
  <c r="F13" i="65"/>
  <c r="G13" i="65"/>
  <c r="H13" i="65"/>
  <c r="C14" i="65"/>
  <c r="D14" i="65"/>
  <c r="E14" i="65"/>
  <c r="F14" i="65"/>
  <c r="G14" i="65"/>
  <c r="H14" i="65"/>
  <c r="C15" i="65"/>
  <c r="D15" i="65"/>
  <c r="E15" i="65"/>
  <c r="F15" i="65"/>
  <c r="G15" i="65"/>
  <c r="H15" i="65"/>
  <c r="C16" i="65"/>
  <c r="D16" i="65"/>
  <c r="E16" i="65"/>
  <c r="F16" i="65"/>
  <c r="G16" i="65"/>
  <c r="H16" i="65"/>
  <c r="C17" i="65"/>
  <c r="D17" i="65"/>
  <c r="E17" i="65"/>
  <c r="F17" i="65"/>
  <c r="G17" i="65"/>
  <c r="H17" i="65"/>
  <c r="C18" i="65"/>
  <c r="D18" i="65"/>
  <c r="E18" i="65"/>
  <c r="F18" i="65"/>
  <c r="G18" i="65"/>
  <c r="H18" i="65"/>
  <c r="C19" i="65"/>
  <c r="D19" i="65"/>
  <c r="E19" i="65"/>
  <c r="F19" i="65"/>
  <c r="G19" i="65"/>
  <c r="H19" i="65"/>
  <c r="C20" i="65"/>
  <c r="D20" i="65"/>
  <c r="E20" i="65"/>
  <c r="F20" i="65"/>
  <c r="G20" i="65"/>
  <c r="H20" i="65"/>
  <c r="C21" i="65"/>
  <c r="D21" i="65"/>
  <c r="E21" i="65"/>
  <c r="F21" i="65"/>
  <c r="G21" i="65"/>
  <c r="H21" i="65"/>
  <c r="C22" i="65"/>
  <c r="D22" i="65"/>
  <c r="E22" i="65"/>
  <c r="F22" i="65"/>
  <c r="G22" i="65"/>
  <c r="H22" i="65"/>
  <c r="C23" i="65"/>
  <c r="D23" i="65"/>
  <c r="E23" i="65"/>
  <c r="F23" i="65"/>
  <c r="G23" i="65"/>
  <c r="H23" i="65"/>
  <c r="C24" i="65"/>
  <c r="D24" i="65"/>
  <c r="E24" i="65"/>
  <c r="F24" i="65"/>
  <c r="G24" i="65"/>
  <c r="H24" i="65"/>
  <c r="C25" i="65"/>
  <c r="D25" i="65"/>
  <c r="E25" i="65"/>
  <c r="F25" i="65"/>
  <c r="G25" i="65"/>
  <c r="H25" i="65"/>
  <c r="C26" i="65"/>
  <c r="D26" i="65"/>
  <c r="E26" i="65"/>
  <c r="F26" i="65"/>
  <c r="G26" i="65"/>
  <c r="H26" i="65"/>
  <c r="C27" i="65"/>
  <c r="D27" i="65"/>
  <c r="E27" i="65"/>
  <c r="F27" i="65"/>
  <c r="G27" i="65"/>
  <c r="H27" i="65"/>
  <c r="C28" i="65"/>
  <c r="D28" i="65"/>
  <c r="E28" i="65"/>
  <c r="F28" i="65"/>
  <c r="G28" i="65"/>
  <c r="H28" i="65"/>
  <c r="C29" i="65"/>
  <c r="D29" i="65"/>
  <c r="E29" i="65"/>
  <c r="F29" i="65"/>
  <c r="G29" i="65"/>
  <c r="H29" i="65"/>
  <c r="C30" i="65"/>
  <c r="D30" i="65"/>
  <c r="E30" i="65"/>
  <c r="F30" i="65"/>
  <c r="G30" i="65"/>
  <c r="H30" i="65"/>
  <c r="C31" i="65"/>
  <c r="D31" i="65"/>
  <c r="E31" i="65"/>
  <c r="F31" i="65"/>
  <c r="G31" i="65"/>
  <c r="H31" i="65"/>
  <c r="C32" i="65"/>
  <c r="D32" i="65"/>
  <c r="E32" i="65"/>
  <c r="F32" i="65"/>
  <c r="G32" i="65"/>
  <c r="H32" i="65"/>
  <c r="C33" i="65"/>
  <c r="D33" i="65"/>
  <c r="E33" i="65"/>
  <c r="F33" i="65"/>
  <c r="G33" i="65"/>
  <c r="H33" i="65"/>
  <c r="C34" i="65"/>
  <c r="D34" i="65"/>
  <c r="E34" i="65"/>
  <c r="F34" i="65"/>
  <c r="G34" i="65"/>
  <c r="H34" i="65"/>
  <c r="C35" i="65"/>
  <c r="D35" i="65"/>
  <c r="E35" i="65"/>
  <c r="F35" i="65"/>
  <c r="G35" i="65"/>
  <c r="H35" i="65"/>
  <c r="C36" i="65"/>
  <c r="D36" i="65"/>
  <c r="E36" i="65"/>
  <c r="F36" i="65"/>
  <c r="G36" i="65"/>
  <c r="H36" i="65"/>
  <c r="A41" i="65" l="1"/>
  <c r="H38" i="65" l="1"/>
  <c r="E37" i="65"/>
  <c r="H41" i="65" l="1"/>
  <c r="H39" i="65"/>
  <c r="H40" i="65"/>
  <c r="G37" i="65"/>
  <c r="H37" i="65" l="1"/>
</calcChain>
</file>

<file path=xl/sharedStrings.xml><?xml version="1.0" encoding="utf-8"?>
<sst xmlns="http://schemas.openxmlformats.org/spreadsheetml/2006/main" count="287" uniqueCount="25">
  <si>
    <t>date</t>
  </si>
  <si>
    <t>cvts</t>
  </si>
  <si>
    <t>code</t>
  </si>
  <si>
    <t>designation</t>
  </si>
  <si>
    <t>prix</t>
  </si>
  <si>
    <t>QTE</t>
  </si>
  <si>
    <t>TTC</t>
  </si>
  <si>
    <t>total</t>
  </si>
  <si>
    <t>facture n°</t>
  </si>
  <si>
    <t>ESPECE</t>
  </si>
  <si>
    <t>CHEQUE</t>
  </si>
  <si>
    <t>TVA</t>
  </si>
  <si>
    <t>M.H.T</t>
  </si>
  <si>
    <t>M.TVA</t>
  </si>
  <si>
    <t>somme à régler</t>
  </si>
  <si>
    <t>t.ht 2,10%</t>
  </si>
  <si>
    <t>t.ht 8,5%</t>
  </si>
  <si>
    <t>m.tva 2,10%</t>
  </si>
  <si>
    <t>m.tva 8,5%</t>
  </si>
  <si>
    <t>somme verser</t>
  </si>
  <si>
    <t>a rendre</t>
  </si>
  <si>
    <t>table</t>
  </si>
  <si>
    <t>produit</t>
  </si>
  <si>
    <t>nombre de cvts</t>
  </si>
  <si>
    <t>recette journaliere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</si>
</sst>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;;"/>
    <numFmt numFmtId="166" formatCode="000"/>
    <numFmt numFmtId="167" formatCode="#,##0.00\ _€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1">
    <border>
      <left/>
      <right/>
      <top/>
      <bottom/>
      <diagonal/>
    </border>
    <border>
      <left style="thick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thick">
        <color auto="1"/>
      </left>
      <right style="dashed">
        <color auto="1"/>
      </right>
      <top/>
      <bottom style="thick">
        <color auto="1"/>
      </bottom>
      <diagonal/>
    </border>
    <border>
      <left style="dashed">
        <color auto="1"/>
      </left>
      <right style="dashed">
        <color auto="1"/>
      </right>
      <top/>
      <bottom style="thick">
        <color auto="1"/>
      </bottom>
      <diagonal/>
    </border>
    <border>
      <left style="thick">
        <color auto="1"/>
      </left>
      <right style="dotted">
        <color auto="1"/>
      </right>
      <top style="thick">
        <color auto="1"/>
      </top>
      <bottom/>
      <diagonal/>
    </border>
    <border>
      <left style="dotted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dotted">
        <color auto="1"/>
      </right>
      <top/>
      <bottom/>
      <diagonal/>
    </border>
    <border>
      <left style="dotted">
        <color auto="1"/>
      </left>
      <right style="thick">
        <color auto="1"/>
      </right>
      <top/>
      <bottom/>
      <diagonal/>
    </border>
    <border>
      <left style="thick">
        <color auto="1"/>
      </left>
      <right style="dotted">
        <color auto="1"/>
      </right>
      <top/>
      <bottom style="thick">
        <color auto="1"/>
      </bottom>
      <diagonal/>
    </border>
    <border>
      <left style="dotted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/>
      <top style="thick">
        <color auto="1"/>
      </top>
      <bottom style="thick">
        <color auto="1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/>
      <diagonal/>
    </border>
    <border>
      <left style="dashed">
        <color auto="1"/>
      </left>
      <right style="thick">
        <color auto="1"/>
      </right>
      <top/>
      <bottom/>
      <diagonal/>
    </border>
    <border>
      <left style="dashed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double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thick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 style="hair">
        <color auto="1"/>
      </right>
      <top style="double">
        <color auto="1"/>
      </top>
      <bottom/>
      <diagonal/>
    </border>
    <border>
      <left style="hair">
        <color auto="1"/>
      </left>
      <right style="hair">
        <color auto="1"/>
      </right>
      <top style="double">
        <color auto="1"/>
      </top>
      <bottom/>
      <diagonal/>
    </border>
    <border>
      <left style="hair">
        <color auto="1"/>
      </left>
      <right style="thick">
        <color auto="1"/>
      </right>
      <top style="double">
        <color auto="1"/>
      </top>
      <bottom/>
      <diagonal/>
    </border>
    <border>
      <left style="thick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9">
    <xf numFmtId="0" fontId="0" fillId="0" borderId="0" xfId="0"/>
    <xf numFmtId="0" fontId="0" fillId="0" borderId="0" xfId="0" applyProtection="1"/>
    <xf numFmtId="164" fontId="0" fillId="0" borderId="0" xfId="0" applyNumberFormat="1" applyProtection="1"/>
    <xf numFmtId="0" fontId="0" fillId="0" borderId="0" xfId="0" applyFon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Protection="1"/>
    <xf numFmtId="0" fontId="3" fillId="0" borderId="0" xfId="0" applyFont="1" applyAlignment="1" applyProtection="1">
      <alignment horizontal="centerContinuous" vertical="center"/>
    </xf>
    <xf numFmtId="0" fontId="3" fillId="0" borderId="0" xfId="0" applyFont="1" applyBorder="1" applyAlignment="1" applyProtection="1">
      <alignment horizontal="center"/>
    </xf>
    <xf numFmtId="0" fontId="3" fillId="0" borderId="17" xfId="0" applyFont="1" applyBorder="1" applyAlignment="1" applyProtection="1">
      <alignment horizontal="centerContinuous" vertical="center"/>
    </xf>
    <xf numFmtId="0" fontId="3" fillId="0" borderId="18" xfId="0" applyFont="1" applyBorder="1" applyAlignment="1" applyProtection="1">
      <alignment horizontal="centerContinuous" vertical="center"/>
    </xf>
    <xf numFmtId="0" fontId="3" fillId="0" borderId="0" xfId="0" applyFont="1" applyBorder="1" applyProtection="1"/>
    <xf numFmtId="0" fontId="3" fillId="0" borderId="19" xfId="0" applyFont="1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/>
    </xf>
    <xf numFmtId="0" fontId="3" fillId="0" borderId="2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164" fontId="3" fillId="0" borderId="16" xfId="0" applyNumberFormat="1" applyFont="1" applyBorder="1" applyAlignment="1" applyProtection="1">
      <alignment horizontal="center" vertical="center"/>
    </xf>
    <xf numFmtId="44" fontId="3" fillId="0" borderId="14" xfId="0" applyNumberFormat="1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5" fontId="3" fillId="0" borderId="12" xfId="0" applyNumberFormat="1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164" fontId="3" fillId="0" borderId="6" xfId="0" applyNumberFormat="1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164" fontId="3" fillId="0" borderId="8" xfId="0" applyNumberFormat="1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</xf>
    <xf numFmtId="164" fontId="3" fillId="0" borderId="10" xfId="0" applyNumberFormat="1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164" fontId="3" fillId="0" borderId="0" xfId="0" applyNumberFormat="1" applyFont="1" applyBorder="1" applyAlignment="1" applyProtection="1">
      <alignment horizontal="center"/>
    </xf>
    <xf numFmtId="44" fontId="3" fillId="0" borderId="0" xfId="1" applyFont="1" applyProtection="1"/>
    <xf numFmtId="0" fontId="3" fillId="0" borderId="0" xfId="0" applyFont="1" applyBorder="1" applyAlignment="1" applyProtection="1">
      <alignment horizontal="centerContinuous" vertical="center"/>
    </xf>
    <xf numFmtId="164" fontId="3" fillId="0" borderId="24" xfId="0" applyNumberFormat="1" applyFont="1" applyBorder="1" applyAlignment="1" applyProtection="1">
      <alignment horizontal="centerContinuous" vertical="center"/>
    </xf>
    <xf numFmtId="164" fontId="3" fillId="0" borderId="23" xfId="0" applyNumberFormat="1" applyFont="1" applyBorder="1" applyAlignment="1" applyProtection="1">
      <alignment horizontal="centerContinuous" vertical="center"/>
      <protection locked="0"/>
    </xf>
    <xf numFmtId="165" fontId="3" fillId="0" borderId="0" xfId="0" applyNumberFormat="1" applyFont="1" applyBorder="1" applyAlignment="1" applyProtection="1">
      <alignment horizontal="center" vertical="center"/>
    </xf>
    <xf numFmtId="164" fontId="3" fillId="0" borderId="23" xfId="0" applyNumberFormat="1" applyFont="1" applyBorder="1" applyAlignment="1" applyProtection="1">
      <alignment horizontal="centerContinuous" vertical="center" shrinkToFit="1"/>
    </xf>
    <xf numFmtId="44" fontId="2" fillId="0" borderId="15" xfId="1" applyFont="1" applyBorder="1" applyAlignment="1" applyProtection="1">
      <alignment horizontal="center" vertical="center"/>
    </xf>
    <xf numFmtId="166" fontId="3" fillId="0" borderId="18" xfId="0" applyNumberFormat="1" applyFont="1" applyBorder="1" applyAlignment="1" applyProtection="1">
      <alignment horizontal="centerContinuous" vertical="center"/>
    </xf>
    <xf numFmtId="10" fontId="0" fillId="0" borderId="0" xfId="2" applyNumberFormat="1" applyFont="1"/>
    <xf numFmtId="164" fontId="5" fillId="0" borderId="0" xfId="0" applyNumberFormat="1" applyFont="1"/>
    <xf numFmtId="10" fontId="3" fillId="0" borderId="2" xfId="0" applyNumberFormat="1" applyFont="1" applyBorder="1" applyAlignment="1" applyProtection="1">
      <alignment horizontal="center" vertical="center"/>
    </xf>
    <xf numFmtId="14" fontId="3" fillId="0" borderId="17" xfId="0" applyNumberFormat="1" applyFont="1" applyBorder="1" applyAlignment="1" applyProtection="1">
      <alignment horizontal="centerContinuous" vertical="center"/>
    </xf>
    <xf numFmtId="0" fontId="3" fillId="0" borderId="25" xfId="0" applyFont="1" applyBorder="1" applyAlignment="1" applyProtection="1">
      <alignment horizontal="center" vertical="center"/>
    </xf>
    <xf numFmtId="167" fontId="3" fillId="0" borderId="2" xfId="0" applyNumberFormat="1" applyFont="1" applyBorder="1" applyAlignment="1" applyProtection="1">
      <alignment horizontal="center" vertical="center"/>
    </xf>
    <xf numFmtId="44" fontId="6" fillId="0" borderId="22" xfId="1" applyFont="1" applyBorder="1" applyAlignment="1" applyProtection="1">
      <alignment horizontal="center" vertical="center"/>
      <protection locked="0"/>
    </xf>
    <xf numFmtId="44" fontId="6" fillId="0" borderId="15" xfId="1" applyFont="1" applyBorder="1" applyAlignment="1" applyProtection="1">
      <alignment horizontal="center" vertical="center"/>
    </xf>
    <xf numFmtId="167" fontId="3" fillId="0" borderId="26" xfId="0" applyNumberFormat="1" applyFont="1" applyBorder="1" applyAlignment="1" applyProtection="1">
      <alignment horizontal="center" vertical="center"/>
    </xf>
    <xf numFmtId="167" fontId="3" fillId="0" borderId="27" xfId="0" applyNumberFormat="1" applyFont="1" applyBorder="1" applyAlignment="1" applyProtection="1">
      <alignment horizontal="center" vertical="center"/>
    </xf>
    <xf numFmtId="167" fontId="3" fillId="0" borderId="28" xfId="0" applyNumberFormat="1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/>
    </xf>
    <xf numFmtId="164" fontId="0" fillId="0" borderId="0" xfId="0" applyNumberFormat="1"/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14" fontId="0" fillId="0" borderId="35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0" fontId="0" fillId="0" borderId="38" xfId="0" applyBorder="1"/>
    <xf numFmtId="0" fontId="0" fillId="0" borderId="39" xfId="0" applyBorder="1"/>
    <xf numFmtId="164" fontId="0" fillId="0" borderId="40" xfId="0" applyNumberFormat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1</xdr:row>
      <xdr:rowOff>200025</xdr:rowOff>
    </xdr:from>
    <xdr:to>
      <xdr:col>11</xdr:col>
      <xdr:colOff>9525</xdr:colOff>
      <xdr:row>20</xdr:row>
      <xdr:rowOff>104775</xdr:rowOff>
    </xdr:to>
    <xdr:sp macro="" textlink="">
      <xdr:nvSpPr>
        <xdr:cNvPr id="2" name="Rectangle 1"/>
        <xdr:cNvSpPr/>
      </xdr:nvSpPr>
      <xdr:spPr>
        <a:xfrm>
          <a:off x="6629400" y="409575"/>
          <a:ext cx="4953000" cy="38862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</a:t>
          </a:r>
          <a:r>
            <a:rPr lang="fr-FR" sz="1100" baseline="0"/>
            <a:t> 1er point  mes facture se font selon les besoins, les noms des onglets se renome automatiquement. en fonction de la date du jour,n° de la facture, et du numéro de table.</a:t>
          </a:r>
        </a:p>
        <a:p>
          <a:pPr algn="l"/>
          <a:r>
            <a:rPr lang="fr-FR" sz="1100" baseline="0"/>
            <a:t>ce que j aimerais c'est automatiser ce tableau avec le total journalier</a:t>
          </a:r>
        </a:p>
        <a:p>
          <a:pPr algn="l"/>
          <a:r>
            <a:rPr lang="fr-FR" sz="1100" baseline="0"/>
            <a:t>par jour</a:t>
          </a:r>
        </a:p>
        <a:p>
          <a:pPr algn="l"/>
          <a:r>
            <a:rPr lang="fr-FR" sz="1100" baseline="0"/>
            <a:t>j'ai essayer la fonction somme si,somme si ens, mais ca me met </a:t>
          </a:r>
        </a:p>
        <a:p>
          <a:pPr algn="l"/>
          <a:r>
            <a:rPr lang="fr-FR" sz="1100" baseline="0"/>
            <a:t>une erreur.</a:t>
          </a:r>
        </a:p>
        <a:p>
          <a:pPr algn="l"/>
          <a:r>
            <a:rPr lang="fr-FR" sz="1100" baseline="0"/>
            <a:t>je ne sais pas si le propleme peut se regler par une formule ou en vba</a:t>
          </a:r>
          <a:endParaRPr lang="fr-FR" sz="1100"/>
        </a:p>
      </xdr:txBody>
    </xdr:sp>
    <xdr:clientData/>
  </xdr:twoCellAnchor>
  <xdr:twoCellAnchor>
    <xdr:from>
      <xdr:col>10</xdr:col>
      <xdr:colOff>171450</xdr:colOff>
      <xdr:row>3</xdr:row>
      <xdr:rowOff>85725</xdr:rowOff>
    </xdr:from>
    <xdr:to>
      <xdr:col>10</xdr:col>
      <xdr:colOff>685800</xdr:colOff>
      <xdr:row>33</xdr:row>
      <xdr:rowOff>76200</xdr:rowOff>
    </xdr:to>
    <xdr:cxnSp macro="">
      <xdr:nvCxnSpPr>
        <xdr:cNvPr id="4" name="Connecteur droit avec flèche 3"/>
        <xdr:cNvCxnSpPr/>
      </xdr:nvCxnSpPr>
      <xdr:spPr>
        <a:xfrm flipH="1">
          <a:off x="10982325" y="714375"/>
          <a:ext cx="514350" cy="62769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104775</xdr:colOff>
      <xdr:row>5</xdr:row>
      <xdr:rowOff>0</xdr:rowOff>
    </xdr:from>
    <xdr:to>
      <xdr:col>4</xdr:col>
      <xdr:colOff>323850</xdr:colOff>
      <xdr:row>5</xdr:row>
      <xdr:rowOff>9525</xdr:rowOff>
    </xdr:to>
    <xdr:cxnSp macro="">
      <xdr:nvCxnSpPr>
        <xdr:cNvPr id="7" name="Connecteur droit avec flèche 6"/>
        <xdr:cNvCxnSpPr/>
      </xdr:nvCxnSpPr>
      <xdr:spPr>
        <a:xfrm flipH="1" flipV="1">
          <a:off x="5581650" y="1047750"/>
          <a:ext cx="981075" cy="952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38241" name="Button 1" hidden="1">
              <a:extLst>
                <a:ext uri="{63B3BB69-23CF-44E3-9099-C40C66FF867C}">
                  <a14:compatExt spid="_x0000_s138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38242" name="Button 2" hidden="1">
              <a:extLst>
                <a:ext uri="{63B3BB69-23CF-44E3-9099-C40C66FF867C}">
                  <a14:compatExt spid="_x0000_s138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38243" name="Button 3" hidden="1">
              <a:extLst>
                <a:ext uri="{63B3BB69-23CF-44E3-9099-C40C66FF867C}">
                  <a14:compatExt spid="_x0000_s138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 REGLER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39265" name="Button 1" hidden="1">
              <a:extLst>
                <a:ext uri="{63B3BB69-23CF-44E3-9099-C40C66FF867C}">
                  <a14:compatExt spid="_x0000_s139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39266" name="Button 2" hidden="1">
              <a:extLst>
                <a:ext uri="{63B3BB69-23CF-44E3-9099-C40C66FF867C}">
                  <a14:compatExt spid="_x0000_s139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39267" name="Button 3" hidden="1">
              <a:extLst>
                <a:ext uri="{63B3BB69-23CF-44E3-9099-C40C66FF867C}">
                  <a14:compatExt spid="_x0000_s139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 REGLER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40289" name="Button 1" hidden="1">
              <a:extLst>
                <a:ext uri="{63B3BB69-23CF-44E3-9099-C40C66FF867C}">
                  <a14:compatExt spid="_x0000_s140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40290" name="Button 2" hidden="1">
              <a:extLst>
                <a:ext uri="{63B3BB69-23CF-44E3-9099-C40C66FF867C}">
                  <a14:compatExt spid="_x0000_s140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40291" name="Button 3" hidden="1">
              <a:extLst>
                <a:ext uri="{63B3BB69-23CF-44E3-9099-C40C66FF867C}">
                  <a14:compatExt spid="_x0000_s140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 REGLER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41313" name="Button 1" hidden="1">
              <a:extLst>
                <a:ext uri="{63B3BB69-23CF-44E3-9099-C40C66FF867C}">
                  <a14:compatExt spid="_x0000_s141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41314" name="Button 2" hidden="1">
              <a:extLst>
                <a:ext uri="{63B3BB69-23CF-44E3-9099-C40C66FF867C}">
                  <a14:compatExt spid="_x0000_s141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41315" name="Button 3" hidden="1">
              <a:extLst>
                <a:ext uri="{63B3BB69-23CF-44E3-9099-C40C66FF867C}">
                  <a14:compatExt spid="_x0000_s141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 REGLER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42337" name="Button 1" hidden="1">
              <a:extLst>
                <a:ext uri="{63B3BB69-23CF-44E3-9099-C40C66FF867C}">
                  <a14:compatExt spid="_x0000_s142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42338" name="Button 2" hidden="1">
              <a:extLst>
                <a:ext uri="{63B3BB69-23CF-44E3-9099-C40C66FF867C}">
                  <a14:compatExt spid="_x0000_s142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42339" name="Button 3" hidden="1">
              <a:extLst>
                <a:ext uri="{63B3BB69-23CF-44E3-9099-C40C66FF867C}">
                  <a14:compatExt spid="_x0000_s142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 REGLER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43361" name="Button 1" hidden="1">
              <a:extLst>
                <a:ext uri="{63B3BB69-23CF-44E3-9099-C40C66FF867C}">
                  <a14:compatExt spid="_x0000_s143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43362" name="Button 2" hidden="1">
              <a:extLst>
                <a:ext uri="{63B3BB69-23CF-44E3-9099-C40C66FF867C}">
                  <a14:compatExt spid="_x0000_s143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43363" name="Button 3" hidden="1">
              <a:extLst>
                <a:ext uri="{63B3BB69-23CF-44E3-9099-C40C66FF867C}">
                  <a14:compatExt spid="_x0000_s143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 REGLER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44385" name="Button 1" hidden="1">
              <a:extLst>
                <a:ext uri="{63B3BB69-23CF-44E3-9099-C40C66FF867C}">
                  <a14:compatExt spid="_x0000_s144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44386" name="Button 2" hidden="1">
              <a:extLst>
                <a:ext uri="{63B3BB69-23CF-44E3-9099-C40C66FF867C}">
                  <a14:compatExt spid="_x0000_s144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44387" name="Button 3" hidden="1">
              <a:extLst>
                <a:ext uri="{63B3BB69-23CF-44E3-9099-C40C66FF867C}">
                  <a14:compatExt spid="_x0000_s144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 REGLER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29</xdr:row>
          <xdr:rowOff>104775</xdr:rowOff>
        </xdr:from>
        <xdr:to>
          <xdr:col>10</xdr:col>
          <xdr:colOff>457200</xdr:colOff>
          <xdr:row>32</xdr:row>
          <xdr:rowOff>28575</xdr:rowOff>
        </xdr:to>
        <xdr:sp macro="" textlink="">
          <xdr:nvSpPr>
            <xdr:cNvPr id="120833" name="Button 1" hidden="1">
              <a:extLst>
                <a:ext uri="{63B3BB69-23CF-44E3-9099-C40C66FF867C}">
                  <a14:compatExt spid="_x0000_s1208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32</xdr:row>
          <xdr:rowOff>114300</xdr:rowOff>
        </xdr:from>
        <xdr:to>
          <xdr:col>10</xdr:col>
          <xdr:colOff>476250</xdr:colOff>
          <xdr:row>35</xdr:row>
          <xdr:rowOff>38100</xdr:rowOff>
        </xdr:to>
        <xdr:sp macro="" textlink="">
          <xdr:nvSpPr>
            <xdr:cNvPr id="120834" name="Button 2" hidden="1">
              <a:extLst>
                <a:ext uri="{63B3BB69-23CF-44E3-9099-C40C66FF867C}">
                  <a14:compatExt spid="_x0000_s1208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35</xdr:row>
          <xdr:rowOff>114300</xdr:rowOff>
        </xdr:from>
        <xdr:to>
          <xdr:col>10</xdr:col>
          <xdr:colOff>485775</xdr:colOff>
          <xdr:row>37</xdr:row>
          <xdr:rowOff>66675</xdr:rowOff>
        </xdr:to>
        <xdr:sp macro="" textlink="">
          <xdr:nvSpPr>
            <xdr:cNvPr id="120835" name="Button 3" hidden="1">
              <a:extLst>
                <a:ext uri="{63B3BB69-23CF-44E3-9099-C40C66FF867C}">
                  <a14:compatExt spid="_x0000_s1208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 REGLER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imprimer_facture"/>
      <definedName name="MASQUER_FEUILLE"/>
      <definedName name="NOUVELLE_FACTUR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21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abSelected="1" workbookViewId="0">
      <selection activeCell="D13" sqref="D13"/>
    </sheetView>
  </sheetViews>
  <sheetFormatPr baseColWidth="10" defaultRowHeight="15" x14ac:dyDescent="0.25"/>
  <cols>
    <col min="2" max="2" width="34.28515625" customWidth="1"/>
    <col min="3" max="3" width="36.42578125" customWidth="1"/>
  </cols>
  <sheetData>
    <row r="1" spans="1:3" ht="16.5" thickTop="1" thickBot="1" x14ac:dyDescent="0.3">
      <c r="A1" s="57" t="s">
        <v>0</v>
      </c>
      <c r="B1" s="58" t="s">
        <v>23</v>
      </c>
      <c r="C1" s="59" t="s">
        <v>24</v>
      </c>
    </row>
    <row r="2" spans="1:3" ht="16.5" thickTop="1" thickBot="1" x14ac:dyDescent="0.3">
      <c r="A2" s="60">
        <v>41487</v>
      </c>
      <c r="B2" s="61"/>
      <c r="C2" s="62"/>
    </row>
    <row r="3" spans="1:3" ht="16.5" thickTop="1" thickBot="1" x14ac:dyDescent="0.3">
      <c r="A3" s="60">
        <v>41488</v>
      </c>
      <c r="B3" s="61"/>
      <c r="C3" s="62"/>
    </row>
    <row r="4" spans="1:3" ht="16.5" thickTop="1" thickBot="1" x14ac:dyDescent="0.3">
      <c r="A4" s="60">
        <v>41489</v>
      </c>
      <c r="B4" s="61"/>
      <c r="C4" s="62"/>
    </row>
    <row r="5" spans="1:3" ht="16.5" thickTop="1" thickBot="1" x14ac:dyDescent="0.3">
      <c r="A5" s="60">
        <v>41490</v>
      </c>
      <c r="B5" s="61"/>
      <c r="C5" s="62"/>
    </row>
    <row r="6" spans="1:3" ht="16.5" thickTop="1" thickBot="1" x14ac:dyDescent="0.3">
      <c r="A6" s="60">
        <v>41491</v>
      </c>
      <c r="B6" s="61"/>
      <c r="C6" s="62"/>
    </row>
    <row r="7" spans="1:3" ht="16.5" thickTop="1" thickBot="1" x14ac:dyDescent="0.3">
      <c r="A7" s="60">
        <v>41492</v>
      </c>
      <c r="B7" s="61"/>
      <c r="C7" s="62"/>
    </row>
    <row r="8" spans="1:3" ht="16.5" thickTop="1" thickBot="1" x14ac:dyDescent="0.3">
      <c r="A8" s="60">
        <v>41493</v>
      </c>
      <c r="B8" s="61"/>
      <c r="C8" s="62"/>
    </row>
    <row r="9" spans="1:3" ht="16.5" thickTop="1" thickBot="1" x14ac:dyDescent="0.3">
      <c r="A9" s="60">
        <v>41494</v>
      </c>
      <c r="B9" s="61"/>
      <c r="C9" s="62"/>
    </row>
    <row r="10" spans="1:3" ht="16.5" thickTop="1" thickBot="1" x14ac:dyDescent="0.3">
      <c r="A10" s="60">
        <v>41495</v>
      </c>
      <c r="B10" s="61"/>
      <c r="C10" s="62"/>
    </row>
    <row r="11" spans="1:3" ht="16.5" thickTop="1" thickBot="1" x14ac:dyDescent="0.3">
      <c r="A11" s="60">
        <v>41496</v>
      </c>
      <c r="B11" s="61"/>
      <c r="C11" s="62"/>
    </row>
    <row r="12" spans="1:3" ht="16.5" thickTop="1" thickBot="1" x14ac:dyDescent="0.3">
      <c r="A12" s="60">
        <v>41497</v>
      </c>
      <c r="B12" s="61"/>
      <c r="C12" s="62"/>
    </row>
    <row r="13" spans="1:3" ht="16.5" thickTop="1" thickBot="1" x14ac:dyDescent="0.3">
      <c r="A13" s="60">
        <v>41498</v>
      </c>
      <c r="B13" s="61"/>
      <c r="C13" s="62"/>
    </row>
    <row r="14" spans="1:3" ht="16.5" thickTop="1" thickBot="1" x14ac:dyDescent="0.3">
      <c r="A14" s="60">
        <v>41499</v>
      </c>
      <c r="B14" s="61"/>
      <c r="C14" s="62"/>
    </row>
    <row r="15" spans="1:3" ht="16.5" thickTop="1" thickBot="1" x14ac:dyDescent="0.3">
      <c r="A15" s="60">
        <v>41500</v>
      </c>
      <c r="B15" s="61"/>
      <c r="C15" s="62"/>
    </row>
    <row r="16" spans="1:3" ht="16.5" thickTop="1" thickBot="1" x14ac:dyDescent="0.3">
      <c r="A16" s="60">
        <v>41501</v>
      </c>
      <c r="B16" s="61"/>
      <c r="C16" s="62"/>
    </row>
    <row r="17" spans="1:3" ht="16.5" thickTop="1" thickBot="1" x14ac:dyDescent="0.3">
      <c r="A17" s="60">
        <v>41502</v>
      </c>
      <c r="B17" s="61"/>
      <c r="C17" s="62"/>
    </row>
    <row r="18" spans="1:3" ht="16.5" thickTop="1" thickBot="1" x14ac:dyDescent="0.3">
      <c r="A18" s="60">
        <v>41503</v>
      </c>
      <c r="B18" s="61"/>
      <c r="C18" s="62"/>
    </row>
    <row r="19" spans="1:3" ht="16.5" thickTop="1" thickBot="1" x14ac:dyDescent="0.3">
      <c r="A19" s="60">
        <v>41504</v>
      </c>
      <c r="B19" s="61"/>
      <c r="C19" s="62"/>
    </row>
    <row r="20" spans="1:3" ht="16.5" thickTop="1" thickBot="1" x14ac:dyDescent="0.3">
      <c r="A20" s="60">
        <v>41505</v>
      </c>
      <c r="B20" s="61"/>
      <c r="C20" s="62"/>
    </row>
    <row r="21" spans="1:3" ht="16.5" thickTop="1" thickBot="1" x14ac:dyDescent="0.3">
      <c r="A21" s="60">
        <v>41506</v>
      </c>
      <c r="B21" s="61"/>
      <c r="C21" s="62"/>
    </row>
    <row r="22" spans="1:3" ht="16.5" thickTop="1" thickBot="1" x14ac:dyDescent="0.3">
      <c r="A22" s="60">
        <v>41507</v>
      </c>
      <c r="B22" s="61"/>
      <c r="C22" s="62"/>
    </row>
    <row r="23" spans="1:3" ht="16.5" thickTop="1" thickBot="1" x14ac:dyDescent="0.3">
      <c r="A23" s="60">
        <v>41508</v>
      </c>
      <c r="B23" s="61"/>
      <c r="C23" s="62"/>
    </row>
    <row r="24" spans="1:3" ht="16.5" thickTop="1" thickBot="1" x14ac:dyDescent="0.3">
      <c r="A24" s="60">
        <v>41509</v>
      </c>
      <c r="B24" s="61"/>
      <c r="C24" s="62"/>
    </row>
    <row r="25" spans="1:3" ht="16.5" thickTop="1" thickBot="1" x14ac:dyDescent="0.3">
      <c r="A25" s="60">
        <v>41510</v>
      </c>
      <c r="B25" s="61"/>
      <c r="C25" s="62"/>
    </row>
    <row r="26" spans="1:3" ht="16.5" thickTop="1" thickBot="1" x14ac:dyDescent="0.3">
      <c r="A26" s="60">
        <v>41511</v>
      </c>
      <c r="B26" s="61"/>
      <c r="C26" s="62"/>
    </row>
    <row r="27" spans="1:3" ht="16.5" thickTop="1" thickBot="1" x14ac:dyDescent="0.3">
      <c r="A27" s="60">
        <v>41512</v>
      </c>
      <c r="B27" s="61"/>
      <c r="C27" s="62"/>
    </row>
    <row r="28" spans="1:3" ht="16.5" thickTop="1" thickBot="1" x14ac:dyDescent="0.3">
      <c r="A28" s="60">
        <v>41513</v>
      </c>
      <c r="B28" s="61"/>
      <c r="C28" s="62"/>
    </row>
    <row r="29" spans="1:3" ht="16.5" thickTop="1" thickBot="1" x14ac:dyDescent="0.3">
      <c r="A29" s="60">
        <v>41514</v>
      </c>
      <c r="B29" s="61"/>
      <c r="C29" s="62"/>
    </row>
    <row r="30" spans="1:3" ht="16.5" thickTop="1" thickBot="1" x14ac:dyDescent="0.3">
      <c r="A30" s="60">
        <v>41515</v>
      </c>
      <c r="B30" s="61"/>
      <c r="C30" s="62"/>
    </row>
    <row r="31" spans="1:3" ht="16.5" thickTop="1" thickBot="1" x14ac:dyDescent="0.3">
      <c r="A31" s="60">
        <v>41516</v>
      </c>
      <c r="B31" s="61"/>
      <c r="C31" s="62"/>
    </row>
    <row r="32" spans="1:3" ht="16.5" thickTop="1" thickBot="1" x14ac:dyDescent="0.3">
      <c r="A32" s="63">
        <v>41517</v>
      </c>
      <c r="B32" s="64"/>
      <c r="C32" s="65"/>
    </row>
    <row r="33" spans="1:3" ht="16.5" thickTop="1" thickBot="1" x14ac:dyDescent="0.3">
      <c r="A33" s="66" t="s">
        <v>7</v>
      </c>
      <c r="B33" s="67">
        <f>SUM(B2:B32)</f>
        <v>0</v>
      </c>
      <c r="C33" s="68">
        <f>SUM(C2:C32)</f>
        <v>0</v>
      </c>
    </row>
    <row r="34" spans="1:3" ht="15.75" thickTop="1" x14ac:dyDescent="0.25">
      <c r="C34" s="5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8"/>
  <sheetViews>
    <sheetView showGridLines="0" zoomScale="110" zoomScaleNormal="110" workbookViewId="0">
      <selection activeCell="A9" sqref="A9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55"/>
      <c r="C1" s="55"/>
      <c r="D1" s="55"/>
      <c r="E1" s="55"/>
      <c r="F1" s="55"/>
      <c r="G1" s="55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41487</v>
      </c>
      <c r="E5" s="9"/>
    </row>
    <row r="6" spans="1:8" ht="15.75" thickBot="1" x14ac:dyDescent="0.3">
      <c r="C6" s="8" t="s">
        <v>8</v>
      </c>
      <c r="D6" s="43">
        <v>201301000</v>
      </c>
      <c r="E6" s="10"/>
    </row>
    <row r="7" spans="1:8" ht="16.5" thickTop="1" thickBot="1" x14ac:dyDescent="0.3">
      <c r="A7" s="6" t="s">
        <v>21</v>
      </c>
      <c r="B7" s="48">
        <v>6</v>
      </c>
      <c r="C7" s="8" t="s">
        <v>1</v>
      </c>
      <c r="D7" s="10">
        <v>3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87</v>
      </c>
      <c r="B9" s="16">
        <v>50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100</v>
      </c>
      <c r="F9" s="46">
        <f>IFERROR(VLOOKUP(A9,code_carte_2013,4,FALSE),"")</f>
        <v>2.1000000000000001E-2</v>
      </c>
      <c r="G9" s="49">
        <f>IFERROR(VLOOKUP(A9,code_carte_2013,5,FALSE)*B9,"")</f>
        <v>97.899999999999991</v>
      </c>
      <c r="H9" s="52">
        <f>IFERROR(VLOOKUP(A9,code_carte_2013,6,FALSE)*B9,"")</f>
        <v>2.1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6.5" thickTop="1" thickBot="1" x14ac:dyDescent="0.3">
      <c r="A37" s="37" t="s">
        <v>14</v>
      </c>
      <c r="B37" s="37"/>
      <c r="C37" s="37"/>
      <c r="D37" s="22" t="s">
        <v>7</v>
      </c>
      <c r="E37" s="51">
        <f>SUM(E9:E36)</f>
        <v>100</v>
      </c>
      <c r="F37" s="23"/>
      <c r="G37" s="24">
        <f>SUM(G9:G36)</f>
        <v>97.899999999999991</v>
      </c>
      <c r="H37" s="25">
        <f>SUM(H9:H36)</f>
        <v>2.1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97.899999999999991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2.1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8241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42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43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8"/>
  <sheetViews>
    <sheetView showGridLines="0" zoomScale="110" zoomScaleNormal="110" workbookViewId="0">
      <selection activeCell="A9" sqref="A9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55"/>
      <c r="C1" s="55"/>
      <c r="D1" s="55"/>
      <c r="E1" s="55"/>
      <c r="F1" s="55"/>
      <c r="G1" s="55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41488</v>
      </c>
      <c r="E5" s="9"/>
    </row>
    <row r="6" spans="1:8" ht="15.75" thickBot="1" x14ac:dyDescent="0.3">
      <c r="C6" s="8" t="s">
        <v>8</v>
      </c>
      <c r="D6" s="43">
        <v>201301001</v>
      </c>
      <c r="E6" s="10"/>
    </row>
    <row r="7" spans="1:8" ht="16.5" thickTop="1" thickBot="1" x14ac:dyDescent="0.3">
      <c r="A7" s="6" t="s">
        <v>21</v>
      </c>
      <c r="B7" s="48">
        <v>5</v>
      </c>
      <c r="C7" s="8" t="s">
        <v>1</v>
      </c>
      <c r="D7" s="10">
        <v>2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10</v>
      </c>
      <c r="B9" s="16">
        <v>20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40</v>
      </c>
      <c r="F9" s="46">
        <f>IFERROR(VLOOKUP(A9,code_carte_2013,4,FALSE),"")</f>
        <v>2.1000000000000001E-2</v>
      </c>
      <c r="G9" s="49">
        <f>IFERROR(VLOOKUP(A9,code_carte_2013,5,FALSE)*B9,"")</f>
        <v>39.159999999999997</v>
      </c>
      <c r="H9" s="52">
        <f>IFERROR(VLOOKUP(A9,code_carte_2013,6,FALSE)*B9,"")</f>
        <v>0.84000000000000008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40</v>
      </c>
      <c r="F37" s="23"/>
      <c r="G37" s="24">
        <f>SUM(G9:G36)</f>
        <v>39.159999999999997</v>
      </c>
      <c r="H37" s="25">
        <f>SUM(H9:H36)</f>
        <v>0.84000000000000008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39.159999999999997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0.84000000000000008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9265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266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267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8"/>
  <sheetViews>
    <sheetView showGridLines="0" zoomScale="110" zoomScaleNormal="110" workbookViewId="0">
      <selection activeCell="A9" sqref="A9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55"/>
      <c r="C1" s="55"/>
      <c r="D1" s="55"/>
      <c r="E1" s="55"/>
      <c r="F1" s="55"/>
      <c r="G1" s="55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41489</v>
      </c>
      <c r="E5" s="9"/>
    </row>
    <row r="6" spans="1:8" ht="15.75" thickBot="1" x14ac:dyDescent="0.3">
      <c r="C6" s="8" t="s">
        <v>8</v>
      </c>
      <c r="D6" s="43">
        <v>201301002</v>
      </c>
      <c r="E6" s="10"/>
    </row>
    <row r="7" spans="1:8" ht="16.5" thickTop="1" thickBot="1" x14ac:dyDescent="0.3">
      <c r="A7" s="6" t="s">
        <v>21</v>
      </c>
      <c r="B7" s="48">
        <v>5</v>
      </c>
      <c r="C7" s="8" t="s">
        <v>1</v>
      </c>
      <c r="D7" s="10">
        <v>3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20</v>
      </c>
      <c r="B9" s="16">
        <v>40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80</v>
      </c>
      <c r="F9" s="46">
        <f>IFERROR(VLOOKUP(A9,code_carte_2013,4,FALSE),"")</f>
        <v>2.1000000000000001E-2</v>
      </c>
      <c r="G9" s="49">
        <f>IFERROR(VLOOKUP(A9,code_carte_2013,5,FALSE)*B9,"")</f>
        <v>78.319999999999993</v>
      </c>
      <c r="H9" s="52">
        <f>IFERROR(VLOOKUP(A9,code_carte_2013,6,FALSE)*B9,"")</f>
        <v>1.6800000000000002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80</v>
      </c>
      <c r="F37" s="23"/>
      <c r="G37" s="24">
        <f>SUM(G9:G36)</f>
        <v>78.319999999999993</v>
      </c>
      <c r="H37" s="25">
        <f>SUM(H9:H36)</f>
        <v>1.6800000000000002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78.319999999999993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1.6800000000000002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0289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290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291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8"/>
  <sheetViews>
    <sheetView showGridLines="0" zoomScale="110" zoomScaleNormal="110" workbookViewId="0">
      <selection activeCell="A10" sqref="A10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55"/>
      <c r="C1" s="55"/>
      <c r="D1" s="55"/>
      <c r="E1" s="55"/>
      <c r="F1" s="55"/>
      <c r="G1" s="55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41492</v>
      </c>
      <c r="E5" s="9"/>
    </row>
    <row r="6" spans="1:8" ht="15.75" thickBot="1" x14ac:dyDescent="0.3">
      <c r="C6" s="8" t="s">
        <v>8</v>
      </c>
      <c r="D6" s="43">
        <v>201301003</v>
      </c>
      <c r="E6" s="10"/>
    </row>
    <row r="7" spans="1:8" ht="16.5" thickTop="1" thickBot="1" x14ac:dyDescent="0.3">
      <c r="A7" s="6" t="s">
        <v>21</v>
      </c>
      <c r="B7" s="48">
        <v>6</v>
      </c>
      <c r="C7" s="8" t="s">
        <v>1</v>
      </c>
      <c r="D7" s="10">
        <v>10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30</v>
      </c>
      <c r="B9" s="16">
        <v>10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20</v>
      </c>
      <c r="F9" s="46">
        <f>IFERROR(VLOOKUP(A9,code_carte_2013,4,FALSE),"")</f>
        <v>2.1000000000000001E-2</v>
      </c>
      <c r="G9" s="49">
        <f>IFERROR(VLOOKUP(A9,code_carte_2013,5,FALSE)*B9,"")</f>
        <v>19.579999999999998</v>
      </c>
      <c r="H9" s="52">
        <f>IFERROR(VLOOKUP(A9,code_carte_2013,6,FALSE)*B9,"")</f>
        <v>0.42000000000000004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20</v>
      </c>
      <c r="F37" s="23"/>
      <c r="G37" s="24">
        <f>SUM(G9:G36)</f>
        <v>19.579999999999998</v>
      </c>
      <c r="H37" s="25">
        <f>SUM(H9:H36)</f>
        <v>0.42000000000000004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19.579999999999998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0.42000000000000004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1313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314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315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8"/>
  <sheetViews>
    <sheetView showGridLines="0" zoomScale="110" zoomScaleNormal="110" workbookViewId="0">
      <selection activeCell="A10" sqref="A10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55"/>
      <c r="C1" s="55"/>
      <c r="D1" s="55"/>
      <c r="E1" s="55"/>
      <c r="F1" s="55"/>
      <c r="G1" s="55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41492</v>
      </c>
      <c r="E5" s="9"/>
    </row>
    <row r="6" spans="1:8" ht="15.75" thickBot="1" x14ac:dyDescent="0.3">
      <c r="C6" s="8" t="s">
        <v>8</v>
      </c>
      <c r="D6" s="43">
        <v>201301004</v>
      </c>
      <c r="E6" s="10"/>
    </row>
    <row r="7" spans="1:8" ht="16.5" thickTop="1" thickBot="1" x14ac:dyDescent="0.3">
      <c r="A7" s="6" t="s">
        <v>21</v>
      </c>
      <c r="B7" s="48">
        <v>1</v>
      </c>
      <c r="C7" s="8" t="s">
        <v>1</v>
      </c>
      <c r="D7" s="10">
        <v>3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30</v>
      </c>
      <c r="B9" s="16">
        <v>30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60</v>
      </c>
      <c r="F9" s="46">
        <f>IFERROR(VLOOKUP(A9,code_carte_2013,4,FALSE),"")</f>
        <v>2.1000000000000001E-2</v>
      </c>
      <c r="G9" s="49">
        <f>IFERROR(VLOOKUP(A9,code_carte_2013,5,FALSE)*B9,"")</f>
        <v>58.74</v>
      </c>
      <c r="H9" s="52">
        <f>IFERROR(VLOOKUP(A9,code_carte_2013,6,FALSE)*B9,"")</f>
        <v>1.26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60</v>
      </c>
      <c r="F37" s="23"/>
      <c r="G37" s="24">
        <f>SUM(G9:G36)</f>
        <v>58.74</v>
      </c>
      <c r="H37" s="25">
        <f>SUM(H9:H36)</f>
        <v>1.26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58.74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1.26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2337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38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39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8"/>
  <sheetViews>
    <sheetView showGridLines="0" zoomScale="110" zoomScaleNormal="110" workbookViewId="0">
      <selection activeCell="A10" sqref="A10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55"/>
      <c r="C1" s="55"/>
      <c r="D1" s="55"/>
      <c r="E1" s="55"/>
      <c r="F1" s="55"/>
      <c r="G1" s="55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41492</v>
      </c>
      <c r="E5" s="9"/>
    </row>
    <row r="6" spans="1:8" ht="15.75" thickBot="1" x14ac:dyDescent="0.3">
      <c r="C6" s="8" t="s">
        <v>8</v>
      </c>
      <c r="D6" s="43">
        <v>201301005</v>
      </c>
      <c r="E6" s="10"/>
    </row>
    <row r="7" spans="1:8" ht="16.5" thickTop="1" thickBot="1" x14ac:dyDescent="0.3">
      <c r="A7" s="6" t="s">
        <v>21</v>
      </c>
      <c r="B7" s="48">
        <v>7</v>
      </c>
      <c r="C7" s="8" t="s">
        <v>1</v>
      </c>
      <c r="D7" s="10">
        <v>5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94</v>
      </c>
      <c r="B9" s="16">
        <v>5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10</v>
      </c>
      <c r="F9" s="46">
        <f>IFERROR(VLOOKUP(A9,code_carte_2013,4,FALSE),"")</f>
        <v>2.1000000000000001E-2</v>
      </c>
      <c r="G9" s="49">
        <f>IFERROR(VLOOKUP(A9,code_carte_2013,5,FALSE)*B9,"")</f>
        <v>9.7899999999999991</v>
      </c>
      <c r="H9" s="52">
        <f>IFERROR(VLOOKUP(A9,code_carte_2013,6,FALSE)*B9,"")</f>
        <v>0.21000000000000002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10</v>
      </c>
      <c r="F37" s="23"/>
      <c r="G37" s="24">
        <f>SUM(G9:G36)</f>
        <v>9.7899999999999991</v>
      </c>
      <c r="H37" s="25">
        <f>SUM(H9:H36)</f>
        <v>0.21000000000000002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9.7899999999999991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0.21000000000000002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61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62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63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8"/>
  <sheetViews>
    <sheetView showGridLines="0" zoomScale="110" zoomScaleNormal="110" workbookViewId="0">
      <selection activeCell="A10" sqref="A10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55"/>
      <c r="C1" s="55"/>
      <c r="D1" s="55"/>
      <c r="E1" s="55"/>
      <c r="F1" s="55"/>
      <c r="G1" s="55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>
        <v>41492</v>
      </c>
      <c r="E5" s="9"/>
    </row>
    <row r="6" spans="1:8" ht="15.75" thickBot="1" x14ac:dyDescent="0.3">
      <c r="C6" s="8" t="s">
        <v>8</v>
      </c>
      <c r="D6" s="43">
        <v>201301006</v>
      </c>
      <c r="E6" s="10"/>
    </row>
    <row r="7" spans="1:8" ht="16.5" thickTop="1" thickBot="1" x14ac:dyDescent="0.3">
      <c r="A7" s="6" t="s">
        <v>21</v>
      </c>
      <c r="B7" s="48">
        <v>5</v>
      </c>
      <c r="C7" s="8" t="s">
        <v>1</v>
      </c>
      <c r="D7" s="10">
        <v>8</v>
      </c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>
        <v>60</v>
      </c>
      <c r="B9" s="16">
        <v>10</v>
      </c>
      <c r="C9" s="17" t="str">
        <f>IFERROR(VLOOKUP(A9,code_carte_2013,2,FALSE),"")</f>
        <v>produit</v>
      </c>
      <c r="D9" s="18">
        <f>IFERROR(VLOOKUP(A9,code_carte_2013,3,FALSE),"")</f>
        <v>2</v>
      </c>
      <c r="E9" s="18">
        <f>IFERROR(VLOOKUP(A9,code_carte_2013,3,FALSE)*B9,"")</f>
        <v>20</v>
      </c>
      <c r="F9" s="46">
        <f>IFERROR(VLOOKUP(A9,code_carte_2013,4,FALSE),"")</f>
        <v>8.5000000000000006E-2</v>
      </c>
      <c r="G9" s="49">
        <f>IFERROR(VLOOKUP(A9,code_carte_2013,5,FALSE)*B9,"")</f>
        <v>18.3</v>
      </c>
      <c r="H9" s="52">
        <f>IFERROR(VLOOKUP(A9,code_carte_2013,6,FALSE)*B9,"")</f>
        <v>1.7000000000000002</v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20</v>
      </c>
      <c r="F37" s="23"/>
      <c r="G37" s="24">
        <f>SUM(G9:G36)</f>
        <v>18.3</v>
      </c>
      <c r="H37" s="25">
        <f>SUM(H9:H36)</f>
        <v>1.7000000000000002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0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18.3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0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1.7000000000000002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heet="1" objects="1" scenarios="1"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4385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86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87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9"/>
  <dimension ref="A1:S48"/>
  <sheetViews>
    <sheetView showGridLines="0" zoomScale="110" zoomScaleNormal="110" workbookViewId="0">
      <selection activeCell="A9" sqref="A9"/>
    </sheetView>
  </sheetViews>
  <sheetFormatPr baseColWidth="10" defaultRowHeight="15" x14ac:dyDescent="0.25"/>
  <cols>
    <col min="1" max="1" width="5.28515625" style="6" customWidth="1"/>
    <col min="2" max="2" width="4.85546875" style="6" customWidth="1"/>
    <col min="3" max="3" width="20.85546875" style="6" customWidth="1"/>
    <col min="4" max="4" width="6.5703125" style="6" customWidth="1"/>
    <col min="5" max="5" width="10.140625" style="6" customWidth="1"/>
    <col min="6" max="6" width="5" style="6" customWidth="1"/>
    <col min="7" max="7" width="8.42578125" style="6" customWidth="1"/>
    <col min="8" max="8" width="6.140625" style="6" customWidth="1"/>
    <col min="9" max="9" width="11.42578125" style="6"/>
    <col min="10" max="12" width="11.42578125" style="1"/>
    <col min="13" max="13" width="23.5703125" style="1" customWidth="1"/>
    <col min="14" max="16" width="11.42578125" style="1"/>
    <col min="17" max="17" width="13" style="1" customWidth="1"/>
    <col min="18" max="19" width="11.42578125" style="1"/>
  </cols>
  <sheetData>
    <row r="1" spans="1:8" x14ac:dyDescent="0.25">
      <c r="B1" s="55"/>
      <c r="C1" s="55"/>
      <c r="D1" s="55"/>
      <c r="E1" s="55"/>
      <c r="F1" s="55"/>
      <c r="G1" s="55"/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C5" s="8" t="s">
        <v>0</v>
      </c>
      <c r="D5" s="47"/>
      <c r="E5" s="9"/>
    </row>
    <row r="6" spans="1:8" ht="15.75" thickBot="1" x14ac:dyDescent="0.3">
      <c r="C6" s="8" t="s">
        <v>8</v>
      </c>
      <c r="D6" s="43">
        <v>201301007</v>
      </c>
      <c r="E6" s="10"/>
    </row>
    <row r="7" spans="1:8" ht="16.5" thickTop="1" thickBot="1" x14ac:dyDescent="0.3">
      <c r="A7" s="6" t="s">
        <v>21</v>
      </c>
      <c r="B7" s="48"/>
      <c r="C7" s="8" t="s">
        <v>1</v>
      </c>
      <c r="D7" s="10"/>
      <c r="E7" s="10"/>
      <c r="H7" s="11"/>
    </row>
    <row r="8" spans="1:8" ht="16.5" thickTop="1" thickBot="1" x14ac:dyDescent="0.3">
      <c r="A8" s="12" t="s">
        <v>2</v>
      </c>
      <c r="B8" s="13" t="s">
        <v>5</v>
      </c>
      <c r="C8" s="13" t="s">
        <v>3</v>
      </c>
      <c r="D8" s="13" t="s">
        <v>4</v>
      </c>
      <c r="E8" s="13" t="s">
        <v>6</v>
      </c>
      <c r="F8" s="13" t="s">
        <v>11</v>
      </c>
      <c r="G8" s="13" t="s">
        <v>12</v>
      </c>
      <c r="H8" s="14" t="s">
        <v>13</v>
      </c>
    </row>
    <row r="9" spans="1:8" ht="9.75" customHeight="1" thickTop="1" x14ac:dyDescent="0.25">
      <c r="A9" s="15"/>
      <c r="B9" s="16"/>
      <c r="C9" s="17" t="str">
        <f>IFERROR(VLOOKUP(A9,code_carte_2013,2,FALSE),"")</f>
        <v/>
      </c>
      <c r="D9" s="18" t="str">
        <f>IFERROR(VLOOKUP(A9,code_carte_2013,3,FALSE),"")</f>
        <v/>
      </c>
      <c r="E9" s="18" t="str">
        <f>IFERROR(VLOOKUP(A9,code_carte_2013,3,FALSE)*B9,"")</f>
        <v/>
      </c>
      <c r="F9" s="46" t="str">
        <f>IFERROR(VLOOKUP(A9,code_carte_2013,4,FALSE),"")</f>
        <v/>
      </c>
      <c r="G9" s="49" t="str">
        <f>IFERROR(VLOOKUP(A9,code_carte_2013,5,FALSE)*B9,"")</f>
        <v/>
      </c>
      <c r="H9" s="52" t="str">
        <f>IFERROR(VLOOKUP(A9,code_carte_2013,6,FALSE)*B9,"")</f>
        <v/>
      </c>
    </row>
    <row r="10" spans="1:8" ht="9.75" customHeight="1" x14ac:dyDescent="0.25">
      <c r="A10" s="15"/>
      <c r="B10" s="16"/>
      <c r="C10" s="17" t="str">
        <f t="shared" ref="C10:C36" si="0">IFERROR(VLOOKUP(A10,code_carte_2013,2,FALSE),"")</f>
        <v/>
      </c>
      <c r="D10" s="18" t="str">
        <f t="shared" ref="D10:D36" si="1">IFERROR(VLOOKUP(A10,code_carte_2013,3,FALSE),"")</f>
        <v/>
      </c>
      <c r="E10" s="18" t="str">
        <f t="shared" ref="E10:E36" si="2">IFERROR(VLOOKUP(A10,code_carte_2013,3,FALSE)*B10,"")</f>
        <v/>
      </c>
      <c r="F10" s="46" t="str">
        <f t="shared" ref="F10:F36" si="3">IFERROR(VLOOKUP(A10,code_carte_2013,4,FALSE),"")</f>
        <v/>
      </c>
      <c r="G10" s="49" t="str">
        <f t="shared" ref="G10:G36" si="4">IFERROR(VLOOKUP(A10,code_carte_2013,5,FALSE)*B10,"")</f>
        <v/>
      </c>
      <c r="H10" s="53" t="str">
        <f t="shared" ref="H10:H36" si="5">IFERROR(VLOOKUP(A10,code_carte_2013,6,FALSE)*B10,"")</f>
        <v/>
      </c>
    </row>
    <row r="11" spans="1:8" ht="9.75" customHeight="1" x14ac:dyDescent="0.25">
      <c r="A11" s="15"/>
      <c r="B11" s="16"/>
      <c r="C11" s="17" t="str">
        <f t="shared" si="0"/>
        <v/>
      </c>
      <c r="D11" s="18" t="str">
        <f t="shared" si="1"/>
        <v/>
      </c>
      <c r="E11" s="18" t="str">
        <f t="shared" si="2"/>
        <v/>
      </c>
      <c r="F11" s="46" t="str">
        <f t="shared" si="3"/>
        <v/>
      </c>
      <c r="G11" s="49" t="str">
        <f t="shared" si="4"/>
        <v/>
      </c>
      <c r="H11" s="53" t="str">
        <f t="shared" si="5"/>
        <v/>
      </c>
    </row>
    <row r="12" spans="1:8" ht="9.75" customHeight="1" x14ac:dyDescent="0.25">
      <c r="A12" s="15"/>
      <c r="B12" s="16"/>
      <c r="C12" s="17" t="str">
        <f t="shared" si="0"/>
        <v/>
      </c>
      <c r="D12" s="18" t="str">
        <f t="shared" si="1"/>
        <v/>
      </c>
      <c r="E12" s="18" t="str">
        <f t="shared" si="2"/>
        <v/>
      </c>
      <c r="F12" s="46" t="str">
        <f t="shared" si="3"/>
        <v/>
      </c>
      <c r="G12" s="49" t="str">
        <f t="shared" si="4"/>
        <v/>
      </c>
      <c r="H12" s="53" t="str">
        <f t="shared" si="5"/>
        <v/>
      </c>
    </row>
    <row r="13" spans="1:8" ht="9.75" customHeight="1" x14ac:dyDescent="0.25">
      <c r="A13" s="15"/>
      <c r="B13" s="16"/>
      <c r="C13" s="17" t="str">
        <f t="shared" si="0"/>
        <v/>
      </c>
      <c r="D13" s="18" t="str">
        <f t="shared" si="1"/>
        <v/>
      </c>
      <c r="E13" s="18" t="str">
        <f t="shared" si="2"/>
        <v/>
      </c>
      <c r="F13" s="46" t="str">
        <f t="shared" si="3"/>
        <v/>
      </c>
      <c r="G13" s="49" t="str">
        <f t="shared" si="4"/>
        <v/>
      </c>
      <c r="H13" s="53" t="str">
        <f t="shared" si="5"/>
        <v/>
      </c>
    </row>
    <row r="14" spans="1:8" ht="9.75" customHeight="1" x14ac:dyDescent="0.25">
      <c r="A14" s="15"/>
      <c r="B14" s="16"/>
      <c r="C14" s="17" t="str">
        <f t="shared" si="0"/>
        <v/>
      </c>
      <c r="D14" s="18" t="str">
        <f t="shared" si="1"/>
        <v/>
      </c>
      <c r="E14" s="18" t="str">
        <f t="shared" si="2"/>
        <v/>
      </c>
      <c r="F14" s="46" t="str">
        <f t="shared" si="3"/>
        <v/>
      </c>
      <c r="G14" s="49" t="str">
        <f t="shared" si="4"/>
        <v/>
      </c>
      <c r="H14" s="53" t="str">
        <f t="shared" si="5"/>
        <v/>
      </c>
    </row>
    <row r="15" spans="1:8" ht="9.75" customHeight="1" x14ac:dyDescent="0.25">
      <c r="A15" s="15"/>
      <c r="B15" s="16"/>
      <c r="C15" s="17" t="str">
        <f t="shared" si="0"/>
        <v/>
      </c>
      <c r="D15" s="18" t="str">
        <f t="shared" si="1"/>
        <v/>
      </c>
      <c r="E15" s="18" t="str">
        <f t="shared" si="2"/>
        <v/>
      </c>
      <c r="F15" s="46" t="str">
        <f t="shared" si="3"/>
        <v/>
      </c>
      <c r="G15" s="49" t="str">
        <f t="shared" si="4"/>
        <v/>
      </c>
      <c r="H15" s="53" t="str">
        <f t="shared" si="5"/>
        <v/>
      </c>
    </row>
    <row r="16" spans="1:8" ht="9.75" customHeight="1" x14ac:dyDescent="0.25">
      <c r="A16" s="15"/>
      <c r="B16" s="16"/>
      <c r="C16" s="17" t="str">
        <f t="shared" si="0"/>
        <v/>
      </c>
      <c r="D16" s="18" t="str">
        <f t="shared" si="1"/>
        <v/>
      </c>
      <c r="E16" s="18" t="str">
        <f t="shared" si="2"/>
        <v/>
      </c>
      <c r="F16" s="46" t="str">
        <f t="shared" si="3"/>
        <v/>
      </c>
      <c r="G16" s="49" t="str">
        <f t="shared" si="4"/>
        <v/>
      </c>
      <c r="H16" s="53" t="str">
        <f t="shared" si="5"/>
        <v/>
      </c>
    </row>
    <row r="17" spans="1:8" ht="9.75" customHeight="1" x14ac:dyDescent="0.25">
      <c r="A17" s="15"/>
      <c r="B17" s="16"/>
      <c r="C17" s="17" t="str">
        <f t="shared" si="0"/>
        <v/>
      </c>
      <c r="D17" s="18" t="str">
        <f t="shared" si="1"/>
        <v/>
      </c>
      <c r="E17" s="18" t="str">
        <f t="shared" si="2"/>
        <v/>
      </c>
      <c r="F17" s="46" t="str">
        <f t="shared" si="3"/>
        <v/>
      </c>
      <c r="G17" s="49" t="str">
        <f t="shared" si="4"/>
        <v/>
      </c>
      <c r="H17" s="53" t="str">
        <f t="shared" si="5"/>
        <v/>
      </c>
    </row>
    <row r="18" spans="1:8" ht="9.75" customHeight="1" x14ac:dyDescent="0.25">
      <c r="A18" s="15"/>
      <c r="B18" s="16"/>
      <c r="C18" s="17" t="str">
        <f t="shared" si="0"/>
        <v/>
      </c>
      <c r="D18" s="18" t="str">
        <f t="shared" si="1"/>
        <v/>
      </c>
      <c r="E18" s="18" t="str">
        <f t="shared" si="2"/>
        <v/>
      </c>
      <c r="F18" s="46" t="str">
        <f t="shared" si="3"/>
        <v/>
      </c>
      <c r="G18" s="49" t="str">
        <f t="shared" si="4"/>
        <v/>
      </c>
      <c r="H18" s="53" t="str">
        <f t="shared" si="5"/>
        <v/>
      </c>
    </row>
    <row r="19" spans="1:8" ht="9.75" customHeight="1" x14ac:dyDescent="0.25">
      <c r="A19" s="15"/>
      <c r="B19" s="16"/>
      <c r="C19" s="17" t="str">
        <f t="shared" si="0"/>
        <v/>
      </c>
      <c r="D19" s="18" t="str">
        <f t="shared" si="1"/>
        <v/>
      </c>
      <c r="E19" s="18" t="str">
        <f t="shared" si="2"/>
        <v/>
      </c>
      <c r="F19" s="46" t="str">
        <f t="shared" si="3"/>
        <v/>
      </c>
      <c r="G19" s="49" t="str">
        <f t="shared" si="4"/>
        <v/>
      </c>
      <c r="H19" s="53" t="str">
        <f t="shared" si="5"/>
        <v/>
      </c>
    </row>
    <row r="20" spans="1:8" ht="9.75" customHeight="1" x14ac:dyDescent="0.25">
      <c r="A20" s="15"/>
      <c r="B20" s="16"/>
      <c r="C20" s="17" t="str">
        <f t="shared" si="0"/>
        <v/>
      </c>
      <c r="D20" s="18" t="str">
        <f t="shared" si="1"/>
        <v/>
      </c>
      <c r="E20" s="18" t="str">
        <f t="shared" si="2"/>
        <v/>
      </c>
      <c r="F20" s="46" t="str">
        <f t="shared" si="3"/>
        <v/>
      </c>
      <c r="G20" s="49" t="str">
        <f t="shared" si="4"/>
        <v/>
      </c>
      <c r="H20" s="53" t="str">
        <f t="shared" si="5"/>
        <v/>
      </c>
    </row>
    <row r="21" spans="1:8" ht="9.75" customHeight="1" x14ac:dyDescent="0.25">
      <c r="A21" s="15"/>
      <c r="B21" s="16"/>
      <c r="C21" s="17" t="str">
        <f t="shared" si="0"/>
        <v/>
      </c>
      <c r="D21" s="18" t="str">
        <f t="shared" si="1"/>
        <v/>
      </c>
      <c r="E21" s="18" t="str">
        <f t="shared" si="2"/>
        <v/>
      </c>
      <c r="F21" s="46" t="str">
        <f t="shared" si="3"/>
        <v/>
      </c>
      <c r="G21" s="49" t="str">
        <f t="shared" si="4"/>
        <v/>
      </c>
      <c r="H21" s="53" t="str">
        <f t="shared" si="5"/>
        <v/>
      </c>
    </row>
    <row r="22" spans="1:8" ht="9.75" customHeight="1" x14ac:dyDescent="0.25">
      <c r="A22" s="15"/>
      <c r="B22" s="16"/>
      <c r="C22" s="17" t="str">
        <f t="shared" si="0"/>
        <v/>
      </c>
      <c r="D22" s="18" t="str">
        <f t="shared" si="1"/>
        <v/>
      </c>
      <c r="E22" s="18" t="str">
        <f t="shared" si="2"/>
        <v/>
      </c>
      <c r="F22" s="46" t="str">
        <f t="shared" si="3"/>
        <v/>
      </c>
      <c r="G22" s="49" t="str">
        <f t="shared" si="4"/>
        <v/>
      </c>
      <c r="H22" s="53" t="str">
        <f t="shared" si="5"/>
        <v/>
      </c>
    </row>
    <row r="23" spans="1:8" ht="9.75" customHeight="1" x14ac:dyDescent="0.25">
      <c r="A23" s="15"/>
      <c r="B23" s="16"/>
      <c r="C23" s="17" t="str">
        <f t="shared" si="0"/>
        <v/>
      </c>
      <c r="D23" s="18" t="str">
        <f t="shared" si="1"/>
        <v/>
      </c>
      <c r="E23" s="18" t="str">
        <f t="shared" si="2"/>
        <v/>
      </c>
      <c r="F23" s="46" t="str">
        <f t="shared" si="3"/>
        <v/>
      </c>
      <c r="G23" s="49" t="str">
        <f t="shared" si="4"/>
        <v/>
      </c>
      <c r="H23" s="53" t="str">
        <f t="shared" si="5"/>
        <v/>
      </c>
    </row>
    <row r="24" spans="1:8" ht="9.75" customHeight="1" x14ac:dyDescent="0.25">
      <c r="A24" s="15"/>
      <c r="B24" s="16"/>
      <c r="C24" s="17" t="str">
        <f t="shared" si="0"/>
        <v/>
      </c>
      <c r="D24" s="18" t="str">
        <f t="shared" si="1"/>
        <v/>
      </c>
      <c r="E24" s="18" t="str">
        <f t="shared" si="2"/>
        <v/>
      </c>
      <c r="F24" s="46" t="str">
        <f t="shared" si="3"/>
        <v/>
      </c>
      <c r="G24" s="49" t="str">
        <f t="shared" si="4"/>
        <v/>
      </c>
      <c r="H24" s="53" t="str">
        <f t="shared" si="5"/>
        <v/>
      </c>
    </row>
    <row r="25" spans="1:8" ht="9.75" customHeight="1" x14ac:dyDescent="0.25">
      <c r="A25" s="15"/>
      <c r="B25" s="16"/>
      <c r="C25" s="17" t="str">
        <f t="shared" si="0"/>
        <v/>
      </c>
      <c r="D25" s="18" t="str">
        <f t="shared" si="1"/>
        <v/>
      </c>
      <c r="E25" s="18" t="str">
        <f t="shared" si="2"/>
        <v/>
      </c>
      <c r="F25" s="46" t="str">
        <f t="shared" si="3"/>
        <v/>
      </c>
      <c r="G25" s="49" t="str">
        <f t="shared" si="4"/>
        <v/>
      </c>
      <c r="H25" s="53" t="str">
        <f t="shared" si="5"/>
        <v/>
      </c>
    </row>
    <row r="26" spans="1:8" ht="9.75" customHeight="1" x14ac:dyDescent="0.25">
      <c r="A26" s="15"/>
      <c r="B26" s="16"/>
      <c r="C26" s="17" t="str">
        <f t="shared" si="0"/>
        <v/>
      </c>
      <c r="D26" s="18" t="str">
        <f t="shared" si="1"/>
        <v/>
      </c>
      <c r="E26" s="18" t="str">
        <f t="shared" si="2"/>
        <v/>
      </c>
      <c r="F26" s="46" t="str">
        <f t="shared" si="3"/>
        <v/>
      </c>
      <c r="G26" s="49" t="str">
        <f t="shared" si="4"/>
        <v/>
      </c>
      <c r="H26" s="53" t="str">
        <f t="shared" si="5"/>
        <v/>
      </c>
    </row>
    <row r="27" spans="1:8" ht="9.75" customHeight="1" x14ac:dyDescent="0.25">
      <c r="A27" s="15"/>
      <c r="B27" s="16"/>
      <c r="C27" s="17" t="str">
        <f t="shared" si="0"/>
        <v/>
      </c>
      <c r="D27" s="18" t="str">
        <f t="shared" si="1"/>
        <v/>
      </c>
      <c r="E27" s="18" t="str">
        <f t="shared" si="2"/>
        <v/>
      </c>
      <c r="F27" s="46" t="str">
        <f t="shared" si="3"/>
        <v/>
      </c>
      <c r="G27" s="49" t="str">
        <f t="shared" si="4"/>
        <v/>
      </c>
      <c r="H27" s="53" t="str">
        <f t="shared" si="5"/>
        <v/>
      </c>
    </row>
    <row r="28" spans="1:8" ht="9.75" customHeight="1" x14ac:dyDescent="0.25">
      <c r="A28" s="15"/>
      <c r="B28" s="16"/>
      <c r="C28" s="17" t="str">
        <f t="shared" si="0"/>
        <v/>
      </c>
      <c r="D28" s="18" t="str">
        <f t="shared" si="1"/>
        <v/>
      </c>
      <c r="E28" s="18" t="str">
        <f t="shared" si="2"/>
        <v/>
      </c>
      <c r="F28" s="46" t="str">
        <f t="shared" si="3"/>
        <v/>
      </c>
      <c r="G28" s="49" t="str">
        <f t="shared" si="4"/>
        <v/>
      </c>
      <c r="H28" s="53" t="str">
        <f t="shared" si="5"/>
        <v/>
      </c>
    </row>
    <row r="29" spans="1:8" ht="9.75" customHeight="1" x14ac:dyDescent="0.25">
      <c r="A29" s="15"/>
      <c r="B29" s="16"/>
      <c r="C29" s="17" t="str">
        <f t="shared" si="0"/>
        <v/>
      </c>
      <c r="D29" s="18" t="str">
        <f t="shared" si="1"/>
        <v/>
      </c>
      <c r="E29" s="18" t="str">
        <f t="shared" si="2"/>
        <v/>
      </c>
      <c r="F29" s="46" t="str">
        <f t="shared" si="3"/>
        <v/>
      </c>
      <c r="G29" s="49" t="str">
        <f t="shared" si="4"/>
        <v/>
      </c>
      <c r="H29" s="53" t="str">
        <f t="shared" si="5"/>
        <v/>
      </c>
    </row>
    <row r="30" spans="1:8" ht="9.75" customHeight="1" x14ac:dyDescent="0.25">
      <c r="A30" s="15"/>
      <c r="B30" s="16"/>
      <c r="C30" s="17" t="str">
        <f t="shared" si="0"/>
        <v/>
      </c>
      <c r="D30" s="18" t="str">
        <f t="shared" si="1"/>
        <v/>
      </c>
      <c r="E30" s="18" t="str">
        <f t="shared" si="2"/>
        <v/>
      </c>
      <c r="F30" s="46" t="str">
        <f t="shared" si="3"/>
        <v/>
      </c>
      <c r="G30" s="49" t="str">
        <f t="shared" si="4"/>
        <v/>
      </c>
      <c r="H30" s="53" t="str">
        <f t="shared" si="5"/>
        <v/>
      </c>
    </row>
    <row r="31" spans="1:8" ht="9.75" customHeight="1" x14ac:dyDescent="0.25">
      <c r="A31" s="15"/>
      <c r="B31" s="16"/>
      <c r="C31" s="17" t="str">
        <f t="shared" si="0"/>
        <v/>
      </c>
      <c r="D31" s="18" t="str">
        <f t="shared" si="1"/>
        <v/>
      </c>
      <c r="E31" s="18" t="str">
        <f t="shared" si="2"/>
        <v/>
      </c>
      <c r="F31" s="46" t="str">
        <f t="shared" si="3"/>
        <v/>
      </c>
      <c r="G31" s="49" t="str">
        <f t="shared" si="4"/>
        <v/>
      </c>
      <c r="H31" s="53" t="str">
        <f t="shared" si="5"/>
        <v/>
      </c>
    </row>
    <row r="32" spans="1:8" ht="9.75" customHeight="1" x14ac:dyDescent="0.25">
      <c r="A32" s="15"/>
      <c r="B32" s="16"/>
      <c r="C32" s="17" t="str">
        <f t="shared" si="0"/>
        <v/>
      </c>
      <c r="D32" s="18" t="str">
        <f t="shared" si="1"/>
        <v/>
      </c>
      <c r="E32" s="18" t="str">
        <f t="shared" si="2"/>
        <v/>
      </c>
      <c r="F32" s="46" t="str">
        <f t="shared" si="3"/>
        <v/>
      </c>
      <c r="G32" s="49" t="str">
        <f t="shared" si="4"/>
        <v/>
      </c>
      <c r="H32" s="53" t="str">
        <f t="shared" si="5"/>
        <v/>
      </c>
    </row>
    <row r="33" spans="1:19" ht="9.75" customHeight="1" x14ac:dyDescent="0.25">
      <c r="A33" s="15"/>
      <c r="B33" s="16"/>
      <c r="C33" s="17" t="str">
        <f t="shared" si="0"/>
        <v/>
      </c>
      <c r="D33" s="18" t="str">
        <f t="shared" si="1"/>
        <v/>
      </c>
      <c r="E33" s="18" t="str">
        <f t="shared" si="2"/>
        <v/>
      </c>
      <c r="F33" s="46" t="str">
        <f t="shared" si="3"/>
        <v/>
      </c>
      <c r="G33" s="49" t="str">
        <f t="shared" si="4"/>
        <v/>
      </c>
      <c r="H33" s="53" t="str">
        <f t="shared" si="5"/>
        <v/>
      </c>
    </row>
    <row r="34" spans="1:19" ht="9.75" customHeight="1" x14ac:dyDescent="0.25">
      <c r="A34" s="15"/>
      <c r="B34" s="16"/>
      <c r="C34" s="17" t="str">
        <f t="shared" si="0"/>
        <v/>
      </c>
      <c r="D34" s="18" t="str">
        <f t="shared" si="1"/>
        <v/>
      </c>
      <c r="E34" s="18" t="str">
        <f t="shared" si="2"/>
        <v/>
      </c>
      <c r="F34" s="46" t="str">
        <f t="shared" si="3"/>
        <v/>
      </c>
      <c r="G34" s="49" t="str">
        <f t="shared" si="4"/>
        <v/>
      </c>
      <c r="H34" s="53" t="str">
        <f t="shared" si="5"/>
        <v/>
      </c>
    </row>
    <row r="35" spans="1:19" ht="9.75" customHeight="1" x14ac:dyDescent="0.25">
      <c r="A35" s="15"/>
      <c r="B35" s="16"/>
      <c r="C35" s="17" t="str">
        <f t="shared" si="0"/>
        <v/>
      </c>
      <c r="D35" s="18" t="str">
        <f t="shared" si="1"/>
        <v/>
      </c>
      <c r="E35" s="18" t="str">
        <f t="shared" si="2"/>
        <v/>
      </c>
      <c r="F35" s="46" t="str">
        <f t="shared" si="3"/>
        <v/>
      </c>
      <c r="G35" s="49" t="str">
        <f t="shared" si="4"/>
        <v/>
      </c>
      <c r="H35" s="53" t="str">
        <f t="shared" si="5"/>
        <v/>
      </c>
    </row>
    <row r="36" spans="1:19" ht="9.75" customHeight="1" thickBot="1" x14ac:dyDescent="0.3">
      <c r="A36" s="19"/>
      <c r="B36" s="20"/>
      <c r="C36" s="21" t="str">
        <f t="shared" si="0"/>
        <v/>
      </c>
      <c r="D36" s="18" t="str">
        <f t="shared" si="1"/>
        <v/>
      </c>
      <c r="E36" s="18" t="str">
        <f t="shared" si="2"/>
        <v/>
      </c>
      <c r="F36" s="46" t="str">
        <f t="shared" si="3"/>
        <v/>
      </c>
      <c r="G36" s="49" t="str">
        <f t="shared" si="4"/>
        <v/>
      </c>
      <c r="H36" s="54" t="str">
        <f t="shared" si="5"/>
        <v/>
      </c>
    </row>
    <row r="37" spans="1:19" ht="17.25" thickTop="1" thickBot="1" x14ac:dyDescent="0.3">
      <c r="A37" s="37" t="s">
        <v>14</v>
      </c>
      <c r="B37" s="37"/>
      <c r="C37" s="37"/>
      <c r="D37" s="22" t="s">
        <v>7</v>
      </c>
      <c r="E37" s="42">
        <f>SUM(E9:E36)</f>
        <v>0</v>
      </c>
      <c r="F37" s="23"/>
      <c r="G37" s="24">
        <f>SUM(G9:G36)</f>
        <v>0</v>
      </c>
      <c r="H37" s="25">
        <f>SUM(H9:H36)</f>
        <v>0</v>
      </c>
    </row>
    <row r="38" spans="1:19" ht="16.5" thickTop="1" thickBot="1" x14ac:dyDescent="0.3">
      <c r="A38" s="7" t="s">
        <v>19</v>
      </c>
      <c r="B38" s="7"/>
      <c r="C38" s="26"/>
      <c r="D38" s="26"/>
      <c r="E38" s="27">
        <v>2.1000000000000001E-2</v>
      </c>
      <c r="F38" s="26"/>
      <c r="G38" s="28" t="s">
        <v>15</v>
      </c>
      <c r="H38" s="29">
        <f>SUMIF(F9:F36,E38,G9:G36)</f>
        <v>0</v>
      </c>
    </row>
    <row r="39" spans="1:19" ht="16.5" thickTop="1" thickBot="1" x14ac:dyDescent="0.3">
      <c r="A39" s="39"/>
      <c r="B39" s="38"/>
      <c r="C39" s="50"/>
      <c r="D39" s="26"/>
      <c r="E39" s="6" t="s">
        <v>9</v>
      </c>
      <c r="F39" s="26"/>
      <c r="G39" s="30" t="s">
        <v>16</v>
      </c>
      <c r="H39" s="31">
        <f>SUMIF(F9:F36,E40,G9:G36)</f>
        <v>0</v>
      </c>
      <c r="S39" s="2"/>
    </row>
    <row r="40" spans="1:19" ht="16.5" thickTop="1" thickBot="1" x14ac:dyDescent="0.3">
      <c r="A40" s="7" t="s">
        <v>20</v>
      </c>
      <c r="B40" s="7"/>
      <c r="C40" s="26"/>
      <c r="D40" s="26"/>
      <c r="E40" s="40">
        <v>8.5000000000000006E-2</v>
      </c>
      <c r="F40" s="26"/>
      <c r="G40" s="30" t="s">
        <v>17</v>
      </c>
      <c r="H40" s="31">
        <f>SUMIF(F9:F36,E38,H9:H36)</f>
        <v>0</v>
      </c>
    </row>
    <row r="41" spans="1:19" ht="16.5" thickTop="1" thickBot="1" x14ac:dyDescent="0.3">
      <c r="A41" s="41" t="str">
        <f>IF(A39&lt;&gt;"",A39-E37,"")</f>
        <v/>
      </c>
      <c r="B41" s="38"/>
      <c r="C41" s="50"/>
      <c r="D41" s="26"/>
      <c r="E41" s="6" t="s">
        <v>10</v>
      </c>
      <c r="F41" s="26"/>
      <c r="G41" s="32" t="s">
        <v>18</v>
      </c>
      <c r="H41" s="33">
        <f>SUMIF(F9:F36,E40,H9:H36)</f>
        <v>0</v>
      </c>
    </row>
    <row r="42" spans="1:19" ht="15.75" thickTop="1" x14ac:dyDescent="0.25">
      <c r="A42" s="34"/>
      <c r="B42" s="34"/>
      <c r="C42" s="34"/>
      <c r="D42" s="34"/>
      <c r="E42" s="8"/>
      <c r="F42" s="8"/>
      <c r="G42" s="35"/>
      <c r="H42" s="34"/>
    </row>
    <row r="43" spans="1:19" x14ac:dyDescent="0.25">
      <c r="B43" s="36"/>
      <c r="E43" s="11"/>
    </row>
    <row r="48" spans="1:19" x14ac:dyDescent="0.25">
      <c r="B48" s="36"/>
    </row>
  </sheetData>
  <sheetProtection selectLockedCells="1"/>
  <mergeCells count="1">
    <mergeCell ref="B1:G1"/>
  </mergeCells>
  <pageMargins left="0.25" right="0.25" top="0.75" bottom="0.75" header="0.3" footer="0.3"/>
  <pageSetup paperSize="11" orientation="portrait" horizontalDpi="4294967293" verticalDpi="0" copies="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0833" r:id="rId4" name="Button 1">
              <controlPr defaultSize="0" print="0" autoFill="0" autoPict="0" macro="[1]!NOUVELLE_FACTURE">
                <anchor moveWithCells="1" sizeWithCells="1">
                  <from>
                    <xdr:col>8</xdr:col>
                    <xdr:colOff>447675</xdr:colOff>
                    <xdr:row>29</xdr:row>
                    <xdr:rowOff>104775</xdr:rowOff>
                  </from>
                  <to>
                    <xdr:col>10</xdr:col>
                    <xdr:colOff>457200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34" r:id="rId5" name="Button 2">
              <controlPr defaultSize="0" print="0" autoFill="0" autoPict="0" macro="[1]!imprimer_facture">
                <anchor moveWithCells="1" sizeWithCells="1">
                  <from>
                    <xdr:col>8</xdr:col>
                    <xdr:colOff>466725</xdr:colOff>
                    <xdr:row>32</xdr:row>
                    <xdr:rowOff>114300</xdr:rowOff>
                  </from>
                  <to>
                    <xdr:col>10</xdr:col>
                    <xdr:colOff>476250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35" r:id="rId6" name="Button 3">
              <controlPr defaultSize="0" print="0" autoFill="0" autoPict="0" macro="[1]!MASQUER_FEUILLE">
                <anchor moveWithCells="1" sizeWithCells="1">
                  <from>
                    <xdr:col>8</xdr:col>
                    <xdr:colOff>476250</xdr:colOff>
                    <xdr:row>35</xdr:row>
                    <xdr:rowOff>114300</xdr:rowOff>
                  </from>
                  <to>
                    <xdr:col>10</xdr:col>
                    <xdr:colOff>485775</xdr:colOff>
                    <xdr:row>37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A1:G107"/>
  <sheetViews>
    <sheetView workbookViewId="0">
      <selection activeCell="C1" sqref="C1:C107"/>
    </sheetView>
  </sheetViews>
  <sheetFormatPr baseColWidth="10" defaultRowHeight="15" x14ac:dyDescent="0.25"/>
  <cols>
    <col min="1" max="1" width="5.7109375" customWidth="1"/>
    <col min="2" max="2" width="22.42578125" customWidth="1"/>
    <col min="3" max="3" width="8.42578125" customWidth="1"/>
    <col min="4" max="4" width="10.42578125" customWidth="1"/>
    <col min="6" max="6" width="9.85546875" customWidth="1"/>
  </cols>
  <sheetData>
    <row r="1" spans="1:7" x14ac:dyDescent="0.25">
      <c r="A1" s="3">
        <v>10</v>
      </c>
      <c r="B1" s="3" t="s">
        <v>22</v>
      </c>
      <c r="C1" s="4">
        <v>2</v>
      </c>
      <c r="D1" s="44">
        <v>2.1000000000000001E-2</v>
      </c>
      <c r="E1" s="45">
        <f t="shared" ref="E1:E64" si="0">IF(D1=2.1%,C1-(C1*0.021),IF(D1=8.5%,C1-(C1*0.085)))</f>
        <v>1.958</v>
      </c>
      <c r="F1" s="45">
        <f t="shared" ref="F1:F64" si="1">IF(D1=2.1%,(C1*0.021),IF(D1=8.5%,(C1*0.085)))</f>
        <v>4.2000000000000003E-2</v>
      </c>
      <c r="G1" s="4"/>
    </row>
    <row r="2" spans="1:7" x14ac:dyDescent="0.25">
      <c r="A2" s="3">
        <v>11</v>
      </c>
      <c r="B2" s="3" t="s">
        <v>22</v>
      </c>
      <c r="C2" s="4">
        <v>2</v>
      </c>
      <c r="D2" s="44">
        <v>2.1000000000000001E-2</v>
      </c>
      <c r="E2" s="45">
        <f t="shared" si="0"/>
        <v>1.958</v>
      </c>
      <c r="F2" s="45">
        <f t="shared" si="1"/>
        <v>4.2000000000000003E-2</v>
      </c>
      <c r="G2" s="4"/>
    </row>
    <row r="3" spans="1:7" x14ac:dyDescent="0.25">
      <c r="A3" s="3">
        <v>12</v>
      </c>
      <c r="B3" s="3" t="s">
        <v>22</v>
      </c>
      <c r="C3" s="4">
        <v>2</v>
      </c>
      <c r="D3" s="44">
        <v>2.1000000000000001E-2</v>
      </c>
      <c r="E3" s="45">
        <f t="shared" si="0"/>
        <v>1.958</v>
      </c>
      <c r="F3" s="45">
        <f t="shared" si="1"/>
        <v>4.2000000000000003E-2</v>
      </c>
      <c r="G3" s="4"/>
    </row>
    <row r="4" spans="1:7" x14ac:dyDescent="0.25">
      <c r="A4" s="3">
        <v>13</v>
      </c>
      <c r="B4" s="3" t="s">
        <v>22</v>
      </c>
      <c r="C4" s="4">
        <v>2</v>
      </c>
      <c r="D4" s="44">
        <v>2.1000000000000001E-2</v>
      </c>
      <c r="E4" s="45">
        <f t="shared" si="0"/>
        <v>1.958</v>
      </c>
      <c r="F4" s="45">
        <f t="shared" si="1"/>
        <v>4.2000000000000003E-2</v>
      </c>
      <c r="G4" s="4"/>
    </row>
    <row r="5" spans="1:7" x14ac:dyDescent="0.25">
      <c r="A5" s="3">
        <v>14</v>
      </c>
      <c r="B5" s="3" t="s">
        <v>22</v>
      </c>
      <c r="C5" s="4">
        <v>2</v>
      </c>
      <c r="D5" s="44">
        <v>2.1000000000000001E-2</v>
      </c>
      <c r="E5" s="45">
        <f t="shared" si="0"/>
        <v>1.958</v>
      </c>
      <c r="F5" s="45">
        <f t="shared" si="1"/>
        <v>4.2000000000000003E-2</v>
      </c>
      <c r="G5" s="3"/>
    </row>
    <row r="6" spans="1:7" x14ac:dyDescent="0.25">
      <c r="A6" s="3">
        <v>15</v>
      </c>
      <c r="B6" s="3" t="s">
        <v>22</v>
      </c>
      <c r="C6" s="4">
        <v>2</v>
      </c>
      <c r="D6" s="44">
        <v>2.1000000000000001E-2</v>
      </c>
      <c r="E6" s="45">
        <f t="shared" si="0"/>
        <v>1.958</v>
      </c>
      <c r="F6" s="45">
        <f t="shared" si="1"/>
        <v>4.2000000000000003E-2</v>
      </c>
      <c r="G6" s="3"/>
    </row>
    <row r="7" spans="1:7" x14ac:dyDescent="0.25">
      <c r="A7" s="3">
        <v>16</v>
      </c>
      <c r="B7" s="3" t="s">
        <v>22</v>
      </c>
      <c r="C7" s="4">
        <v>2</v>
      </c>
      <c r="D7" s="44">
        <v>2.1000000000000001E-2</v>
      </c>
      <c r="E7" s="45">
        <f t="shared" si="0"/>
        <v>1.958</v>
      </c>
      <c r="F7" s="45">
        <f t="shared" si="1"/>
        <v>4.2000000000000003E-2</v>
      </c>
      <c r="G7" s="4"/>
    </row>
    <row r="8" spans="1:7" x14ac:dyDescent="0.25">
      <c r="A8" s="3">
        <v>17</v>
      </c>
      <c r="B8" s="3" t="s">
        <v>22</v>
      </c>
      <c r="C8" s="4">
        <v>2</v>
      </c>
      <c r="D8" s="44">
        <v>2.1000000000000001E-2</v>
      </c>
      <c r="E8" s="45">
        <f t="shared" si="0"/>
        <v>1.958</v>
      </c>
      <c r="F8" s="45">
        <f t="shared" si="1"/>
        <v>4.2000000000000003E-2</v>
      </c>
      <c r="G8" s="4"/>
    </row>
    <row r="9" spans="1:7" x14ac:dyDescent="0.25">
      <c r="A9" s="3">
        <v>18</v>
      </c>
      <c r="B9" s="3" t="s">
        <v>22</v>
      </c>
      <c r="C9" s="4">
        <v>2</v>
      </c>
      <c r="D9" s="44">
        <v>2.1000000000000001E-2</v>
      </c>
      <c r="E9" s="45">
        <f t="shared" si="0"/>
        <v>1.958</v>
      </c>
      <c r="F9" s="45">
        <f t="shared" si="1"/>
        <v>4.2000000000000003E-2</v>
      </c>
    </row>
    <row r="10" spans="1:7" x14ac:dyDescent="0.25">
      <c r="A10" s="3">
        <v>19</v>
      </c>
      <c r="B10" s="3" t="s">
        <v>22</v>
      </c>
      <c r="C10" s="4">
        <v>2</v>
      </c>
      <c r="D10" s="44">
        <v>2.1000000000000001E-2</v>
      </c>
      <c r="E10" s="45">
        <f t="shared" si="0"/>
        <v>1.958</v>
      </c>
      <c r="F10" s="45">
        <f t="shared" si="1"/>
        <v>4.2000000000000003E-2</v>
      </c>
      <c r="G10" s="3"/>
    </row>
    <row r="11" spans="1:7" x14ac:dyDescent="0.25">
      <c r="A11" s="3">
        <v>20</v>
      </c>
      <c r="B11" s="3" t="s">
        <v>22</v>
      </c>
      <c r="C11" s="4">
        <v>2</v>
      </c>
      <c r="D11" s="44">
        <v>2.1000000000000001E-2</v>
      </c>
      <c r="E11" s="45">
        <f t="shared" si="0"/>
        <v>1.958</v>
      </c>
      <c r="F11" s="45">
        <f t="shared" si="1"/>
        <v>4.2000000000000003E-2</v>
      </c>
      <c r="G11" s="4"/>
    </row>
    <row r="12" spans="1:7" x14ac:dyDescent="0.25">
      <c r="A12" s="3">
        <v>21</v>
      </c>
      <c r="B12" s="3" t="s">
        <v>22</v>
      </c>
      <c r="C12" s="4">
        <v>2</v>
      </c>
      <c r="D12" s="44">
        <v>2.1000000000000001E-2</v>
      </c>
      <c r="E12" s="45">
        <f t="shared" si="0"/>
        <v>1.958</v>
      </c>
      <c r="F12" s="45">
        <f t="shared" si="1"/>
        <v>4.2000000000000003E-2</v>
      </c>
      <c r="G12" s="4"/>
    </row>
    <row r="13" spans="1:7" x14ac:dyDescent="0.25">
      <c r="A13" s="3">
        <v>22</v>
      </c>
      <c r="B13" s="3" t="s">
        <v>22</v>
      </c>
      <c r="C13" s="4">
        <v>2</v>
      </c>
      <c r="D13" s="44">
        <v>2.1000000000000001E-2</v>
      </c>
      <c r="E13" s="45">
        <f t="shared" si="0"/>
        <v>1.958</v>
      </c>
      <c r="F13" s="45">
        <f t="shared" si="1"/>
        <v>4.2000000000000003E-2</v>
      </c>
      <c r="G13" s="4"/>
    </row>
    <row r="14" spans="1:7" x14ac:dyDescent="0.25">
      <c r="A14" s="3">
        <v>23</v>
      </c>
      <c r="B14" s="3" t="s">
        <v>22</v>
      </c>
      <c r="C14" s="4">
        <v>2</v>
      </c>
      <c r="D14" s="44">
        <v>2.1000000000000001E-2</v>
      </c>
      <c r="E14" s="45">
        <f t="shared" si="0"/>
        <v>1.958</v>
      </c>
      <c r="F14" s="45">
        <f t="shared" si="1"/>
        <v>4.2000000000000003E-2</v>
      </c>
      <c r="G14" s="4"/>
    </row>
    <row r="15" spans="1:7" x14ac:dyDescent="0.25">
      <c r="A15" s="3">
        <v>24</v>
      </c>
      <c r="B15" s="3" t="s">
        <v>22</v>
      </c>
      <c r="C15" s="4">
        <v>2</v>
      </c>
      <c r="D15" s="44">
        <v>2.1000000000000001E-2</v>
      </c>
      <c r="E15" s="45">
        <f t="shared" si="0"/>
        <v>1.958</v>
      </c>
      <c r="F15" s="45">
        <f t="shared" si="1"/>
        <v>4.2000000000000003E-2</v>
      </c>
    </row>
    <row r="16" spans="1:7" x14ac:dyDescent="0.25">
      <c r="A16" s="3">
        <v>25</v>
      </c>
      <c r="B16" s="3" t="s">
        <v>22</v>
      </c>
      <c r="C16" s="4">
        <v>2</v>
      </c>
      <c r="D16" s="44">
        <v>2.1000000000000001E-2</v>
      </c>
      <c r="E16" s="45">
        <f t="shared" si="0"/>
        <v>1.958</v>
      </c>
      <c r="F16" s="45">
        <f t="shared" si="1"/>
        <v>4.2000000000000003E-2</v>
      </c>
    </row>
    <row r="17" spans="1:7" x14ac:dyDescent="0.25">
      <c r="A17" s="3">
        <v>26</v>
      </c>
      <c r="B17" s="3" t="s">
        <v>22</v>
      </c>
      <c r="C17" s="4">
        <v>2</v>
      </c>
      <c r="D17" s="44">
        <v>2.1000000000000001E-2</v>
      </c>
      <c r="E17" s="45">
        <f t="shared" si="0"/>
        <v>1.958</v>
      </c>
      <c r="F17" s="45">
        <f t="shared" si="1"/>
        <v>4.2000000000000003E-2</v>
      </c>
      <c r="G17" s="4"/>
    </row>
    <row r="18" spans="1:7" x14ac:dyDescent="0.25">
      <c r="A18" s="3">
        <v>27</v>
      </c>
      <c r="B18" s="3" t="s">
        <v>22</v>
      </c>
      <c r="C18" s="4">
        <v>2</v>
      </c>
      <c r="D18" s="44">
        <v>2.1000000000000001E-2</v>
      </c>
      <c r="E18" s="45">
        <f t="shared" si="0"/>
        <v>1.958</v>
      </c>
      <c r="F18" s="45">
        <f t="shared" si="1"/>
        <v>4.2000000000000003E-2</v>
      </c>
      <c r="G18" s="4"/>
    </row>
    <row r="19" spans="1:7" x14ac:dyDescent="0.25">
      <c r="A19" s="3">
        <v>28</v>
      </c>
      <c r="B19" s="3" t="s">
        <v>22</v>
      </c>
      <c r="C19" s="4">
        <v>2</v>
      </c>
      <c r="D19" s="44">
        <v>2.1000000000000001E-2</v>
      </c>
      <c r="E19" s="45">
        <f t="shared" si="0"/>
        <v>1.958</v>
      </c>
      <c r="F19" s="45">
        <f t="shared" si="1"/>
        <v>4.2000000000000003E-2</v>
      </c>
      <c r="G19" s="4"/>
    </row>
    <row r="20" spans="1:7" x14ac:dyDescent="0.25">
      <c r="A20" s="3">
        <v>29</v>
      </c>
      <c r="B20" s="3" t="s">
        <v>22</v>
      </c>
      <c r="C20" s="4">
        <v>2</v>
      </c>
      <c r="D20" s="44">
        <v>2.1000000000000001E-2</v>
      </c>
      <c r="E20" s="45">
        <f t="shared" si="0"/>
        <v>1.958</v>
      </c>
      <c r="F20" s="45">
        <f t="shared" si="1"/>
        <v>4.2000000000000003E-2</v>
      </c>
      <c r="G20" s="4"/>
    </row>
    <row r="21" spans="1:7" x14ac:dyDescent="0.25">
      <c r="A21" s="3">
        <v>30</v>
      </c>
      <c r="B21" s="3" t="s">
        <v>22</v>
      </c>
      <c r="C21" s="4">
        <v>2</v>
      </c>
      <c r="D21" s="44">
        <v>2.1000000000000001E-2</v>
      </c>
      <c r="E21" s="45">
        <f t="shared" si="0"/>
        <v>1.958</v>
      </c>
      <c r="F21" s="45">
        <f t="shared" si="1"/>
        <v>4.2000000000000003E-2</v>
      </c>
      <c r="G21" s="4"/>
    </row>
    <row r="22" spans="1:7" x14ac:dyDescent="0.25">
      <c r="A22" s="3">
        <v>31</v>
      </c>
      <c r="B22" s="3" t="s">
        <v>22</v>
      </c>
      <c r="C22" s="4">
        <v>2</v>
      </c>
      <c r="D22" s="44">
        <v>2.1000000000000001E-2</v>
      </c>
      <c r="E22" s="45">
        <f t="shared" si="0"/>
        <v>1.958</v>
      </c>
      <c r="F22" s="45">
        <f t="shared" si="1"/>
        <v>4.2000000000000003E-2</v>
      </c>
      <c r="G22" s="4"/>
    </row>
    <row r="23" spans="1:7" x14ac:dyDescent="0.25">
      <c r="A23" s="3">
        <v>32</v>
      </c>
      <c r="B23" s="3" t="s">
        <v>22</v>
      </c>
      <c r="C23" s="4">
        <v>2</v>
      </c>
      <c r="D23" s="44">
        <v>2.1000000000000001E-2</v>
      </c>
      <c r="E23" s="45">
        <f t="shared" si="0"/>
        <v>1.958</v>
      </c>
      <c r="F23" s="45">
        <f t="shared" si="1"/>
        <v>4.2000000000000003E-2</v>
      </c>
      <c r="G23" s="4"/>
    </row>
    <row r="24" spans="1:7" x14ac:dyDescent="0.25">
      <c r="A24" s="3">
        <v>33</v>
      </c>
      <c r="B24" s="3" t="s">
        <v>22</v>
      </c>
      <c r="C24" s="4">
        <v>2</v>
      </c>
      <c r="D24" s="44">
        <v>2.1000000000000001E-2</v>
      </c>
      <c r="E24" s="45">
        <f t="shared" si="0"/>
        <v>1.958</v>
      </c>
      <c r="F24" s="45">
        <f t="shared" si="1"/>
        <v>4.2000000000000003E-2</v>
      </c>
      <c r="G24" s="4"/>
    </row>
    <row r="25" spans="1:7" x14ac:dyDescent="0.25">
      <c r="A25" s="3">
        <v>34</v>
      </c>
      <c r="B25" s="3" t="s">
        <v>22</v>
      </c>
      <c r="C25" s="4">
        <v>2</v>
      </c>
      <c r="D25" s="44">
        <v>2.1000000000000001E-2</v>
      </c>
      <c r="E25" s="45">
        <f t="shared" si="0"/>
        <v>1.958</v>
      </c>
      <c r="F25" s="45">
        <f t="shared" si="1"/>
        <v>4.2000000000000003E-2</v>
      </c>
      <c r="G25" s="4"/>
    </row>
    <row r="26" spans="1:7" x14ac:dyDescent="0.25">
      <c r="A26" s="3">
        <v>35</v>
      </c>
      <c r="B26" s="3" t="s">
        <v>22</v>
      </c>
      <c r="C26" s="4">
        <v>2</v>
      </c>
      <c r="D26" s="44">
        <v>2.1000000000000001E-2</v>
      </c>
      <c r="E26" s="45">
        <f t="shared" si="0"/>
        <v>1.958</v>
      </c>
      <c r="F26" s="45">
        <f t="shared" si="1"/>
        <v>4.2000000000000003E-2</v>
      </c>
      <c r="G26" s="4"/>
    </row>
    <row r="27" spans="1:7" x14ac:dyDescent="0.25">
      <c r="A27" s="3">
        <v>36</v>
      </c>
      <c r="B27" s="3" t="s">
        <v>22</v>
      </c>
      <c r="C27" s="4">
        <v>2</v>
      </c>
      <c r="D27" s="44">
        <v>2.1000000000000001E-2</v>
      </c>
      <c r="E27" s="45">
        <f t="shared" si="0"/>
        <v>1.958</v>
      </c>
      <c r="F27" s="45">
        <f t="shared" si="1"/>
        <v>4.2000000000000003E-2</v>
      </c>
    </row>
    <row r="28" spans="1:7" x14ac:dyDescent="0.25">
      <c r="A28" s="3">
        <v>37</v>
      </c>
      <c r="B28" s="3" t="s">
        <v>22</v>
      </c>
      <c r="C28" s="4">
        <v>2</v>
      </c>
      <c r="D28" s="44">
        <v>2.1000000000000001E-2</v>
      </c>
      <c r="E28" s="45">
        <f t="shared" si="0"/>
        <v>1.958</v>
      </c>
      <c r="F28" s="45">
        <f t="shared" si="1"/>
        <v>4.2000000000000003E-2</v>
      </c>
      <c r="G28" s="5"/>
    </row>
    <row r="29" spans="1:7" x14ac:dyDescent="0.25">
      <c r="A29" s="3">
        <v>38</v>
      </c>
      <c r="B29" s="3" t="s">
        <v>22</v>
      </c>
      <c r="C29" s="4">
        <v>2</v>
      </c>
      <c r="D29" s="44">
        <v>2.1000000000000001E-2</v>
      </c>
      <c r="E29" s="45">
        <f t="shared" si="0"/>
        <v>1.958</v>
      </c>
      <c r="F29" s="45">
        <f t="shared" si="1"/>
        <v>4.2000000000000003E-2</v>
      </c>
      <c r="G29" s="4"/>
    </row>
    <row r="30" spans="1:7" x14ac:dyDescent="0.25">
      <c r="A30" s="3">
        <v>39</v>
      </c>
      <c r="B30" s="3" t="s">
        <v>22</v>
      </c>
      <c r="C30" s="4">
        <v>2</v>
      </c>
      <c r="D30" s="44">
        <v>2.1000000000000001E-2</v>
      </c>
      <c r="E30" s="45">
        <f t="shared" si="0"/>
        <v>1.958</v>
      </c>
      <c r="F30" s="45">
        <f t="shared" si="1"/>
        <v>4.2000000000000003E-2</v>
      </c>
      <c r="G30" s="4"/>
    </row>
    <row r="31" spans="1:7" x14ac:dyDescent="0.25">
      <c r="A31" s="3">
        <v>40</v>
      </c>
      <c r="B31" s="3" t="s">
        <v>22</v>
      </c>
      <c r="C31" s="4">
        <v>2</v>
      </c>
      <c r="D31" s="44">
        <v>8.5000000000000006E-2</v>
      </c>
      <c r="E31" s="45">
        <f t="shared" si="0"/>
        <v>1.83</v>
      </c>
      <c r="F31" s="45">
        <f t="shared" si="1"/>
        <v>0.17</v>
      </c>
      <c r="G31" s="5"/>
    </row>
    <row r="32" spans="1:7" x14ac:dyDescent="0.25">
      <c r="A32" s="3">
        <v>41</v>
      </c>
      <c r="B32" s="3" t="s">
        <v>22</v>
      </c>
      <c r="C32" s="4">
        <v>2</v>
      </c>
      <c r="D32" s="44">
        <v>8.5000000000000006E-2</v>
      </c>
      <c r="E32" s="45">
        <f t="shared" si="0"/>
        <v>1.83</v>
      </c>
      <c r="F32" s="45">
        <f t="shared" si="1"/>
        <v>0.17</v>
      </c>
    </row>
    <row r="33" spans="1:7" x14ac:dyDescent="0.25">
      <c r="A33" s="3">
        <v>42</v>
      </c>
      <c r="B33" s="3" t="s">
        <v>22</v>
      </c>
      <c r="C33" s="4">
        <v>2</v>
      </c>
      <c r="D33" s="44">
        <v>8.5000000000000006E-2</v>
      </c>
      <c r="E33" s="45">
        <f t="shared" si="0"/>
        <v>1.83</v>
      </c>
      <c r="F33" s="45">
        <f t="shared" si="1"/>
        <v>0.17</v>
      </c>
      <c r="G33" s="4"/>
    </row>
    <row r="34" spans="1:7" x14ac:dyDescent="0.25">
      <c r="A34" s="3">
        <v>43</v>
      </c>
      <c r="B34" s="3" t="s">
        <v>22</v>
      </c>
      <c r="C34" s="4">
        <v>2</v>
      </c>
      <c r="D34" s="44">
        <v>8.5000000000000006E-2</v>
      </c>
      <c r="E34" s="45">
        <f t="shared" si="0"/>
        <v>1.83</v>
      </c>
      <c r="F34" s="45">
        <f t="shared" si="1"/>
        <v>0.17</v>
      </c>
      <c r="G34" s="4"/>
    </row>
    <row r="35" spans="1:7" x14ac:dyDescent="0.25">
      <c r="A35" s="3">
        <v>44</v>
      </c>
      <c r="B35" s="3" t="s">
        <v>22</v>
      </c>
      <c r="C35" s="4">
        <v>2</v>
      </c>
      <c r="D35" s="44">
        <v>8.5000000000000006E-2</v>
      </c>
      <c r="E35" s="45">
        <f t="shared" si="0"/>
        <v>1.83</v>
      </c>
      <c r="F35" s="45">
        <f t="shared" si="1"/>
        <v>0.17</v>
      </c>
      <c r="G35" s="4"/>
    </row>
    <row r="36" spans="1:7" x14ac:dyDescent="0.25">
      <c r="A36" s="3">
        <v>45</v>
      </c>
      <c r="B36" s="3" t="s">
        <v>22</v>
      </c>
      <c r="C36" s="4">
        <v>2</v>
      </c>
      <c r="D36" s="44">
        <v>8.5000000000000006E-2</v>
      </c>
      <c r="E36" s="45">
        <f t="shared" si="0"/>
        <v>1.83</v>
      </c>
      <c r="F36" s="45">
        <f t="shared" si="1"/>
        <v>0.17</v>
      </c>
      <c r="G36" s="4"/>
    </row>
    <row r="37" spans="1:7" x14ac:dyDescent="0.25">
      <c r="A37" s="3">
        <v>46</v>
      </c>
      <c r="B37" s="3" t="s">
        <v>22</v>
      </c>
      <c r="C37" s="4">
        <v>2</v>
      </c>
      <c r="D37" s="44">
        <v>8.5000000000000006E-2</v>
      </c>
      <c r="E37" s="45">
        <f t="shared" si="0"/>
        <v>1.83</v>
      </c>
      <c r="F37" s="45">
        <f t="shared" si="1"/>
        <v>0.17</v>
      </c>
      <c r="G37" s="5"/>
    </row>
    <row r="38" spans="1:7" x14ac:dyDescent="0.25">
      <c r="A38" s="3">
        <v>47</v>
      </c>
      <c r="B38" s="3" t="s">
        <v>22</v>
      </c>
      <c r="C38" s="4">
        <v>2</v>
      </c>
      <c r="D38" s="44">
        <v>8.5000000000000006E-2</v>
      </c>
      <c r="E38" s="45">
        <f t="shared" si="0"/>
        <v>1.83</v>
      </c>
      <c r="F38" s="45">
        <f t="shared" si="1"/>
        <v>0.17</v>
      </c>
    </row>
    <row r="39" spans="1:7" x14ac:dyDescent="0.25">
      <c r="A39" s="3">
        <v>48</v>
      </c>
      <c r="B39" s="3" t="s">
        <v>22</v>
      </c>
      <c r="C39" s="4">
        <v>2</v>
      </c>
      <c r="D39" s="44">
        <v>8.5000000000000006E-2</v>
      </c>
      <c r="E39" s="45">
        <f t="shared" si="0"/>
        <v>1.83</v>
      </c>
      <c r="F39" s="45">
        <f t="shared" si="1"/>
        <v>0.17</v>
      </c>
    </row>
    <row r="40" spans="1:7" x14ac:dyDescent="0.25">
      <c r="A40" s="3">
        <v>49</v>
      </c>
      <c r="B40" s="3" t="s">
        <v>22</v>
      </c>
      <c r="C40" s="4">
        <v>2</v>
      </c>
      <c r="D40" s="44">
        <v>8.5000000000000006E-2</v>
      </c>
      <c r="E40" s="45">
        <f t="shared" si="0"/>
        <v>1.83</v>
      </c>
      <c r="F40" s="45">
        <f t="shared" si="1"/>
        <v>0.17</v>
      </c>
    </row>
    <row r="41" spans="1:7" x14ac:dyDescent="0.25">
      <c r="A41" s="3">
        <v>50</v>
      </c>
      <c r="B41" s="3" t="s">
        <v>22</v>
      </c>
      <c r="C41" s="4">
        <v>2</v>
      </c>
      <c r="D41" s="44">
        <v>8.5000000000000006E-2</v>
      </c>
      <c r="E41" s="45">
        <f t="shared" si="0"/>
        <v>1.83</v>
      </c>
      <c r="F41" s="45">
        <f t="shared" si="1"/>
        <v>0.17</v>
      </c>
    </row>
    <row r="42" spans="1:7" x14ac:dyDescent="0.25">
      <c r="A42" s="3">
        <v>51</v>
      </c>
      <c r="B42" s="3" t="s">
        <v>22</v>
      </c>
      <c r="C42" s="4">
        <v>2</v>
      </c>
      <c r="D42" s="44">
        <v>8.5000000000000006E-2</v>
      </c>
      <c r="E42" s="45">
        <f t="shared" si="0"/>
        <v>1.83</v>
      </c>
      <c r="F42" s="45">
        <f t="shared" si="1"/>
        <v>0.17</v>
      </c>
    </row>
    <row r="43" spans="1:7" x14ac:dyDescent="0.25">
      <c r="A43" s="3">
        <v>52</v>
      </c>
      <c r="B43" s="3" t="s">
        <v>22</v>
      </c>
      <c r="C43" s="4">
        <v>2</v>
      </c>
      <c r="D43" s="44">
        <v>8.5000000000000006E-2</v>
      </c>
      <c r="E43" s="45">
        <f t="shared" si="0"/>
        <v>1.83</v>
      </c>
      <c r="F43" s="45">
        <f t="shared" si="1"/>
        <v>0.17</v>
      </c>
    </row>
    <row r="44" spans="1:7" x14ac:dyDescent="0.25">
      <c r="A44" s="3">
        <v>53</v>
      </c>
      <c r="B44" s="3" t="s">
        <v>22</v>
      </c>
      <c r="C44" s="4">
        <v>2</v>
      </c>
      <c r="D44" s="44">
        <v>8.5000000000000006E-2</v>
      </c>
      <c r="E44" s="45">
        <f t="shared" si="0"/>
        <v>1.83</v>
      </c>
      <c r="F44" s="45">
        <f t="shared" si="1"/>
        <v>0.17</v>
      </c>
    </row>
    <row r="45" spans="1:7" x14ac:dyDescent="0.25">
      <c r="A45" s="3">
        <v>54</v>
      </c>
      <c r="B45" s="3" t="s">
        <v>22</v>
      </c>
      <c r="C45" s="4">
        <v>2</v>
      </c>
      <c r="D45" s="44">
        <v>8.5000000000000006E-2</v>
      </c>
      <c r="E45" s="45">
        <f t="shared" si="0"/>
        <v>1.83</v>
      </c>
      <c r="F45" s="45">
        <f t="shared" si="1"/>
        <v>0.17</v>
      </c>
    </row>
    <row r="46" spans="1:7" x14ac:dyDescent="0.25">
      <c r="A46" s="3">
        <v>55</v>
      </c>
      <c r="B46" s="3" t="s">
        <v>22</v>
      </c>
      <c r="C46" s="4">
        <v>2</v>
      </c>
      <c r="D46" s="44">
        <v>8.5000000000000006E-2</v>
      </c>
      <c r="E46" s="45">
        <f t="shared" si="0"/>
        <v>1.83</v>
      </c>
      <c r="F46" s="45">
        <f t="shared" si="1"/>
        <v>0.17</v>
      </c>
    </row>
    <row r="47" spans="1:7" x14ac:dyDescent="0.25">
      <c r="A47" s="3">
        <v>56</v>
      </c>
      <c r="B47" s="3" t="s">
        <v>22</v>
      </c>
      <c r="C47" s="4">
        <v>2</v>
      </c>
      <c r="D47" s="44">
        <v>8.5000000000000006E-2</v>
      </c>
      <c r="E47" s="45">
        <f t="shared" si="0"/>
        <v>1.83</v>
      </c>
      <c r="F47" s="45">
        <f t="shared" si="1"/>
        <v>0.17</v>
      </c>
    </row>
    <row r="48" spans="1:7" x14ac:dyDescent="0.25">
      <c r="A48" s="3">
        <v>57</v>
      </c>
      <c r="B48" s="3" t="s">
        <v>22</v>
      </c>
      <c r="C48" s="4">
        <v>2</v>
      </c>
      <c r="D48" s="44">
        <v>8.5000000000000006E-2</v>
      </c>
      <c r="E48" s="45">
        <f t="shared" si="0"/>
        <v>1.83</v>
      </c>
      <c r="F48" s="45">
        <f t="shared" si="1"/>
        <v>0.17</v>
      </c>
    </row>
    <row r="49" spans="1:6" x14ac:dyDescent="0.25">
      <c r="A49" s="3">
        <v>58</v>
      </c>
      <c r="B49" s="3" t="s">
        <v>22</v>
      </c>
      <c r="C49" s="4">
        <v>2</v>
      </c>
      <c r="D49" s="44">
        <v>8.5000000000000006E-2</v>
      </c>
      <c r="E49" s="45">
        <f t="shared" si="0"/>
        <v>1.83</v>
      </c>
      <c r="F49" s="45">
        <f t="shared" si="1"/>
        <v>0.17</v>
      </c>
    </row>
    <row r="50" spans="1:6" x14ac:dyDescent="0.25">
      <c r="A50" s="3">
        <v>59</v>
      </c>
      <c r="B50" s="3" t="s">
        <v>22</v>
      </c>
      <c r="C50" s="4">
        <v>2</v>
      </c>
      <c r="D50" s="44">
        <v>8.5000000000000006E-2</v>
      </c>
      <c r="E50" s="45">
        <f t="shared" si="0"/>
        <v>1.83</v>
      </c>
      <c r="F50" s="45">
        <f t="shared" si="1"/>
        <v>0.17</v>
      </c>
    </row>
    <row r="51" spans="1:6" x14ac:dyDescent="0.25">
      <c r="A51" s="3">
        <v>60</v>
      </c>
      <c r="B51" s="3" t="s">
        <v>22</v>
      </c>
      <c r="C51" s="4">
        <v>2</v>
      </c>
      <c r="D51" s="44">
        <v>8.5000000000000006E-2</v>
      </c>
      <c r="E51" s="45">
        <f t="shared" si="0"/>
        <v>1.83</v>
      </c>
      <c r="F51" s="45">
        <f t="shared" si="1"/>
        <v>0.17</v>
      </c>
    </row>
    <row r="52" spans="1:6" x14ac:dyDescent="0.25">
      <c r="A52" s="3">
        <v>61</v>
      </c>
      <c r="B52" s="3" t="s">
        <v>22</v>
      </c>
      <c r="C52" s="4">
        <v>2</v>
      </c>
      <c r="D52" s="44">
        <v>8.5000000000000006E-2</v>
      </c>
      <c r="E52" s="45">
        <f t="shared" si="0"/>
        <v>1.83</v>
      </c>
      <c r="F52" s="45">
        <f t="shared" si="1"/>
        <v>0.17</v>
      </c>
    </row>
    <row r="53" spans="1:6" x14ac:dyDescent="0.25">
      <c r="A53" s="3">
        <v>62</v>
      </c>
      <c r="B53" s="3" t="s">
        <v>22</v>
      </c>
      <c r="C53" s="4">
        <v>2</v>
      </c>
      <c r="D53" s="44">
        <v>8.5000000000000006E-2</v>
      </c>
      <c r="E53" s="45">
        <f t="shared" si="0"/>
        <v>1.83</v>
      </c>
      <c r="F53" s="45">
        <f t="shared" si="1"/>
        <v>0.17</v>
      </c>
    </row>
    <row r="54" spans="1:6" x14ac:dyDescent="0.25">
      <c r="A54" s="3">
        <v>63</v>
      </c>
      <c r="B54" s="3" t="s">
        <v>22</v>
      </c>
      <c r="C54" s="4">
        <v>2</v>
      </c>
      <c r="D54" s="44">
        <v>8.5000000000000006E-2</v>
      </c>
      <c r="E54" s="45">
        <f t="shared" si="0"/>
        <v>1.83</v>
      </c>
      <c r="F54" s="45">
        <f t="shared" si="1"/>
        <v>0.17</v>
      </c>
    </row>
    <row r="55" spans="1:6" x14ac:dyDescent="0.25">
      <c r="A55" s="3">
        <v>70</v>
      </c>
      <c r="B55" s="3" t="s">
        <v>22</v>
      </c>
      <c r="C55" s="4">
        <v>2</v>
      </c>
      <c r="D55" s="44">
        <v>8.5000000000000006E-2</v>
      </c>
      <c r="E55" s="45">
        <f t="shared" si="0"/>
        <v>1.83</v>
      </c>
      <c r="F55" s="45">
        <f t="shared" si="1"/>
        <v>0.17</v>
      </c>
    </row>
    <row r="56" spans="1:6" x14ac:dyDescent="0.25">
      <c r="A56" s="3">
        <v>71</v>
      </c>
      <c r="B56" s="3" t="s">
        <v>22</v>
      </c>
      <c r="C56" s="4">
        <v>2</v>
      </c>
      <c r="D56" s="44">
        <v>8.5000000000000006E-2</v>
      </c>
      <c r="E56" s="45">
        <f t="shared" si="0"/>
        <v>1.83</v>
      </c>
      <c r="F56" s="45">
        <f t="shared" si="1"/>
        <v>0.17</v>
      </c>
    </row>
    <row r="57" spans="1:6" x14ac:dyDescent="0.25">
      <c r="A57" s="3">
        <v>72</v>
      </c>
      <c r="B57" s="3" t="s">
        <v>22</v>
      </c>
      <c r="C57" s="4">
        <v>2</v>
      </c>
      <c r="D57" s="44">
        <v>8.5000000000000006E-2</v>
      </c>
      <c r="E57" s="45">
        <f t="shared" si="0"/>
        <v>1.83</v>
      </c>
      <c r="F57" s="45">
        <f t="shared" si="1"/>
        <v>0.17</v>
      </c>
    </row>
    <row r="58" spans="1:6" x14ac:dyDescent="0.25">
      <c r="A58" s="3">
        <v>73</v>
      </c>
      <c r="B58" s="3" t="s">
        <v>22</v>
      </c>
      <c r="C58" s="4">
        <v>2</v>
      </c>
      <c r="D58" s="44">
        <v>8.5000000000000006E-2</v>
      </c>
      <c r="E58" s="45">
        <f t="shared" si="0"/>
        <v>1.83</v>
      </c>
      <c r="F58" s="45">
        <f t="shared" si="1"/>
        <v>0.17</v>
      </c>
    </row>
    <row r="59" spans="1:6" x14ac:dyDescent="0.25">
      <c r="A59" s="3">
        <v>74</v>
      </c>
      <c r="B59" s="3" t="s">
        <v>22</v>
      </c>
      <c r="C59" s="4">
        <v>2</v>
      </c>
      <c r="D59" s="44">
        <v>8.5000000000000006E-2</v>
      </c>
      <c r="E59" s="45">
        <f t="shared" si="0"/>
        <v>1.83</v>
      </c>
      <c r="F59" s="45">
        <f t="shared" si="1"/>
        <v>0.17</v>
      </c>
    </row>
    <row r="60" spans="1:6" x14ac:dyDescent="0.25">
      <c r="A60" s="3">
        <v>75</v>
      </c>
      <c r="B60" s="3" t="s">
        <v>22</v>
      </c>
      <c r="C60" s="4">
        <v>2</v>
      </c>
      <c r="D60" s="44">
        <v>8.5000000000000006E-2</v>
      </c>
      <c r="E60" s="45">
        <f t="shared" si="0"/>
        <v>1.83</v>
      </c>
      <c r="F60" s="45">
        <f t="shared" si="1"/>
        <v>0.17</v>
      </c>
    </row>
    <row r="61" spans="1:6" x14ac:dyDescent="0.25">
      <c r="A61" s="3">
        <v>76</v>
      </c>
      <c r="B61" s="3" t="s">
        <v>22</v>
      </c>
      <c r="C61" s="4">
        <v>2</v>
      </c>
      <c r="D61" s="44">
        <v>8.5000000000000006E-2</v>
      </c>
      <c r="E61" s="45">
        <f t="shared" si="0"/>
        <v>1.83</v>
      </c>
      <c r="F61" s="45">
        <f t="shared" si="1"/>
        <v>0.17</v>
      </c>
    </row>
    <row r="62" spans="1:6" x14ac:dyDescent="0.25">
      <c r="A62" s="3">
        <v>77</v>
      </c>
      <c r="B62" s="3" t="s">
        <v>22</v>
      </c>
      <c r="C62" s="4">
        <v>2</v>
      </c>
      <c r="D62" s="44">
        <v>8.5000000000000006E-2</v>
      </c>
      <c r="E62" s="45">
        <f t="shared" si="0"/>
        <v>1.83</v>
      </c>
      <c r="F62" s="45">
        <f t="shared" si="1"/>
        <v>0.17</v>
      </c>
    </row>
    <row r="63" spans="1:6" x14ac:dyDescent="0.25">
      <c r="A63" s="3">
        <v>78</v>
      </c>
      <c r="B63" s="3" t="s">
        <v>22</v>
      </c>
      <c r="C63" s="4">
        <v>2</v>
      </c>
      <c r="D63" s="44">
        <v>8.5000000000000006E-2</v>
      </c>
      <c r="E63" s="45">
        <f t="shared" si="0"/>
        <v>1.83</v>
      </c>
      <c r="F63" s="45">
        <f t="shared" si="1"/>
        <v>0.17</v>
      </c>
    </row>
    <row r="64" spans="1:6" x14ac:dyDescent="0.25">
      <c r="A64" s="3">
        <v>79</v>
      </c>
      <c r="B64" s="3" t="s">
        <v>22</v>
      </c>
      <c r="C64" s="4">
        <v>2</v>
      </c>
      <c r="D64" s="44">
        <v>8.5000000000000006E-2</v>
      </c>
      <c r="E64" s="45">
        <f t="shared" si="0"/>
        <v>1.83</v>
      </c>
      <c r="F64" s="45">
        <f t="shared" si="1"/>
        <v>0.17</v>
      </c>
    </row>
    <row r="65" spans="1:6" x14ac:dyDescent="0.25">
      <c r="A65" s="3">
        <v>80</v>
      </c>
      <c r="B65" s="3" t="s">
        <v>22</v>
      </c>
      <c r="C65" s="4">
        <v>2</v>
      </c>
      <c r="D65" s="44">
        <v>2.1000000000000001E-2</v>
      </c>
      <c r="E65" s="45">
        <f t="shared" ref="E65:E74" si="2">IF(D65=2.1%,C65-(C65*0.021),IF(D65=8.5%,C65-(C65*0.085)))</f>
        <v>1.958</v>
      </c>
      <c r="F65" s="45">
        <f t="shared" ref="F65:F74" si="3">IF(D65=2.1%,(C65*0.021),IF(D65=8.5%,(C65*0.085)))</f>
        <v>4.2000000000000003E-2</v>
      </c>
    </row>
    <row r="66" spans="1:6" x14ac:dyDescent="0.25">
      <c r="A66" s="3">
        <v>81</v>
      </c>
      <c r="B66" s="3" t="s">
        <v>22</v>
      </c>
      <c r="C66" s="4">
        <v>2</v>
      </c>
      <c r="D66" s="44">
        <v>2.1000000000000001E-2</v>
      </c>
      <c r="E66" s="45">
        <f t="shared" si="2"/>
        <v>1.958</v>
      </c>
      <c r="F66" s="45">
        <f t="shared" si="3"/>
        <v>4.2000000000000003E-2</v>
      </c>
    </row>
    <row r="67" spans="1:6" x14ac:dyDescent="0.25">
      <c r="A67" s="3">
        <v>82</v>
      </c>
      <c r="B67" s="3" t="s">
        <v>22</v>
      </c>
      <c r="C67" s="4">
        <v>2</v>
      </c>
      <c r="D67" s="44">
        <v>2.1000000000000001E-2</v>
      </c>
      <c r="E67" s="45">
        <f t="shared" si="2"/>
        <v>1.958</v>
      </c>
      <c r="F67" s="45">
        <f t="shared" si="3"/>
        <v>4.2000000000000003E-2</v>
      </c>
    </row>
    <row r="68" spans="1:6" x14ac:dyDescent="0.25">
      <c r="A68" s="3">
        <v>83</v>
      </c>
      <c r="B68" s="3" t="s">
        <v>22</v>
      </c>
      <c r="C68" s="4">
        <v>2</v>
      </c>
      <c r="D68" s="44">
        <v>2.1000000000000001E-2</v>
      </c>
      <c r="E68" s="45">
        <f t="shared" si="2"/>
        <v>1.958</v>
      </c>
      <c r="F68" s="45">
        <f t="shared" si="3"/>
        <v>4.2000000000000003E-2</v>
      </c>
    </row>
    <row r="69" spans="1:6" x14ac:dyDescent="0.25">
      <c r="A69" s="3">
        <v>84</v>
      </c>
      <c r="B69" s="3" t="s">
        <v>22</v>
      </c>
      <c r="C69" s="4">
        <v>2</v>
      </c>
      <c r="D69" s="44">
        <v>2.1000000000000001E-2</v>
      </c>
      <c r="E69" s="45">
        <f t="shared" si="2"/>
        <v>1.958</v>
      </c>
      <c r="F69" s="45">
        <f t="shared" si="3"/>
        <v>4.2000000000000003E-2</v>
      </c>
    </row>
    <row r="70" spans="1:6" x14ac:dyDescent="0.25">
      <c r="A70" s="3">
        <v>85</v>
      </c>
      <c r="B70" s="3" t="s">
        <v>22</v>
      </c>
      <c r="C70" s="4">
        <v>2</v>
      </c>
      <c r="D70" s="44">
        <v>2.1000000000000001E-2</v>
      </c>
      <c r="E70" s="45">
        <f t="shared" si="2"/>
        <v>1.958</v>
      </c>
      <c r="F70" s="45">
        <f t="shared" si="3"/>
        <v>4.2000000000000003E-2</v>
      </c>
    </row>
    <row r="71" spans="1:6" x14ac:dyDescent="0.25">
      <c r="A71" s="3">
        <v>86</v>
      </c>
      <c r="B71" s="3" t="s">
        <v>22</v>
      </c>
      <c r="C71" s="4">
        <v>2</v>
      </c>
      <c r="D71" s="44">
        <v>2.1000000000000001E-2</v>
      </c>
      <c r="E71" s="45">
        <f t="shared" si="2"/>
        <v>1.958</v>
      </c>
      <c r="F71" s="45">
        <f t="shared" si="3"/>
        <v>4.2000000000000003E-2</v>
      </c>
    </row>
    <row r="72" spans="1:6" x14ac:dyDescent="0.25">
      <c r="A72" s="3">
        <v>87</v>
      </c>
      <c r="B72" s="3" t="s">
        <v>22</v>
      </c>
      <c r="C72" s="4">
        <v>2</v>
      </c>
      <c r="D72" s="44">
        <v>2.1000000000000001E-2</v>
      </c>
      <c r="E72" s="45">
        <f t="shared" si="2"/>
        <v>1.958</v>
      </c>
      <c r="F72" s="45">
        <f t="shared" si="3"/>
        <v>4.2000000000000003E-2</v>
      </c>
    </row>
    <row r="73" spans="1:6" x14ac:dyDescent="0.25">
      <c r="A73" s="3">
        <v>88</v>
      </c>
      <c r="B73" s="3" t="s">
        <v>22</v>
      </c>
      <c r="C73" s="4">
        <v>2</v>
      </c>
      <c r="D73" s="44">
        <v>2.1000000000000001E-2</v>
      </c>
      <c r="E73" s="45">
        <f t="shared" si="2"/>
        <v>1.958</v>
      </c>
      <c r="F73" s="45">
        <f t="shared" si="3"/>
        <v>4.2000000000000003E-2</v>
      </c>
    </row>
    <row r="74" spans="1:6" x14ac:dyDescent="0.25">
      <c r="A74" s="5">
        <v>89</v>
      </c>
      <c r="B74" s="3" t="s">
        <v>22</v>
      </c>
      <c r="C74" s="4">
        <v>2</v>
      </c>
      <c r="D74" s="44">
        <v>2.1000000000000001E-2</v>
      </c>
      <c r="E74" s="45">
        <f t="shared" si="2"/>
        <v>1.958</v>
      </c>
      <c r="F74" s="45">
        <f t="shared" si="3"/>
        <v>4.2000000000000003E-2</v>
      </c>
    </row>
    <row r="75" spans="1:6" x14ac:dyDescent="0.25">
      <c r="A75" s="5"/>
      <c r="B75" s="3" t="s">
        <v>22</v>
      </c>
      <c r="C75" s="4">
        <v>2</v>
      </c>
      <c r="D75" s="44"/>
      <c r="E75" s="45"/>
      <c r="F75" s="45"/>
    </row>
    <row r="76" spans="1:6" x14ac:dyDescent="0.25">
      <c r="A76" s="5"/>
      <c r="B76" s="3" t="s">
        <v>22</v>
      </c>
      <c r="C76" s="4">
        <v>2</v>
      </c>
      <c r="D76" s="44"/>
      <c r="E76" s="45"/>
      <c r="F76" s="45"/>
    </row>
    <row r="77" spans="1:6" x14ac:dyDescent="0.25">
      <c r="A77" s="5"/>
      <c r="B77" s="3" t="s">
        <v>22</v>
      </c>
      <c r="C77" s="4">
        <v>2</v>
      </c>
      <c r="D77" s="44"/>
      <c r="E77" s="45"/>
      <c r="F77" s="45"/>
    </row>
    <row r="78" spans="1:6" x14ac:dyDescent="0.25">
      <c r="A78" s="5"/>
      <c r="B78" s="3" t="s">
        <v>22</v>
      </c>
      <c r="C78" s="4">
        <v>2</v>
      </c>
      <c r="D78" s="44"/>
      <c r="E78" s="45"/>
      <c r="F78" s="45"/>
    </row>
    <row r="79" spans="1:6" x14ac:dyDescent="0.25">
      <c r="A79" s="5"/>
      <c r="B79" s="3" t="s">
        <v>22</v>
      </c>
      <c r="C79" s="4">
        <v>2</v>
      </c>
      <c r="D79" s="44"/>
      <c r="E79" s="45"/>
      <c r="F79" s="45"/>
    </row>
    <row r="80" spans="1:6" x14ac:dyDescent="0.25">
      <c r="A80" s="5"/>
      <c r="B80" s="3" t="s">
        <v>22</v>
      </c>
      <c r="C80" s="4">
        <v>2</v>
      </c>
      <c r="D80" s="44"/>
      <c r="E80" s="45"/>
      <c r="F80" s="45"/>
    </row>
    <row r="81" spans="1:6" x14ac:dyDescent="0.25">
      <c r="A81" s="5"/>
      <c r="B81" s="3" t="s">
        <v>22</v>
      </c>
      <c r="C81" s="4">
        <v>2</v>
      </c>
      <c r="D81" s="44"/>
      <c r="E81" s="45"/>
      <c r="F81" s="45"/>
    </row>
    <row r="82" spans="1:6" x14ac:dyDescent="0.25">
      <c r="A82" s="5"/>
      <c r="B82" s="3" t="s">
        <v>22</v>
      </c>
      <c r="C82" s="4">
        <v>2</v>
      </c>
      <c r="D82" s="44"/>
      <c r="E82" s="45"/>
      <c r="F82" s="45"/>
    </row>
    <row r="83" spans="1:6" x14ac:dyDescent="0.25">
      <c r="A83" s="3">
        <v>90</v>
      </c>
      <c r="B83" s="3" t="s">
        <v>22</v>
      </c>
      <c r="C83" s="4">
        <v>2</v>
      </c>
      <c r="D83" s="44">
        <v>2.1000000000000001E-2</v>
      </c>
      <c r="E83" s="45">
        <f t="shared" ref="E83:E107" si="4">IF(D83=2.1%,C83-(C83*0.021),IF(D83=8.5%,C83-(C83*0.085)))</f>
        <v>1.958</v>
      </c>
      <c r="F83" s="45">
        <f t="shared" ref="F83:F107" si="5">IF(D83=2.1%,(C83*0.021),IF(D83=8.5%,(C83*0.085)))</f>
        <v>4.2000000000000003E-2</v>
      </c>
    </row>
    <row r="84" spans="1:6" x14ac:dyDescent="0.25">
      <c r="A84" s="3">
        <v>91</v>
      </c>
      <c r="B84" s="3" t="s">
        <v>22</v>
      </c>
      <c r="C84" s="4">
        <v>2</v>
      </c>
      <c r="D84" s="44">
        <v>2.1000000000000001E-2</v>
      </c>
      <c r="E84" s="45">
        <f t="shared" si="4"/>
        <v>1.958</v>
      </c>
      <c r="F84" s="45">
        <f t="shared" si="5"/>
        <v>4.2000000000000003E-2</v>
      </c>
    </row>
    <row r="85" spans="1:6" x14ac:dyDescent="0.25">
      <c r="A85" s="3">
        <v>92</v>
      </c>
      <c r="B85" s="3" t="s">
        <v>22</v>
      </c>
      <c r="C85" s="4">
        <v>2</v>
      </c>
      <c r="D85" s="44">
        <v>2.1000000000000001E-2</v>
      </c>
      <c r="E85" s="45">
        <f t="shared" si="4"/>
        <v>1.958</v>
      </c>
      <c r="F85" s="45">
        <f t="shared" si="5"/>
        <v>4.2000000000000003E-2</v>
      </c>
    </row>
    <row r="86" spans="1:6" x14ac:dyDescent="0.25">
      <c r="A86" s="3">
        <v>93</v>
      </c>
      <c r="B86" s="3" t="s">
        <v>22</v>
      </c>
      <c r="C86" s="4">
        <v>2</v>
      </c>
      <c r="D86" s="44">
        <v>2.1000000000000001E-2</v>
      </c>
      <c r="E86" s="45">
        <f t="shared" si="4"/>
        <v>1.958</v>
      </c>
      <c r="F86" s="45">
        <f t="shared" si="5"/>
        <v>4.2000000000000003E-2</v>
      </c>
    </row>
    <row r="87" spans="1:6" x14ac:dyDescent="0.25">
      <c r="A87" s="3">
        <v>94</v>
      </c>
      <c r="B87" s="3" t="s">
        <v>22</v>
      </c>
      <c r="C87" s="4">
        <v>2</v>
      </c>
      <c r="D87" s="44">
        <v>2.1000000000000001E-2</v>
      </c>
      <c r="E87" s="45">
        <f t="shared" si="4"/>
        <v>1.958</v>
      </c>
      <c r="F87" s="45">
        <f t="shared" si="5"/>
        <v>4.2000000000000003E-2</v>
      </c>
    </row>
    <row r="88" spans="1:6" x14ac:dyDescent="0.25">
      <c r="A88" s="3">
        <v>95</v>
      </c>
      <c r="B88" s="3" t="s">
        <v>22</v>
      </c>
      <c r="C88" s="4">
        <v>2</v>
      </c>
      <c r="D88" s="44">
        <v>2.1000000000000001E-2</v>
      </c>
      <c r="E88" s="45">
        <f t="shared" si="4"/>
        <v>1.958</v>
      </c>
      <c r="F88" s="45">
        <f t="shared" si="5"/>
        <v>4.2000000000000003E-2</v>
      </c>
    </row>
    <row r="89" spans="1:6" x14ac:dyDescent="0.25">
      <c r="A89" s="3">
        <v>96</v>
      </c>
      <c r="B89" s="3" t="s">
        <v>22</v>
      </c>
      <c r="C89" s="4">
        <v>2</v>
      </c>
      <c r="D89" s="44">
        <v>2.1000000000000001E-2</v>
      </c>
      <c r="E89" s="45">
        <f t="shared" si="4"/>
        <v>1.958</v>
      </c>
      <c r="F89" s="45">
        <f t="shared" si="5"/>
        <v>4.2000000000000003E-2</v>
      </c>
    </row>
    <row r="90" spans="1:6" x14ac:dyDescent="0.25">
      <c r="A90" s="5">
        <v>97</v>
      </c>
      <c r="B90" s="3" t="s">
        <v>22</v>
      </c>
      <c r="C90" s="4">
        <v>2</v>
      </c>
      <c r="D90" s="44">
        <v>2.1000000000000001E-2</v>
      </c>
      <c r="E90" s="45">
        <f t="shared" si="4"/>
        <v>1.958</v>
      </c>
      <c r="F90" s="45">
        <f t="shared" si="5"/>
        <v>4.2000000000000003E-2</v>
      </c>
    </row>
    <row r="91" spans="1:6" x14ac:dyDescent="0.25">
      <c r="A91" s="3">
        <v>98</v>
      </c>
      <c r="B91" s="3" t="s">
        <v>22</v>
      </c>
      <c r="C91" s="4">
        <v>2</v>
      </c>
      <c r="D91" s="44">
        <v>2.1000000000000001E-2</v>
      </c>
      <c r="E91" s="45">
        <f t="shared" si="4"/>
        <v>1.958</v>
      </c>
      <c r="F91" s="45">
        <f t="shared" si="5"/>
        <v>4.2000000000000003E-2</v>
      </c>
    </row>
    <row r="92" spans="1:6" x14ac:dyDescent="0.25">
      <c r="A92" s="5">
        <v>99</v>
      </c>
      <c r="B92" s="3" t="s">
        <v>22</v>
      </c>
      <c r="C92" s="4">
        <v>2</v>
      </c>
      <c r="D92" s="44">
        <v>2.1000000000000001E-2</v>
      </c>
      <c r="E92" s="45">
        <f t="shared" si="4"/>
        <v>1.958</v>
      </c>
      <c r="F92" s="45">
        <f t="shared" si="5"/>
        <v>4.2000000000000003E-2</v>
      </c>
    </row>
    <row r="93" spans="1:6" x14ac:dyDescent="0.25">
      <c r="A93" s="5">
        <v>100</v>
      </c>
      <c r="B93" s="3" t="s">
        <v>22</v>
      </c>
      <c r="C93" s="4">
        <v>2</v>
      </c>
      <c r="D93" s="44">
        <v>2.1000000000000001E-2</v>
      </c>
      <c r="E93" s="45">
        <f t="shared" si="4"/>
        <v>1.958</v>
      </c>
      <c r="F93" s="45">
        <f t="shared" si="5"/>
        <v>4.2000000000000003E-2</v>
      </c>
    </row>
    <row r="94" spans="1:6" x14ac:dyDescent="0.25">
      <c r="A94" s="5">
        <v>101</v>
      </c>
      <c r="B94" s="3" t="s">
        <v>22</v>
      </c>
      <c r="C94" s="4">
        <v>2</v>
      </c>
      <c r="D94" s="44">
        <v>2.1000000000000001E-2</v>
      </c>
      <c r="E94" s="45">
        <f t="shared" si="4"/>
        <v>1.958</v>
      </c>
      <c r="F94" s="45">
        <f t="shared" si="5"/>
        <v>4.2000000000000003E-2</v>
      </c>
    </row>
    <row r="95" spans="1:6" x14ac:dyDescent="0.25">
      <c r="A95" s="5">
        <v>102</v>
      </c>
      <c r="B95" s="3" t="s">
        <v>22</v>
      </c>
      <c r="C95" s="4">
        <v>2</v>
      </c>
      <c r="D95" s="44">
        <v>2.1000000000000001E-2</v>
      </c>
      <c r="E95" s="45">
        <f t="shared" si="4"/>
        <v>1.958</v>
      </c>
      <c r="F95" s="45">
        <f t="shared" si="5"/>
        <v>4.2000000000000003E-2</v>
      </c>
    </row>
    <row r="96" spans="1:6" x14ac:dyDescent="0.25">
      <c r="A96" s="5">
        <v>103</v>
      </c>
      <c r="B96" s="3" t="s">
        <v>22</v>
      </c>
      <c r="C96" s="4">
        <v>2</v>
      </c>
      <c r="D96" s="44">
        <v>2.1000000000000001E-2</v>
      </c>
      <c r="E96" s="45">
        <f t="shared" si="4"/>
        <v>1.958</v>
      </c>
      <c r="F96" s="45">
        <f t="shared" si="5"/>
        <v>4.2000000000000003E-2</v>
      </c>
    </row>
    <row r="97" spans="1:6" x14ac:dyDescent="0.25">
      <c r="A97" s="5">
        <v>104</v>
      </c>
      <c r="B97" s="3" t="s">
        <v>22</v>
      </c>
      <c r="C97" s="4">
        <v>2</v>
      </c>
      <c r="D97" s="44">
        <v>2.1000000000000001E-2</v>
      </c>
      <c r="E97" s="45">
        <f t="shared" si="4"/>
        <v>1.958</v>
      </c>
      <c r="F97" s="45">
        <f t="shared" si="5"/>
        <v>4.2000000000000003E-2</v>
      </c>
    </row>
    <row r="98" spans="1:6" x14ac:dyDescent="0.25">
      <c r="A98" s="5">
        <v>105</v>
      </c>
      <c r="B98" s="3" t="s">
        <v>22</v>
      </c>
      <c r="C98" s="4">
        <v>2</v>
      </c>
      <c r="D98" s="44">
        <v>2.1000000000000001E-2</v>
      </c>
      <c r="E98" s="45">
        <f t="shared" si="4"/>
        <v>1.958</v>
      </c>
      <c r="F98" s="45">
        <f t="shared" si="5"/>
        <v>4.2000000000000003E-2</v>
      </c>
    </row>
    <row r="99" spans="1:6" x14ac:dyDescent="0.25">
      <c r="A99" s="5">
        <v>106</v>
      </c>
      <c r="B99" s="3" t="s">
        <v>22</v>
      </c>
      <c r="C99" s="4">
        <v>2</v>
      </c>
      <c r="D99" s="44">
        <v>2.1000000000000001E-2</v>
      </c>
      <c r="E99" s="45">
        <f t="shared" si="4"/>
        <v>1.958</v>
      </c>
      <c r="F99" s="45">
        <f t="shared" si="5"/>
        <v>4.2000000000000003E-2</v>
      </c>
    </row>
    <row r="100" spans="1:6" x14ac:dyDescent="0.25">
      <c r="A100" s="5">
        <v>107</v>
      </c>
      <c r="B100" s="3" t="s">
        <v>22</v>
      </c>
      <c r="C100" s="4">
        <v>2</v>
      </c>
      <c r="D100" s="44">
        <v>2.1000000000000001E-2</v>
      </c>
      <c r="E100" s="45">
        <f t="shared" si="4"/>
        <v>1.958</v>
      </c>
      <c r="F100" s="45">
        <f t="shared" si="5"/>
        <v>4.2000000000000003E-2</v>
      </c>
    </row>
    <row r="101" spans="1:6" x14ac:dyDescent="0.25">
      <c r="A101" s="5">
        <v>108</v>
      </c>
      <c r="B101" s="3" t="s">
        <v>22</v>
      </c>
      <c r="C101" s="4">
        <v>2</v>
      </c>
      <c r="D101" s="44">
        <v>2.1000000000000001E-2</v>
      </c>
      <c r="E101" s="45">
        <f t="shared" si="4"/>
        <v>1.958</v>
      </c>
      <c r="F101" s="45">
        <f t="shared" si="5"/>
        <v>4.2000000000000003E-2</v>
      </c>
    </row>
    <row r="102" spans="1:6" x14ac:dyDescent="0.25">
      <c r="A102" s="5">
        <v>109</v>
      </c>
      <c r="B102" s="3" t="s">
        <v>22</v>
      </c>
      <c r="C102" s="4">
        <v>2</v>
      </c>
      <c r="D102" s="44">
        <v>2.1000000000000001E-2</v>
      </c>
      <c r="E102" s="45">
        <f t="shared" si="4"/>
        <v>1.958</v>
      </c>
      <c r="F102" s="45">
        <f t="shared" si="5"/>
        <v>4.2000000000000003E-2</v>
      </c>
    </row>
    <row r="103" spans="1:6" x14ac:dyDescent="0.25">
      <c r="A103" s="5">
        <v>110</v>
      </c>
      <c r="B103" s="3" t="s">
        <v>22</v>
      </c>
      <c r="C103" s="4">
        <v>2</v>
      </c>
      <c r="D103" s="44">
        <v>2.1000000000000001E-2</v>
      </c>
      <c r="E103" s="45">
        <f t="shared" si="4"/>
        <v>1.958</v>
      </c>
      <c r="F103" s="45">
        <f t="shared" si="5"/>
        <v>4.2000000000000003E-2</v>
      </c>
    </row>
    <row r="104" spans="1:6" x14ac:dyDescent="0.25">
      <c r="A104" s="5">
        <v>200</v>
      </c>
      <c r="B104" s="3" t="s">
        <v>22</v>
      </c>
      <c r="C104" s="4">
        <v>2</v>
      </c>
      <c r="D104" s="44">
        <v>2.1000000000000001E-2</v>
      </c>
      <c r="E104" s="45">
        <f t="shared" si="4"/>
        <v>1.958</v>
      </c>
      <c r="F104" s="45">
        <f t="shared" si="5"/>
        <v>4.2000000000000003E-2</v>
      </c>
    </row>
    <row r="105" spans="1:6" x14ac:dyDescent="0.25">
      <c r="A105" s="5">
        <v>201</v>
      </c>
      <c r="B105" s="3" t="s">
        <v>22</v>
      </c>
      <c r="C105" s="4">
        <v>2</v>
      </c>
      <c r="D105" s="44">
        <v>2.1000000000000001E-2</v>
      </c>
      <c r="E105" s="45">
        <f t="shared" si="4"/>
        <v>1.958</v>
      </c>
      <c r="F105" s="45">
        <f t="shared" si="5"/>
        <v>4.2000000000000003E-2</v>
      </c>
    </row>
    <row r="106" spans="1:6" x14ac:dyDescent="0.25">
      <c r="A106" s="5">
        <v>202</v>
      </c>
      <c r="B106" s="3" t="s">
        <v>22</v>
      </c>
      <c r="C106" s="4">
        <v>2</v>
      </c>
      <c r="D106" s="44">
        <v>2.1000000000000001E-2</v>
      </c>
      <c r="E106" s="45">
        <f t="shared" si="4"/>
        <v>1.958</v>
      </c>
      <c r="F106" s="45">
        <f t="shared" si="5"/>
        <v>4.2000000000000003E-2</v>
      </c>
    </row>
    <row r="107" spans="1:6" x14ac:dyDescent="0.25">
      <c r="A107" s="5">
        <v>300</v>
      </c>
      <c r="B107" s="3" t="s">
        <v>22</v>
      </c>
      <c r="C107" s="4">
        <v>2</v>
      </c>
      <c r="D107" s="44">
        <v>2.1000000000000001E-2</v>
      </c>
      <c r="E107" s="45">
        <f t="shared" si="4"/>
        <v>1.958</v>
      </c>
      <c r="F107" s="45">
        <f t="shared" si="5"/>
        <v>4.2000000000000003E-2</v>
      </c>
    </row>
  </sheetData>
  <sortState ref="E41:G44">
    <sortCondition ref="E41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recap</vt:lpstr>
      <vt:lpstr>01-08-FACT-201301000-table-6</vt:lpstr>
      <vt:lpstr>02-08-FACT-201301001-table-5</vt:lpstr>
      <vt:lpstr>03-08-FACT-201301002-table-5</vt:lpstr>
      <vt:lpstr>06-08-FACT-201301003-table-6</vt:lpstr>
      <vt:lpstr>06-08-FACT-201301004-table-1</vt:lpstr>
      <vt:lpstr>06-08-FACT-201301005-table-7</vt:lpstr>
      <vt:lpstr>06-08-FACT-201301006-table-5</vt:lpstr>
      <vt:lpstr>modele facture</vt:lpstr>
      <vt:lpstr>code carte 2013</vt:lpstr>
      <vt:lpstr>code_carte_2013</vt:lpstr>
      <vt:lpstr>soda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2013-08-06T14:55:14Z</dcterms:modified>
</cp:coreProperties>
</file>