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Récap" sheetId="1" r:id="rId1"/>
    <sheet name="liste choix" sheetId="2" state="hidden" r:id="rId2"/>
  </sheets>
  <calcPr calcId="145621"/>
</workbook>
</file>

<file path=xl/calcChain.xml><?xml version="1.0" encoding="utf-8"?>
<calcChain xmlns="http://schemas.openxmlformats.org/spreadsheetml/2006/main">
  <c r="C52" i="1" l="1"/>
  <c r="C51" i="1"/>
  <c r="C50" i="1"/>
  <c r="B52" i="1"/>
  <c r="B50" i="1"/>
  <c r="D43" i="1" l="1"/>
  <c r="D46" i="1"/>
  <c r="D45" i="1"/>
  <c r="D44" i="1"/>
  <c r="F50" i="1"/>
  <c r="B51" i="1"/>
  <c r="F51" i="1" l="1"/>
  <c r="F52" i="1" l="1"/>
  <c r="G50" i="1" s="1"/>
  <c r="G51" i="1" l="1"/>
  <c r="G52" i="1" s="1"/>
</calcChain>
</file>

<file path=xl/sharedStrings.xml><?xml version="1.0" encoding="utf-8"?>
<sst xmlns="http://schemas.openxmlformats.org/spreadsheetml/2006/main" count="128" uniqueCount="73">
  <si>
    <t>Marque</t>
  </si>
  <si>
    <t>Modèle</t>
  </si>
  <si>
    <t>HP</t>
  </si>
  <si>
    <t xml:space="preserve">Lexmark </t>
  </si>
  <si>
    <t>E460</t>
  </si>
  <si>
    <t>E462</t>
  </si>
  <si>
    <t>T650</t>
  </si>
  <si>
    <t>T652</t>
  </si>
  <si>
    <t>MS510</t>
  </si>
  <si>
    <t>Samsung</t>
  </si>
  <si>
    <t>X</t>
  </si>
  <si>
    <t>Taille standard</t>
  </si>
  <si>
    <t>Grande taille</t>
  </si>
  <si>
    <t>Petit taille</t>
  </si>
  <si>
    <t>Vitesse d'impression en N/B (PPM)</t>
  </si>
  <si>
    <t>Vitesse d'impression en couleur (PPM)</t>
  </si>
  <si>
    <t>Nb sur le parc HUS (2017)</t>
  </si>
  <si>
    <t>M651</t>
  </si>
  <si>
    <t>MX410</t>
  </si>
  <si>
    <t>K5400</t>
  </si>
  <si>
    <t>K550</t>
  </si>
  <si>
    <t>Pro 8000</t>
  </si>
  <si>
    <t>Pro 8100</t>
  </si>
  <si>
    <t>251DW</t>
  </si>
  <si>
    <t>X364</t>
  </si>
  <si>
    <t>Brother</t>
  </si>
  <si>
    <t>Sagem</t>
  </si>
  <si>
    <t>Type1</t>
  </si>
  <si>
    <t>Type2</t>
  </si>
  <si>
    <t>Divers modèles évolués</t>
  </si>
  <si>
    <t>Valeur à changer</t>
  </si>
  <si>
    <t>↓</t>
  </si>
  <si>
    <t>&gt; 30</t>
  </si>
  <si>
    <t>&gt; 31</t>
  </si>
  <si>
    <t>&gt; 32</t>
  </si>
  <si>
    <t>&gt; 33</t>
  </si>
  <si>
    <t>&gt; 34</t>
  </si>
  <si>
    <t>&gt; 35</t>
  </si>
  <si>
    <t>&gt; 36</t>
  </si>
  <si>
    <t>&gt; 37</t>
  </si>
  <si>
    <t>&gt; 38</t>
  </si>
  <si>
    <t>&gt; 39</t>
  </si>
  <si>
    <t>&gt; 40</t>
  </si>
  <si>
    <t>&gt; 41</t>
  </si>
  <si>
    <t>&gt; 42</t>
  </si>
  <si>
    <t>&gt; 43</t>
  </si>
  <si>
    <t>&gt; 44</t>
  </si>
  <si>
    <t>&gt; 45</t>
  </si>
  <si>
    <t>&gt; 20</t>
  </si>
  <si>
    <t>&gt; 21</t>
  </si>
  <si>
    <t>&gt; 22</t>
  </si>
  <si>
    <t>&gt; 23</t>
  </si>
  <si>
    <t>&gt; 24</t>
  </si>
  <si>
    <t>&gt; 25</t>
  </si>
  <si>
    <t>&gt; 26</t>
  </si>
  <si>
    <t>&gt; 27</t>
  </si>
  <si>
    <t>&gt; 28</t>
  </si>
  <si>
    <t>&gt; 29</t>
  </si>
  <si>
    <t xml:space="preserve">* Total </t>
  </si>
  <si>
    <t>* Total</t>
  </si>
  <si>
    <r>
      <t xml:space="preserve">Liste des imprimantes aux HUS - Déclaratif 2017
</t>
    </r>
    <r>
      <rPr>
        <b/>
        <i/>
        <sz val="18"/>
        <color theme="1"/>
        <rFont val="Adobe Garamond Pro Bold"/>
        <family val="1"/>
      </rPr>
      <t>Calcul du seuil de vitesse des impressions des imprimantes "Personnelles" vs "Départementales"</t>
    </r>
  </si>
  <si>
    <t>Moyenne globale PPM</t>
  </si>
  <si>
    <t>Moyenne PPM "Grande taille"</t>
  </si>
  <si>
    <t>Moyenne PPM "Taille standard"</t>
  </si>
  <si>
    <t>Moyenne PPM "Petite taille"</t>
  </si>
  <si>
    <t>Ancien marché 2013 - 2017</t>
  </si>
  <si>
    <t>Nouveau marché 2017 -2021
Seuil (supérieur à) en PPM</t>
  </si>
  <si>
    <t>Nb imprimantes Evoluées</t>
  </si>
  <si>
    <t>Nb Imprimantes Simple</t>
  </si>
  <si>
    <t>Nb imprimantes "Départementales"</t>
  </si>
  <si>
    <t>Nb imprimantes "Personnelles"</t>
  </si>
  <si>
    <t>*Nota : Les 225 modèles divers "évolués" ont été éxclu des calculs dans les tableau des "ancien" et "nouveau" marché</t>
  </si>
  <si>
    <t>Proportion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</si>
</sst>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theme="1"/>
      <name val="Adobe Garamond Pro Bold"/>
      <family val="1"/>
    </font>
    <font>
      <b/>
      <i/>
      <sz val="18"/>
      <color theme="1"/>
      <name val="Adobe Garamond Pro Bold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right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2" xfId="0" applyBorder="1"/>
    <xf numFmtId="0" fontId="1" fillId="0" borderId="1" xfId="0" applyFont="1" applyFill="1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 vertical="center"/>
    </xf>
    <xf numFmtId="1" fontId="1" fillId="0" borderId="10" xfId="0" applyNumberFormat="1" applyFont="1" applyBorder="1" applyAlignment="1">
      <alignment horizontal="center"/>
    </xf>
    <xf numFmtId="1" fontId="1" fillId="0" borderId="13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8" xfId="0" applyFont="1" applyFill="1" applyBorder="1"/>
    <xf numFmtId="0" fontId="1" fillId="3" borderId="1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1" fillId="0" borderId="1" xfId="0" applyNumberFormat="1" applyFont="1" applyBorder="1" applyAlignment="1">
      <alignment horizontal="center"/>
    </xf>
    <xf numFmtId="0" fontId="2" fillId="0" borderId="0" xfId="0" applyFont="1" applyFill="1" applyBorder="1"/>
    <xf numFmtId="0" fontId="1" fillId="4" borderId="14" xfId="0" applyFont="1" applyFill="1" applyBorder="1" applyAlignment="1">
      <alignment horizontal="center" wrapText="1"/>
    </xf>
    <xf numFmtId="0" fontId="0" fillId="7" borderId="1" xfId="0" applyFill="1" applyBorder="1" applyAlignment="1" applyProtection="1">
      <alignment horizontal="center" vertical="center"/>
      <protection locked="0"/>
    </xf>
    <xf numFmtId="9" fontId="1" fillId="0" borderId="1" xfId="0" applyNumberFormat="1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topLeftCell="A25" workbookViewId="0">
      <selection activeCell="E39" sqref="E39"/>
    </sheetView>
  </sheetViews>
  <sheetFormatPr baseColWidth="10" defaultColWidth="9.140625" defaultRowHeight="15" x14ac:dyDescent="0.25"/>
  <cols>
    <col min="1" max="1" width="30.140625" customWidth="1"/>
    <col min="2" max="2" width="12.28515625" customWidth="1"/>
    <col min="3" max="3" width="23" bestFit="1" customWidth="1"/>
    <col min="4" max="4" width="32.7109375" bestFit="1" customWidth="1"/>
    <col min="5" max="5" width="42" bestFit="1" customWidth="1"/>
    <col min="6" max="6" width="15.7109375" bestFit="1" customWidth="1"/>
    <col min="7" max="7" width="15.28515625" bestFit="1" customWidth="1"/>
    <col min="8" max="8" width="11.85546875" bestFit="1" customWidth="1"/>
  </cols>
  <sheetData>
    <row r="1" spans="1:8" x14ac:dyDescent="0.25">
      <c r="A1" s="31" t="s">
        <v>60</v>
      </c>
      <c r="B1" s="32"/>
      <c r="C1" s="32"/>
      <c r="D1" s="32"/>
      <c r="E1" s="32"/>
      <c r="F1" s="32"/>
      <c r="G1" s="32"/>
      <c r="H1" s="33"/>
    </row>
    <row r="2" spans="1:8" ht="32.25" customHeight="1" thickBot="1" x14ac:dyDescent="0.3">
      <c r="A2" s="34"/>
      <c r="B2" s="35"/>
      <c r="C2" s="35"/>
      <c r="D2" s="35"/>
      <c r="E2" s="35"/>
      <c r="F2" s="35"/>
      <c r="G2" s="35"/>
      <c r="H2" s="36"/>
    </row>
    <row r="5" spans="1:8" x14ac:dyDescent="0.25">
      <c r="A5" s="18" t="s">
        <v>0</v>
      </c>
      <c r="B5" s="18" t="s">
        <v>1</v>
      </c>
      <c r="C5" s="18" t="s">
        <v>16</v>
      </c>
      <c r="D5" s="18" t="s">
        <v>14</v>
      </c>
      <c r="E5" s="18" t="s">
        <v>15</v>
      </c>
      <c r="F5" s="18" t="s">
        <v>12</v>
      </c>
      <c r="G5" s="18" t="s">
        <v>11</v>
      </c>
      <c r="H5" s="18" t="s">
        <v>13</v>
      </c>
    </row>
    <row r="6" spans="1:8" x14ac:dyDescent="0.25">
      <c r="A6" s="19" t="s">
        <v>2</v>
      </c>
      <c r="B6" s="1">
        <v>3005</v>
      </c>
      <c r="C6" s="10">
        <v>308</v>
      </c>
      <c r="D6" s="3">
        <v>33</v>
      </c>
      <c r="E6" s="3"/>
      <c r="F6" s="3"/>
      <c r="G6" s="3" t="s">
        <v>10</v>
      </c>
      <c r="H6" s="3"/>
    </row>
    <row r="7" spans="1:8" x14ac:dyDescent="0.25">
      <c r="A7" s="19" t="s">
        <v>2</v>
      </c>
      <c r="B7" s="1">
        <v>3015</v>
      </c>
      <c r="C7" s="10">
        <v>9</v>
      </c>
      <c r="D7" s="3">
        <v>40</v>
      </c>
      <c r="E7" s="3"/>
      <c r="F7" s="3"/>
      <c r="G7" s="3" t="s">
        <v>10</v>
      </c>
      <c r="H7" s="3"/>
    </row>
    <row r="8" spans="1:8" x14ac:dyDescent="0.25">
      <c r="A8" s="19" t="s">
        <v>2</v>
      </c>
      <c r="B8" s="1">
        <v>2430</v>
      </c>
      <c r="C8" s="10">
        <v>91</v>
      </c>
      <c r="D8" s="3">
        <v>33</v>
      </c>
      <c r="E8" s="3"/>
      <c r="F8" s="3"/>
      <c r="G8" s="3" t="s">
        <v>10</v>
      </c>
      <c r="H8" s="3"/>
    </row>
    <row r="9" spans="1:8" x14ac:dyDescent="0.25">
      <c r="A9" s="19" t="s">
        <v>2</v>
      </c>
      <c r="B9" s="1">
        <v>2420</v>
      </c>
      <c r="C9" s="10">
        <v>165</v>
      </c>
      <c r="D9" s="3">
        <v>28</v>
      </c>
      <c r="E9" s="3"/>
      <c r="F9" s="3"/>
      <c r="G9" s="3" t="s">
        <v>10</v>
      </c>
      <c r="H9" s="3"/>
    </row>
    <row r="10" spans="1:8" x14ac:dyDescent="0.25">
      <c r="A10" s="19" t="s">
        <v>2</v>
      </c>
      <c r="B10" s="1">
        <v>3800</v>
      </c>
      <c r="C10" s="10">
        <v>7</v>
      </c>
      <c r="D10" s="3">
        <v>21</v>
      </c>
      <c r="E10" s="3">
        <v>21</v>
      </c>
      <c r="F10" s="3"/>
      <c r="G10" s="3" t="s">
        <v>10</v>
      </c>
      <c r="H10" s="3"/>
    </row>
    <row r="11" spans="1:8" x14ac:dyDescent="0.25">
      <c r="A11" s="19" t="s">
        <v>2</v>
      </c>
      <c r="B11" s="1">
        <v>3525</v>
      </c>
      <c r="C11" s="10">
        <v>5</v>
      </c>
      <c r="D11" s="3">
        <v>30</v>
      </c>
      <c r="E11" s="3">
        <v>30</v>
      </c>
      <c r="F11" s="3" t="s">
        <v>10</v>
      </c>
      <c r="G11" s="3"/>
      <c r="H11" s="3"/>
    </row>
    <row r="12" spans="1:8" x14ac:dyDescent="0.25">
      <c r="A12" s="19" t="s">
        <v>2</v>
      </c>
      <c r="B12" s="1">
        <v>4525</v>
      </c>
      <c r="C12" s="10">
        <v>2</v>
      </c>
      <c r="D12" s="3">
        <v>40</v>
      </c>
      <c r="E12" s="3">
        <v>40</v>
      </c>
      <c r="F12" s="3" t="s">
        <v>10</v>
      </c>
      <c r="G12" s="3"/>
      <c r="H12" s="3"/>
    </row>
    <row r="13" spans="1:8" x14ac:dyDescent="0.25">
      <c r="A13" s="19" t="s">
        <v>2</v>
      </c>
      <c r="B13" s="1" t="s">
        <v>17</v>
      </c>
      <c r="C13" s="10">
        <v>3</v>
      </c>
      <c r="D13" s="3">
        <v>42</v>
      </c>
      <c r="E13" s="3">
        <v>42</v>
      </c>
      <c r="F13" s="3" t="s">
        <v>10</v>
      </c>
      <c r="G13" s="3"/>
      <c r="H13" s="3"/>
    </row>
    <row r="14" spans="1:8" x14ac:dyDescent="0.25">
      <c r="A14" s="19" t="s">
        <v>2</v>
      </c>
      <c r="B14" s="1">
        <v>2055</v>
      </c>
      <c r="C14" s="10">
        <v>6</v>
      </c>
      <c r="D14" s="3">
        <v>35</v>
      </c>
      <c r="E14" s="3"/>
      <c r="F14" s="3"/>
      <c r="G14" s="3"/>
      <c r="H14" s="3" t="s">
        <v>10</v>
      </c>
    </row>
    <row r="15" spans="1:8" x14ac:dyDescent="0.25">
      <c r="A15" s="19" t="s">
        <v>2</v>
      </c>
      <c r="B15" s="1">
        <v>2015</v>
      </c>
      <c r="C15" s="10">
        <v>13</v>
      </c>
      <c r="D15" s="3">
        <v>26</v>
      </c>
      <c r="E15" s="3"/>
      <c r="F15" s="3"/>
      <c r="G15" s="3"/>
      <c r="H15" s="3" t="s">
        <v>10</v>
      </c>
    </row>
    <row r="16" spans="1:8" x14ac:dyDescent="0.25">
      <c r="A16" s="19" t="s">
        <v>2</v>
      </c>
      <c r="B16" s="1">
        <v>1320</v>
      </c>
      <c r="C16" s="10">
        <v>17</v>
      </c>
      <c r="D16" s="3">
        <v>22</v>
      </c>
      <c r="E16" s="3"/>
      <c r="F16" s="3"/>
      <c r="G16" s="3"/>
      <c r="H16" s="3" t="s">
        <v>10</v>
      </c>
    </row>
    <row r="17" spans="1:8" x14ac:dyDescent="0.25">
      <c r="A17" s="19" t="s">
        <v>2</v>
      </c>
      <c r="B17" s="1" t="s">
        <v>19</v>
      </c>
      <c r="C17" s="10">
        <v>11</v>
      </c>
      <c r="D17" s="3">
        <v>16</v>
      </c>
      <c r="E17" s="3">
        <v>16</v>
      </c>
      <c r="F17" s="3"/>
      <c r="G17" s="3"/>
      <c r="H17" s="3"/>
    </row>
    <row r="18" spans="1:8" x14ac:dyDescent="0.25">
      <c r="A18" s="19" t="s">
        <v>2</v>
      </c>
      <c r="B18" s="1" t="s">
        <v>20</v>
      </c>
      <c r="C18" s="10">
        <v>15</v>
      </c>
      <c r="D18" s="3">
        <v>15</v>
      </c>
      <c r="E18" s="3">
        <v>11</v>
      </c>
      <c r="F18" s="3"/>
      <c r="G18" s="3"/>
      <c r="H18" s="3"/>
    </row>
    <row r="19" spans="1:8" x14ac:dyDescent="0.25">
      <c r="A19" s="19" t="s">
        <v>2</v>
      </c>
      <c r="B19" s="1" t="s">
        <v>21</v>
      </c>
      <c r="C19" s="10">
        <v>35</v>
      </c>
      <c r="D19" s="3">
        <v>20</v>
      </c>
      <c r="E19" s="3">
        <v>16</v>
      </c>
      <c r="F19" s="3"/>
      <c r="G19" s="3"/>
      <c r="H19" s="3"/>
    </row>
    <row r="20" spans="1:8" x14ac:dyDescent="0.25">
      <c r="A20" s="19" t="s">
        <v>2</v>
      </c>
      <c r="B20" s="1" t="s">
        <v>22</v>
      </c>
      <c r="C20" s="10">
        <v>115</v>
      </c>
      <c r="D20" s="3">
        <v>20</v>
      </c>
      <c r="E20" s="3">
        <v>16</v>
      </c>
      <c r="F20" s="3"/>
      <c r="G20" s="3"/>
      <c r="H20" s="3"/>
    </row>
    <row r="21" spans="1:8" x14ac:dyDescent="0.25">
      <c r="A21" s="19" t="s">
        <v>2</v>
      </c>
      <c r="B21" s="1" t="s">
        <v>23</v>
      </c>
      <c r="C21" s="10">
        <v>1</v>
      </c>
      <c r="D21" s="3">
        <v>25</v>
      </c>
      <c r="E21" s="3">
        <v>25</v>
      </c>
      <c r="F21" s="3"/>
      <c r="G21" s="3"/>
      <c r="H21" s="3"/>
    </row>
    <row r="22" spans="1:8" x14ac:dyDescent="0.25">
      <c r="A22" s="19" t="s">
        <v>3</v>
      </c>
      <c r="B22" s="1" t="s">
        <v>4</v>
      </c>
      <c r="C22" s="10">
        <v>164</v>
      </c>
      <c r="D22" s="3">
        <v>38</v>
      </c>
      <c r="E22" s="3"/>
      <c r="F22" s="3"/>
      <c r="G22" s="3" t="s">
        <v>10</v>
      </c>
      <c r="H22" s="3"/>
    </row>
    <row r="23" spans="1:8" x14ac:dyDescent="0.25">
      <c r="A23" s="19" t="s">
        <v>3</v>
      </c>
      <c r="B23" s="1" t="s">
        <v>5</v>
      </c>
      <c r="C23" s="10">
        <v>54</v>
      </c>
      <c r="D23" s="3">
        <v>38</v>
      </c>
      <c r="E23" s="3"/>
      <c r="F23" s="3"/>
      <c r="G23" s="3" t="s">
        <v>10</v>
      </c>
      <c r="H23" s="3"/>
    </row>
    <row r="24" spans="1:8" x14ac:dyDescent="0.25">
      <c r="A24" s="19" t="s">
        <v>3</v>
      </c>
      <c r="B24" s="1" t="s">
        <v>6</v>
      </c>
      <c r="C24" s="10">
        <v>19</v>
      </c>
      <c r="D24" s="3">
        <v>43</v>
      </c>
      <c r="E24" s="3"/>
      <c r="F24" s="3" t="s">
        <v>10</v>
      </c>
      <c r="G24" s="3"/>
      <c r="H24" s="3"/>
    </row>
    <row r="25" spans="1:8" x14ac:dyDescent="0.25">
      <c r="A25" s="19" t="s">
        <v>3</v>
      </c>
      <c r="B25" s="1" t="s">
        <v>7</v>
      </c>
      <c r="C25" s="10">
        <v>39</v>
      </c>
      <c r="D25" s="3">
        <v>48</v>
      </c>
      <c r="E25" s="3"/>
      <c r="F25" s="3" t="s">
        <v>10</v>
      </c>
      <c r="G25" s="3"/>
      <c r="H25" s="3"/>
    </row>
    <row r="26" spans="1:8" x14ac:dyDescent="0.25">
      <c r="A26" s="19" t="s">
        <v>3</v>
      </c>
      <c r="B26" s="1" t="s">
        <v>8</v>
      </c>
      <c r="C26" s="10">
        <v>336</v>
      </c>
      <c r="D26" s="3">
        <v>42</v>
      </c>
      <c r="E26" s="3"/>
      <c r="F26" s="3"/>
      <c r="G26" s="3" t="s">
        <v>10</v>
      </c>
      <c r="H26" s="3"/>
    </row>
    <row r="27" spans="1:8" x14ac:dyDescent="0.25">
      <c r="A27" s="19" t="s">
        <v>3</v>
      </c>
      <c r="B27" s="1" t="s">
        <v>18</v>
      </c>
      <c r="C27" s="10">
        <v>250</v>
      </c>
      <c r="D27" s="3">
        <v>38</v>
      </c>
      <c r="E27" s="3"/>
      <c r="F27" s="3" t="s">
        <v>10</v>
      </c>
      <c r="G27" s="3"/>
      <c r="H27" s="3"/>
    </row>
    <row r="28" spans="1:8" x14ac:dyDescent="0.25">
      <c r="A28" s="19" t="s">
        <v>3</v>
      </c>
      <c r="B28" s="1" t="s">
        <v>24</v>
      </c>
      <c r="C28" s="10">
        <v>23</v>
      </c>
      <c r="D28" s="3">
        <v>33</v>
      </c>
      <c r="E28" s="3"/>
      <c r="F28" s="3" t="s">
        <v>10</v>
      </c>
      <c r="G28" s="3"/>
      <c r="H28" s="3"/>
    </row>
    <row r="29" spans="1:8" x14ac:dyDescent="0.25">
      <c r="A29" s="19" t="s">
        <v>9</v>
      </c>
      <c r="B29" s="1">
        <v>3710</v>
      </c>
      <c r="C29" s="10">
        <v>17</v>
      </c>
      <c r="D29" s="3">
        <v>35</v>
      </c>
      <c r="E29" s="3"/>
      <c r="F29" s="3"/>
      <c r="G29" s="3"/>
      <c r="H29" s="3" t="s">
        <v>10</v>
      </c>
    </row>
    <row r="30" spans="1:8" x14ac:dyDescent="0.25">
      <c r="A30" s="19" t="s">
        <v>9</v>
      </c>
      <c r="B30" s="1">
        <v>3820</v>
      </c>
      <c r="C30" s="10">
        <v>7</v>
      </c>
      <c r="D30" s="3">
        <v>38</v>
      </c>
      <c r="E30" s="3"/>
      <c r="F30" s="3"/>
      <c r="G30" s="3"/>
      <c r="H30" s="3" t="s">
        <v>10</v>
      </c>
    </row>
    <row r="31" spans="1:8" x14ac:dyDescent="0.25">
      <c r="A31" s="19" t="s">
        <v>9</v>
      </c>
      <c r="B31" s="1">
        <v>4020</v>
      </c>
      <c r="C31" s="10">
        <v>1</v>
      </c>
      <c r="D31" s="3">
        <v>40</v>
      </c>
      <c r="E31" s="3"/>
      <c r="F31" s="3"/>
      <c r="G31" s="3" t="s">
        <v>10</v>
      </c>
      <c r="H31" s="3"/>
    </row>
    <row r="32" spans="1:8" x14ac:dyDescent="0.25">
      <c r="A32" s="19" t="s">
        <v>9</v>
      </c>
      <c r="B32" s="1">
        <v>5010</v>
      </c>
      <c r="C32" s="10">
        <v>8</v>
      </c>
      <c r="D32" s="3">
        <v>48</v>
      </c>
      <c r="E32" s="3"/>
      <c r="F32" s="3" t="s">
        <v>10</v>
      </c>
      <c r="G32" s="3"/>
      <c r="H32" s="3"/>
    </row>
    <row r="33" spans="1:8" x14ac:dyDescent="0.25">
      <c r="A33" s="19" t="s">
        <v>9</v>
      </c>
      <c r="B33" s="1">
        <v>4720</v>
      </c>
      <c r="C33" s="10">
        <v>10</v>
      </c>
      <c r="D33" s="3">
        <v>22</v>
      </c>
      <c r="E33" s="3"/>
      <c r="F33" s="3"/>
      <c r="G33" s="3" t="s">
        <v>10</v>
      </c>
      <c r="H33" s="3"/>
    </row>
    <row r="34" spans="1:8" x14ac:dyDescent="0.25">
      <c r="A34" s="19" t="s">
        <v>9</v>
      </c>
      <c r="B34" s="1">
        <v>4725</v>
      </c>
      <c r="C34" s="10">
        <v>15</v>
      </c>
      <c r="D34" s="3">
        <v>24</v>
      </c>
      <c r="E34" s="3"/>
      <c r="F34" s="3"/>
      <c r="G34" s="3" t="s">
        <v>10</v>
      </c>
      <c r="H34" s="3"/>
    </row>
    <row r="35" spans="1:8" x14ac:dyDescent="0.25">
      <c r="A35" s="19" t="s">
        <v>25</v>
      </c>
      <c r="B35" s="1">
        <v>8220</v>
      </c>
      <c r="C35" s="10">
        <v>82</v>
      </c>
      <c r="D35" s="3">
        <v>20</v>
      </c>
      <c r="E35" s="3"/>
      <c r="F35" s="3"/>
      <c r="G35" s="3"/>
      <c r="H35" s="3" t="s">
        <v>10</v>
      </c>
    </row>
    <row r="36" spans="1:8" x14ac:dyDescent="0.25">
      <c r="A36" s="19" t="s">
        <v>26</v>
      </c>
      <c r="B36" s="1" t="s">
        <v>27</v>
      </c>
      <c r="C36" s="10">
        <v>6</v>
      </c>
      <c r="D36" s="3">
        <v>16</v>
      </c>
      <c r="E36" s="3"/>
      <c r="F36" s="3"/>
      <c r="G36" s="3"/>
      <c r="H36" s="3" t="s">
        <v>10</v>
      </c>
    </row>
    <row r="37" spans="1:8" x14ac:dyDescent="0.25">
      <c r="A37" s="19" t="s">
        <v>26</v>
      </c>
      <c r="B37" s="1" t="s">
        <v>28</v>
      </c>
      <c r="C37" s="10">
        <v>22</v>
      </c>
      <c r="D37" s="3">
        <v>20</v>
      </c>
      <c r="E37" s="3"/>
      <c r="F37" s="3"/>
      <c r="G37" s="3"/>
      <c r="H37" s="3"/>
    </row>
    <row r="38" spans="1:8" x14ac:dyDescent="0.25">
      <c r="A38" s="19" t="s">
        <v>29</v>
      </c>
      <c r="B38" s="9" t="s">
        <v>10</v>
      </c>
      <c r="C38" s="10">
        <v>225</v>
      </c>
      <c r="D38" s="15"/>
      <c r="E38" s="15"/>
      <c r="F38" s="15"/>
      <c r="G38" s="15"/>
      <c r="H38" s="15"/>
    </row>
    <row r="39" spans="1:8" x14ac:dyDescent="0.25">
      <c r="A39" s="4"/>
      <c r="B39" s="11"/>
      <c r="C39" s="12"/>
      <c r="D39" s="8"/>
      <c r="E39" s="8"/>
      <c r="F39" s="8"/>
      <c r="G39" s="8"/>
      <c r="H39" s="8"/>
    </row>
    <row r="40" spans="1:8" x14ac:dyDescent="0.25">
      <c r="A40" s="4"/>
      <c r="B40" s="11"/>
      <c r="C40" s="12"/>
      <c r="D40" s="8"/>
      <c r="E40" s="8"/>
      <c r="F40" s="8"/>
      <c r="G40" s="8"/>
      <c r="H40" s="8"/>
    </row>
    <row r="41" spans="1:8" x14ac:dyDescent="0.25">
      <c r="A41" s="4"/>
      <c r="B41" s="11"/>
      <c r="C41" s="12"/>
      <c r="D41" s="8"/>
      <c r="E41" s="8"/>
      <c r="F41" s="8"/>
      <c r="G41" s="8"/>
      <c r="H41" s="8"/>
    </row>
    <row r="43" spans="1:8" x14ac:dyDescent="0.25">
      <c r="A43" s="16" t="s">
        <v>61</v>
      </c>
      <c r="B43" s="5"/>
      <c r="C43" s="5"/>
      <c r="D43" s="13">
        <f>AVERAGE(D6:D37)</f>
        <v>30.90625</v>
      </c>
    </row>
    <row r="44" spans="1:8" x14ac:dyDescent="0.25">
      <c r="A44" s="16" t="s">
        <v>62</v>
      </c>
      <c r="B44" s="5"/>
      <c r="C44" s="5"/>
      <c r="D44" s="13">
        <f>AVERAGE(D11+D12+D13+D24+D27+D28+D24+D25+D32)/9</f>
        <v>40.555555555555557</v>
      </c>
    </row>
    <row r="45" spans="1:8" x14ac:dyDescent="0.25">
      <c r="A45" s="16" t="s">
        <v>63</v>
      </c>
      <c r="B45" s="5"/>
      <c r="C45" s="5"/>
      <c r="D45" s="13">
        <f>AVERAGE(D6+D7+D8+D9+D10+D22+D23+D26+D31+D33+D34)/11</f>
        <v>32.636363636363633</v>
      </c>
    </row>
    <row r="46" spans="1:8" x14ac:dyDescent="0.25">
      <c r="A46" s="17" t="s">
        <v>64</v>
      </c>
      <c r="B46" s="6"/>
      <c r="C46" s="6"/>
      <c r="D46" s="14">
        <f>AVERAGE(D14+D15+D16+D29+D30+D35+D36)/7</f>
        <v>27.428571428571427</v>
      </c>
    </row>
    <row r="47" spans="1:8" x14ac:dyDescent="0.25">
      <c r="F47" s="22" t="s">
        <v>30</v>
      </c>
    </row>
    <row r="48" spans="1:8" x14ac:dyDescent="0.25">
      <c r="F48" s="21" t="s">
        <v>31</v>
      </c>
    </row>
    <row r="49" spans="1:7" ht="29.25" customHeight="1" x14ac:dyDescent="0.25">
      <c r="A49" s="29" t="s">
        <v>65</v>
      </c>
      <c r="B49" s="30"/>
      <c r="C49" s="28" t="s">
        <v>72</v>
      </c>
      <c r="E49" s="25" t="s">
        <v>66</v>
      </c>
      <c r="F49" s="26" t="s">
        <v>34</v>
      </c>
      <c r="G49" s="28" t="s">
        <v>72</v>
      </c>
    </row>
    <row r="50" spans="1:7" x14ac:dyDescent="0.25">
      <c r="A50" s="7" t="s">
        <v>67</v>
      </c>
      <c r="B50" s="20">
        <f>SUM(C6:C37)-B51</f>
        <v>1643</v>
      </c>
      <c r="C50" s="27">
        <f>B50/B52</f>
        <v>0.88523706896551724</v>
      </c>
      <c r="E50" s="2" t="s">
        <v>69</v>
      </c>
      <c r="F50" s="20">
        <f>SUMIF(D6:D37,F49,C6:C37)</f>
        <v>1337</v>
      </c>
      <c r="G50" s="27">
        <f>F50/F52</f>
        <v>0.72036637931034486</v>
      </c>
    </row>
    <row r="51" spans="1:7" x14ac:dyDescent="0.25">
      <c r="A51" s="7" t="s">
        <v>68</v>
      </c>
      <c r="B51" s="20">
        <f>C14+C15+C16+C17+C18+C19+C20+C21</f>
        <v>213</v>
      </c>
      <c r="C51" s="27">
        <f>B51/B52</f>
        <v>0.11476293103448276</v>
      </c>
      <c r="E51" s="2" t="s">
        <v>70</v>
      </c>
      <c r="F51" s="23">
        <f>(SUM(C6:C37))-F50</f>
        <v>519</v>
      </c>
      <c r="G51" s="27">
        <f>F51/F52</f>
        <v>0.27963362068965519</v>
      </c>
    </row>
    <row r="52" spans="1:7" x14ac:dyDescent="0.25">
      <c r="A52" s="2" t="s">
        <v>58</v>
      </c>
      <c r="B52" s="23">
        <f>SUM(B50:B51)</f>
        <v>1856</v>
      </c>
      <c r="C52" s="27">
        <f>SUM(C50:C51)</f>
        <v>1</v>
      </c>
      <c r="E52" s="2" t="s">
        <v>59</v>
      </c>
      <c r="F52" s="23">
        <f>SUM(F50:F51)</f>
        <v>1856</v>
      </c>
      <c r="G52" s="27">
        <f>SUM(G50:G51)</f>
        <v>1</v>
      </c>
    </row>
    <row r="54" spans="1:7" x14ac:dyDescent="0.25">
      <c r="A54" s="24" t="s">
        <v>71</v>
      </c>
    </row>
  </sheetData>
  <sheetProtection selectLockedCells="1"/>
  <mergeCells count="2">
    <mergeCell ref="A49:B49"/>
    <mergeCell ref="A1:H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choix'!$A$1:$A$26</xm:f>
          </x14:formula1>
          <xm:sqref>F49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sqref="A1:A26"/>
    </sheetView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52</v>
      </c>
    </row>
    <row r="6" spans="1:1" x14ac:dyDescent="0.25">
      <c r="A6" t="s">
        <v>53</v>
      </c>
    </row>
    <row r="7" spans="1:1" x14ac:dyDescent="0.25">
      <c r="A7" t="s">
        <v>54</v>
      </c>
    </row>
    <row r="8" spans="1:1" x14ac:dyDescent="0.25">
      <c r="A8" t="s">
        <v>55</v>
      </c>
    </row>
    <row r="9" spans="1:1" x14ac:dyDescent="0.25">
      <c r="A9" t="s">
        <v>56</v>
      </c>
    </row>
    <row r="10" spans="1:1" x14ac:dyDescent="0.25">
      <c r="A10" t="s">
        <v>57</v>
      </c>
    </row>
    <row r="11" spans="1:1" x14ac:dyDescent="0.25">
      <c r="A11" t="s">
        <v>32</v>
      </c>
    </row>
    <row r="12" spans="1:1" x14ac:dyDescent="0.25">
      <c r="A12" t="s">
        <v>33</v>
      </c>
    </row>
    <row r="13" spans="1:1" x14ac:dyDescent="0.25">
      <c r="A13" t="s">
        <v>34</v>
      </c>
    </row>
    <row r="14" spans="1:1" x14ac:dyDescent="0.25">
      <c r="A14" t="s">
        <v>35</v>
      </c>
    </row>
    <row r="15" spans="1:1" x14ac:dyDescent="0.25">
      <c r="A15" t="s">
        <v>36</v>
      </c>
    </row>
    <row r="16" spans="1:1" x14ac:dyDescent="0.25">
      <c r="A16" t="s">
        <v>37</v>
      </c>
    </row>
    <row r="17" spans="1:1" x14ac:dyDescent="0.25">
      <c r="A17" t="s">
        <v>38</v>
      </c>
    </row>
    <row r="18" spans="1:1" x14ac:dyDescent="0.25">
      <c r="A18" t="s">
        <v>39</v>
      </c>
    </row>
    <row r="19" spans="1:1" x14ac:dyDescent="0.25">
      <c r="A19" t="s">
        <v>40</v>
      </c>
    </row>
    <row r="20" spans="1:1" x14ac:dyDescent="0.25">
      <c r="A20" t="s">
        <v>41</v>
      </c>
    </row>
    <row r="21" spans="1:1" x14ac:dyDescent="0.25">
      <c r="A21" t="s">
        <v>42</v>
      </c>
    </row>
    <row r="22" spans="1:1" x14ac:dyDescent="0.25">
      <c r="A22" t="s">
        <v>43</v>
      </c>
    </row>
    <row r="23" spans="1:1" x14ac:dyDescent="0.25">
      <c r="A23" t="s">
        <v>44</v>
      </c>
    </row>
    <row r="24" spans="1:1" x14ac:dyDescent="0.25">
      <c r="A24" t="s">
        <v>45</v>
      </c>
    </row>
    <row r="25" spans="1:1" x14ac:dyDescent="0.25">
      <c r="A25" t="s">
        <v>46</v>
      </c>
    </row>
    <row r="26" spans="1:1" x14ac:dyDescent="0.25">
      <c r="A2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liste choix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2017-03-10T12:13:42Z</dcterms:modified>
</cp:coreProperties>
</file>