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 activeTab="1"/>
  </bookViews>
  <sheets>
    <sheet name="Récap" sheetId="2" r:id="rId1"/>
    <sheet name="Suivi des actions" sheetId="1" r:id="rId2"/>
  </sheets>
  <definedNames>
    <definedName name="_xlnm._FilterDatabase" localSheetId="1" hidden="1">'Suivi des actions'!$A$3:$I$52</definedName>
    <definedName name="Etat">'Suivi des actions'!$H$4:$H$5</definedName>
    <definedName name="ListeChoix">'Suivi des actions'!$N$2:$N$5</definedName>
  </definedNames>
  <calcPr calcId="145621"/>
</workbook>
</file>

<file path=xl/calcChain.xml><?xml version="1.0" encoding="utf-8"?>
<calcChain xmlns="http://schemas.openxmlformats.org/spreadsheetml/2006/main">
  <c r="C4" i="2" l="1"/>
  <c r="A4" i="2"/>
  <c r="I32" i="1" l="1"/>
  <c r="I27" i="1" l="1"/>
  <c r="I26" i="1"/>
  <c r="I14" i="1" l="1"/>
  <c r="I5" i="1" l="1"/>
  <c r="H4" i="2" l="1"/>
  <c r="G4" i="2"/>
  <c r="F4" i="2"/>
  <c r="I20" i="1" l="1"/>
  <c r="I15" i="1"/>
  <c r="I12" i="1"/>
  <c r="G1" i="1"/>
  <c r="I34" i="1" s="1"/>
  <c r="B4" i="2"/>
  <c r="D4" i="2"/>
  <c r="I38" i="1" l="1"/>
  <c r="I33" i="1"/>
  <c r="I37" i="1"/>
  <c r="I36" i="1"/>
  <c r="I35" i="1"/>
  <c r="I30" i="1"/>
  <c r="I31" i="1"/>
  <c r="I28" i="1"/>
  <c r="I29" i="1"/>
  <c r="I24" i="1"/>
  <c r="I25" i="1"/>
  <c r="I19" i="1"/>
  <c r="I23" i="1"/>
  <c r="I18" i="1"/>
  <c r="I22" i="1"/>
  <c r="I17" i="1"/>
  <c r="I21" i="1"/>
  <c r="I4" i="1"/>
  <c r="I16" i="1"/>
  <c r="I13" i="1"/>
  <c r="I11" i="1"/>
  <c r="I8" i="1"/>
  <c r="I9" i="1"/>
  <c r="I10" i="1"/>
  <c r="I7" i="1"/>
  <c r="I6" i="1"/>
  <c r="E4" i="2" l="1"/>
</calcChain>
</file>

<file path=xl/sharedStrings.xml><?xml version="1.0" encoding="utf-8"?>
<sst xmlns="http://schemas.openxmlformats.org/spreadsheetml/2006/main" count="164" uniqueCount="97">
  <si>
    <t>Date de création</t>
  </si>
  <si>
    <t>Sujet/à faire</t>
  </si>
  <si>
    <t>Commentaire</t>
  </si>
  <si>
    <t>Révision des véhicules SPIE</t>
  </si>
  <si>
    <t>Échéance fixée</t>
  </si>
  <si>
    <t>Actions N°</t>
  </si>
  <si>
    <t>Etat</t>
  </si>
  <si>
    <t>Terminé</t>
  </si>
  <si>
    <t>Non terminé</t>
  </si>
  <si>
    <t>Habilitations H0BS</t>
  </si>
  <si>
    <t>En cours</t>
  </si>
  <si>
    <t>En standby</t>
  </si>
  <si>
    <t>Commande office dépôt</t>
  </si>
  <si>
    <t>Progression</t>
  </si>
  <si>
    <t>Priorité</t>
  </si>
  <si>
    <t>URGENT</t>
  </si>
  <si>
    <t>NORMALE</t>
  </si>
  <si>
    <t>FAIBLE</t>
  </si>
  <si>
    <t xml:space="preserve">Réparation du véhicule de Fateh </t>
  </si>
  <si>
    <t>Mapping des compétences</t>
  </si>
  <si>
    <t>Commande de claviers CHERRY Smartboard</t>
  </si>
  <si>
    <t>Véhicule de location pour 2nd tech IMAC RDV Mars</t>
  </si>
  <si>
    <t>Récuperer cartes ALD et essence de Romain pour véhicule Thibaut</t>
  </si>
  <si>
    <t>Récuperer Renault CLIO à l'agence SPIE pour Laury, voir RDV avec Franck WASSMER</t>
  </si>
  <si>
    <t>20/02/2015 : Carte ALD et essence récupérée</t>
  </si>
  <si>
    <t>Proposer dates de PF (12/2014 et 01/2015) avec OD</t>
  </si>
  <si>
    <t>Suivi des actions à réaliser 2015 - 2015</t>
  </si>
  <si>
    <t>Récupéré le voucher de la voiture à Yvan et l'envoyé à P.RABAUD</t>
  </si>
  <si>
    <t>mi novembre 2014 : 1 véhicule sur les 4 traité (celui d'ALE)
révisions des 3 véhicules prévus les 18,19 et 20/02/2015
18/02/2015 : Véhicule de LAS en révision
19/02/2015 : Véhicule de Laury récupéré et véhicule de FZA en révision
20/02/2015 : Véhicule de Fateh récupéré et véhicule de TMN en révision
23/02/2015 : Véhicul de TMN récupéré et véhicule de prêt rendu - Prochaine révision dans 1 an</t>
  </si>
  <si>
    <t>Traiter la saisie des heures</t>
  </si>
  <si>
    <t>Recadrage RDD</t>
  </si>
  <si>
    <t>Retravailler la procédure de passage des commandes</t>
  </si>
  <si>
    <t>Appeler Mr RIST pour entretien sur poste de tech deploiement</t>
  </si>
  <si>
    <t>Transfert de compétences sur les commandes EUROPARTS</t>
  </si>
  <si>
    <t>24/02/2015 : Vu avec Claire, c'est un élement que je peux délégué facilement à l'atelier
25/02/2015 : Transfert réalisé à Christophe et Théo ce jour</t>
  </si>
  <si>
    <t>Nombre d'actions en cours</t>
  </si>
  <si>
    <t>Nombre d'actions au total</t>
  </si>
  <si>
    <t>Nombre d'actions terminées</t>
  </si>
  <si>
    <t>Nombre d'actions en retard</t>
  </si>
  <si>
    <t>Nombre d'actions urgentes</t>
  </si>
  <si>
    <t>Nombre d'actions de priorité normale</t>
  </si>
  <si>
    <t>Nombre d'actions de faible priorité</t>
  </si>
  <si>
    <t>Date du jour :</t>
  </si>
  <si>
    <t>24/01/2015 : VOUCHER récupéré et transmis à Pierre RABAUD</t>
  </si>
  <si>
    <t>25/02/2015 : Saisie traitée</t>
  </si>
  <si>
    <t>Tableau de bord</t>
  </si>
  <si>
    <t>Transmettre le planning des entretiens individuels à chacun sur les calendrier outlook</t>
  </si>
  <si>
    <t>Envoyer les BL DBH Services à MICHELE et refacturer aux HUS, devis restant à faire</t>
  </si>
  <si>
    <t xml:space="preserve">Récuperer une seconde Renault CLIO à l'agence SPIE pour Romain, voir RDV
</t>
  </si>
  <si>
    <t>Appeler PIERRE RABAUD et demander prolongation de la location d'YVAN B
20/02/2015 : Mail fait à Pierre pour prolongation de la location jusqu'au 31/03/2015 cause nouveau technicien IMAC RDV
20/02/2015 : Pierre me rappelle, une seconde Clio est disponible, à voir pour replacer contre un Berlingo de location (Romain par ex)
24/02/2015 : Pierre à fait prolonger la location jusqu'au 27/02/2015.
25/02/2015 : Mail à Franck WASSMER pour savoir si le second véhicule est également disponible ? (en remplacement par exemple d'un Partner en migration)
25/02/2015 : Pas de second véhicule de location pour le coup, mais deux CLIO SPIE qui seront récupérées le 27/02/2015 à l'agence</t>
  </si>
  <si>
    <t>23/02/2015 : Attente date de LAS
25/02/2015 : Date fixée par LAS au 27/02/2015 10:30
27/02/2015 : Recadrage effectué, reste le CR à faire.
27/02/2015 : CR effectué et envoyé à CP et LAS</t>
  </si>
  <si>
    <t>23/02/2015 : CV reçu
24/02/2015 : Entretien à prévoir le 25/02 après-midi avec Laury
25/02/2015 : Vu avec Mr RIST au téléphone, RDV ce jour à 16H00
25/02/2015 : Entretien réalisé avec LAS. Je donnerai ma réponse le 26/02 au matin. 
26/02/2015 : Mr RIST appelé, début le 02/03 à 08H
26/02/2015 : Mr RIST rappelé pour un contrat en CDD et non en intérim. 
27/02/2015  : Mr RIST nous à transmis les documents nécessaires à l'établissement de son contrat.
27/02/2015  : Voir avec Kaltoum pour les TR sur un CDD ainsi que de savoir à qui transmettre la convention de stage du jeune à Laury
27/02/2015  : Kaltoum étant injoignable, Angélique également, Claire prend le relais</t>
  </si>
  <si>
    <t>01/12/2014 : feux arrière gauche + roue de secours.
01/01/2015 : Devis déjà en ma possession pour la roue. 
12/02/2015 : En attente du devis pour le feu arrière gauche endommagé (EUROMASTER)
16/02/2015 : Devis reçu
17/02/2015 : En attente de validation et réception du bon de commande SPIE
19/02/2015 : Bon de commande reçu, prise de rendez-vous à faire
20/02/2015 : Rdv possible le 26/02/2015
20/02/2015 : Rdv prit pour le 26/02/2015 14H00
26/02/2015 : Véhicule déposé et réparé ce jour</t>
  </si>
  <si>
    <t>&gt;Scotch brun ref:0318914 x2 (paquet de 6)
&gt;Scotch dérouleur de bureau ref:6724341 x1 (kit de 7+1)
&gt;Bannettes en plastique usage bureautique ref:5229693 x10
&gt;Encre bleu pour tampon SPIE ref:0016565  x2
&gt;Clé usb 32Go 3.0 ref:2063598 x5
&gt;Boite de 100 punaises ref:0980860  x2
&gt;Dévidoir scotch ref:3372552 x2 (lot de 2)
&gt;Protège document  ref: 0354159 x3
&gt;Porte bloc ref:3227250 x8
&gt;Tampon "Verifier le/Reçu le etc.. + date" x2
&gt;Sous main de bureau "Durable Artwork 53 (H) x 68 (l) cm Noir" x5
19/02/2015 : Commande passée auprès de C.TROLLE
26/02/2015 : Commande disponible à l'agence. 
26/02/2015 : Commade récupérée à l'agence.</t>
  </si>
  <si>
    <t>20/02/2015 : Mail envoyé à OD pour demande de dispo sur les deux PF
23/02/2015 : OD m'informe qu'il n'a pas encore eu le temps de traiter l'extract de janvier, et qu'il reviendra vers moi dès que possible
25/02/2015 : Point facturation prévu le 03/03 à 9H pour les mois de décembre et janvier</t>
  </si>
  <si>
    <t>20/02/2015 : Vu avec Pierre RABAUD, voir avec Franck WASSMER pour l'enlèvement
25/02/2015 : Vu avec Franck, la voiture sera récupéré ce vendredi 27/02/2015 à 14H
27/02/2015 : Clio BM-979-FW</t>
  </si>
  <si>
    <t>Envoyer mail à Claire pour la demande de stage du jeune de Laury + kaltoum en copie</t>
  </si>
  <si>
    <t>27/02/2015 : Indiquer dans le corps du mail : Le nom du stagiaire, le nom de son établissement scolaire, la période éxacte, le nom du tuteur de stage.
27/02/2015 : Période du 15 au 19/06/2015
27/02/2015 : Mail envoyé</t>
  </si>
  <si>
    <t>19/02/2015 : Envoyer mail à support spie accompagné du document vierge pour complétion par chacun
19/02/2015 : Mail envoyé à support SPIE avec échéance à fin de semaine prochain
27/02/2015 : Mappings reçus, mais manque celui d'Arnaud et Yvan
27/02/2015 Mappings transmis à Claire (sauf celui d'Yvan et Arnaud)
27/02/2015 : Mapping restant (ALE) transmis à ERIC TSCHANN et CLAIRE PILLOT en copie</t>
  </si>
  <si>
    <t>Travailler sur l'extact d'OD pour le 03/03/2015 (Celui de Janvier)</t>
  </si>
  <si>
    <t xml:space="preserve">27/02/2015 : Si fichier non reçu, demander à OD de me l'envoyer
02/03/2015 : Fichie déjà reçu. </t>
  </si>
  <si>
    <t>Devis des 6 réparations envoyé à OD. Attente du go pour transmission des BL au client + bon de commande SPIE pour Michèle ANTZ</t>
  </si>
  <si>
    <t>04/03/2015 : Rdvs apposés sur les plannings des collaborateurs</t>
  </si>
  <si>
    <t>20/02/2015 : Récuperer une seconde Renault CLIO à l'agence SPIE pour Romain, voir RDV
avec Franck WASSMER
25/02/2015 : Le véhicule sera récupéré ce vendredi à 14H
27/02/2015 :  La Clio prévue est en panne. Franck WASSMER a rédigé un mail à Pierre RABAUD pour info.
02/03/2015 : Pierre RABAUD me téléphone ce matin et m'informe que SPIE doit trouver une solution (l'agence) pour faire réparer/depanner le véhicule.
03/03/2015 : La batterie aurait un soucis. En attente de remplacement.
04/03/2015 : Pierre RABAUD indique que la batterie serait remplacée ce jour, gracieusement. 
04/03/2015 : Michèle ANTZ informe Pierre RABAUD que le dépanneur était la, mais exige paiement de la réparation. Véhicule toujours immobilisé.
05/03/2015 : Véhicule réparé ce jour par Renault. Je la récupère cette après-midi avec Grégory</t>
  </si>
  <si>
    <t>30/01/2015 : Commande passée auprès d'ECONOCOM pour un montant de 3060€ HT, en attente de livraison (prévue fin février)
19/02/2015 : Livraison prévue au 04/03/2015
09/03/2015 : Relance auprès d'Econocom pour retard de livraison
09/03/2015 : Litige ouvert par MME Fernandez pour suivi du colis "égaré"
10/03/2015 : Il s'avère que DACHSER, le livreur, ne trouve pas notre adresse. Relance auprès d'ECONOCOM
11/03/2015 : Livraison réalisée ce jour</t>
  </si>
  <si>
    <t>Prévoir date de PF avec OD</t>
  </si>
  <si>
    <t>Envoyer Extract de factu vierge à Claire P</t>
  </si>
  <si>
    <t>13/03/2015 : Extract bugé depuis plusieurs jours (j'ai d'abord cru à un problème de charge ITASM en journée)
13/03/2015 : Extract toujours bugé, je remonte le cas à OG qui me demande de faire une recherche sur le jour qui fait dysfonctionné l'extract
13/03/2015 : Le jour en question est le 24/02. Remonté à OG et sera traité mardi 17/03 par OG.
13/03/2015 : Envoi de l'extract en 3x, sans le 24/02 à Claire PILLOT</t>
  </si>
  <si>
    <t>Envoyé mail à Claire PILLOT, en copie OD, pour tranché litige factu janvier 15</t>
  </si>
  <si>
    <t>13/03/2015 : Mail envoyé ce jour</t>
  </si>
  <si>
    <t>Prévoir compte rendu des notes de Claire</t>
  </si>
  <si>
    <t>Trouver modèle et tarif d'imprimante laser couleur à acheter</t>
  </si>
  <si>
    <t>Etat des lieux CLIO</t>
  </si>
  <si>
    <t>Mail à Claire et Thierry pour incident Partner Fateh</t>
  </si>
  <si>
    <t>30/03 : ajout de mes notes puis envoi à LTI et CPT en copie, pour complétion des notes par LTI</t>
  </si>
  <si>
    <t>Créer procédure GUICHET pour la voltige</t>
  </si>
  <si>
    <t>Indispos Claire : 15 et 16/04 + 21/04 et 28/04 AM
PF prévu le 15/04/2015 à 10H</t>
  </si>
  <si>
    <t>26/02/2015 : Dans l'attente du modèle SPIE pour Word, de Claire
03/03/2015 : Procédure retravaillée, mais pas finalisée</t>
  </si>
  <si>
    <t>17/04/2015 : Réalisé sur les deux autos
17/04/2015 : Mail envoyé ce jour à Pierre RABAUD</t>
  </si>
  <si>
    <t>25/04 : Rédigé intégralement
26/04 : Corrigé
09/06/2015 : Procédure diffusée auprès du client</t>
  </si>
  <si>
    <t>Faire devis de réparation des PARTNER de FZA et RSA</t>
  </si>
  <si>
    <t>Travailler sur le fichier de CPT pour le CH de Colmar</t>
  </si>
  <si>
    <t>10/06 : Traité avec l'aide d'ALE</t>
  </si>
  <si>
    <t>Commande véhicule pour TFX</t>
  </si>
  <si>
    <t>Demander la sortie des véhicules de Romain et Rémi</t>
  </si>
  <si>
    <t>Appeler GPT
Suite a entretien tel avec GPT, les documents de sortie ont été reçus
En attente de la livraison du véhicule neuf pour TFX</t>
  </si>
  <si>
    <t>Document rempli, je dois rappeler GPT
15/06/2015 : Commande réalisée
16/06/2015 : Validée par CPT/TCU
En attente de validation par QBI, et de la livraison prévue fin Aout 2015</t>
  </si>
  <si>
    <t>3 personnes formées au 01/02/2015
09/02/2015 : planning de l'apave reçu
16/02/2015 : le planning fourni est faux (2014) en attente du nouveau
17/02/2015 : planning établi, manque encore les techs en CDD
18/02/2015 : N.FOSSARD a envoyé les résa à l'APAVE
30/03/2015 : Romain DIEBOLD est habilité depuis le 26/03, certificat obtenu
30/04/2015 : Christophe ROTH est habilité depuis le 23/04, en attente du certificat
30/05/2015 : Aurélien BLUM est habilité depuis le 24/05, en attente du certificat
19/06/2015 : Loïc TIRELLI, Thierry FELIX, Rémi SGANDURRA et Laury ATHALYS ont été planifiés en formation habilitation (sept à dec 2015)</t>
  </si>
  <si>
    <t>17/06/2015 : Devis sera réalisé le 18/06/2015 (en plus de cet element, l'accrochage de GZH)
18/06/2015 : Mail explicatif des circonstances envoyé à Ghislaine PIRAT</t>
  </si>
  <si>
    <t>17/04/2015 :Demande réalisée auprès de Computer Trade. Attente de réponse
Devis obtenu sur une 3505. 
21/05/2015 : Demande de cotation à faire auprès de Michèle ANTZ 
11/06/2015 : Demande de bon de commande réalisée auprès de Michèle
23/06/2015 : Imprimante livrée (IMP11)</t>
  </si>
  <si>
    <t xml:space="preserve">17/06/2015 : Devis réalisé ce jour pour le véhicule de RSA
Expertises prévues les mardi 23 et vendredi 26/06
23/06/2015 : Le véhicule de Rémi a été expertisé
</t>
  </si>
  <si>
    <t>Travailler sur le point d'activité du 03/07/2015</t>
  </si>
  <si>
    <t>Demander l'extract du parc sur UC IMP et FAX à OG pour Aurélien LAROPPE</t>
  </si>
  <si>
    <t xml:space="preserve">25/06/2015 : Demande faite ce matin par mail </t>
  </si>
  <si>
    <t>25/06/2015 : Demande de support  à Claire</t>
  </si>
  <si>
    <t>DeadLine</t>
  </si>
  <si>
    <t>Nombre d'actions en standby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</si>
</sst>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1" xfId="0" applyFill="1" applyBorder="1"/>
    <xf numFmtId="0" fontId="1" fillId="0" borderId="0" xfId="0" applyFont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0" fontId="0" fillId="3" borderId="3" xfId="0" applyFill="1" applyBorder="1"/>
    <xf numFmtId="0" fontId="0" fillId="2" borderId="1" xfId="0" applyFill="1" applyBorder="1" applyAlignment="1">
      <alignment horizontal="center" vertical="center"/>
    </xf>
    <xf numFmtId="0" fontId="5" fillId="0" borderId="4" xfId="0" applyFont="1" applyBorder="1" applyAlignment="1">
      <alignment vertical="center"/>
    </xf>
    <xf numFmtId="14" fontId="5" fillId="0" borderId="5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vertical="center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0" fillId="4" borderId="6" xfId="0" applyFill="1" applyBorder="1" applyAlignment="1"/>
    <xf numFmtId="0" fontId="0" fillId="4" borderId="5" xfId="0" applyFill="1" applyBorder="1" applyAlignment="1"/>
  </cellXfs>
  <cellStyles count="1">
    <cellStyle name="Normal" xfId="0" builtinId="0"/>
  </cellStyles>
  <dxfs count="46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>
      <selection activeCell="D12" sqref="D12"/>
    </sheetView>
  </sheetViews>
  <sheetFormatPr baseColWidth="10" defaultRowHeight="15" x14ac:dyDescent="0.25"/>
  <cols>
    <col min="1" max="1" width="26.42578125" customWidth="1"/>
    <col min="2" max="3" width="37.7109375" customWidth="1"/>
    <col min="4" max="4" width="27" customWidth="1"/>
    <col min="5" max="5" width="26.7109375" customWidth="1"/>
    <col min="6" max="6" width="26" customWidth="1"/>
    <col min="7" max="7" width="34.28515625" customWidth="1"/>
    <col min="8" max="8" width="34.5703125" customWidth="1"/>
  </cols>
  <sheetData>
    <row r="1" spans="1:8" ht="19.5" thickBot="1" x14ac:dyDescent="0.35">
      <c r="A1" s="24" t="s">
        <v>45</v>
      </c>
      <c r="B1" s="25"/>
      <c r="C1" s="25"/>
      <c r="D1" s="25"/>
      <c r="E1" s="25"/>
      <c r="F1" s="25"/>
      <c r="G1" s="25"/>
      <c r="H1" s="26"/>
    </row>
    <row r="3" spans="1:8" x14ac:dyDescent="0.25">
      <c r="A3" s="13" t="s">
        <v>36</v>
      </c>
      <c r="B3" s="13" t="s">
        <v>35</v>
      </c>
      <c r="C3" s="13" t="s">
        <v>96</v>
      </c>
      <c r="D3" s="13" t="s">
        <v>37</v>
      </c>
      <c r="E3" s="13" t="s">
        <v>38</v>
      </c>
      <c r="F3" s="13" t="s">
        <v>39</v>
      </c>
      <c r="G3" s="13" t="s">
        <v>40</v>
      </c>
      <c r="H3" s="13" t="s">
        <v>41</v>
      </c>
    </row>
    <row r="4" spans="1:8" x14ac:dyDescent="0.25">
      <c r="A4" s="19">
        <f>COUNTIF('Suivi des actions'!C4:C53,"**")</f>
        <v>35</v>
      </c>
      <c r="B4" s="20">
        <f>COUNTIF('Suivi des actions'!H:H, "En cours")</f>
        <v>4</v>
      </c>
      <c r="C4" s="23">
        <f>COUNTIF('Suivi des actions'!H:H,"*standby*")</f>
        <v>1</v>
      </c>
      <c r="D4" s="21">
        <f>COUNTIF('Suivi des actions'!H:H,"Terminé")</f>
        <v>30</v>
      </c>
      <c r="E4" s="20">
        <f ca="1">COUNTIF('Suivi des actions'!I:I,"En retard")</f>
        <v>1</v>
      </c>
      <c r="F4" s="20">
        <f>COUNTIF('Suivi des actions'!F:F,"URGENT")</f>
        <v>16</v>
      </c>
      <c r="G4" s="21">
        <f>COUNTIF('Suivi des actions'!F:F,"NORMALE")</f>
        <v>16</v>
      </c>
      <c r="H4" s="22">
        <f>COUNTIF('Suivi des actions'!F:F,"FAIBLE")</f>
        <v>3</v>
      </c>
    </row>
  </sheetData>
  <mergeCells count="1">
    <mergeCell ref="A1:H1"/>
  </mergeCells>
  <conditionalFormatting sqref="E4">
    <cfRule type="cellIs" dxfId="39" priority="1" operator="greaterThan">
      <formula>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N52"/>
  <sheetViews>
    <sheetView tabSelected="1" zoomScale="85" zoomScaleNormal="85" workbookViewId="0">
      <selection activeCell="I36" sqref="I36"/>
    </sheetView>
  </sheetViews>
  <sheetFormatPr baseColWidth="10" defaultColWidth="9.140625" defaultRowHeight="15" x14ac:dyDescent="0.25"/>
  <cols>
    <col min="1" max="1" width="13.140625" customWidth="1"/>
    <col min="2" max="2" width="21.7109375" customWidth="1"/>
    <col min="3" max="3" width="73.42578125" customWidth="1"/>
    <col min="4" max="4" width="19.140625" customWidth="1"/>
    <col min="5" max="5" width="115.42578125" customWidth="1"/>
    <col min="6" max="6" width="19.42578125" customWidth="1"/>
    <col min="7" max="7" width="25" customWidth="1"/>
    <col min="8" max="8" width="11.42578125" customWidth="1"/>
    <col min="9" max="9" width="16.5703125" customWidth="1"/>
    <col min="14" max="14" width="12.5703125" hidden="1" customWidth="1"/>
  </cols>
  <sheetData>
    <row r="1" spans="1:14" ht="29.25" thickBot="1" x14ac:dyDescent="0.5">
      <c r="C1" s="9" t="s">
        <v>26</v>
      </c>
      <c r="F1" s="14" t="s">
        <v>42</v>
      </c>
      <c r="G1" s="15">
        <f ca="1">TODAY()</f>
        <v>42180</v>
      </c>
    </row>
    <row r="2" spans="1:14" x14ac:dyDescent="0.25">
      <c r="N2" s="2" t="s">
        <v>7</v>
      </c>
    </row>
    <row r="3" spans="1:14" x14ac:dyDescent="0.25">
      <c r="A3" s="17" t="s">
        <v>5</v>
      </c>
      <c r="B3" s="18" t="s">
        <v>0</v>
      </c>
      <c r="C3" s="17" t="s">
        <v>1</v>
      </c>
      <c r="D3" s="18" t="s">
        <v>4</v>
      </c>
      <c r="E3" s="17" t="s">
        <v>2</v>
      </c>
      <c r="F3" s="17" t="s">
        <v>14</v>
      </c>
      <c r="G3" s="17" t="s">
        <v>13</v>
      </c>
      <c r="H3" s="17" t="s">
        <v>6</v>
      </c>
      <c r="I3" s="17" t="s">
        <v>95</v>
      </c>
      <c r="N3" s="2" t="s">
        <v>8</v>
      </c>
    </row>
    <row r="4" spans="1:14" ht="150" hidden="1" x14ac:dyDescent="0.25">
      <c r="A4" s="1">
        <v>1</v>
      </c>
      <c r="B4" s="7">
        <v>41821</v>
      </c>
      <c r="C4" s="10" t="s">
        <v>9</v>
      </c>
      <c r="D4" s="7">
        <v>42339</v>
      </c>
      <c r="E4" s="4" t="s">
        <v>87</v>
      </c>
      <c r="F4" s="5" t="s">
        <v>15</v>
      </c>
      <c r="G4" s="4">
        <v>100</v>
      </c>
      <c r="H4" s="6" t="s">
        <v>7</v>
      </c>
      <c r="I4" s="6" t="str">
        <f>IF(H4= "En cours",IF(D4&gt;G1,"Dans les temps","En retard"),"Terminé")</f>
        <v>Terminé</v>
      </c>
      <c r="N4" s="2" t="s">
        <v>10</v>
      </c>
    </row>
    <row r="5" spans="1:14" ht="119.25" hidden="1" customHeight="1" x14ac:dyDescent="0.25">
      <c r="A5" s="1">
        <v>2</v>
      </c>
      <c r="B5" s="8">
        <v>42005</v>
      </c>
      <c r="C5" s="10" t="s">
        <v>3</v>
      </c>
      <c r="D5" s="8">
        <v>42064</v>
      </c>
      <c r="E5" s="4" t="s">
        <v>28</v>
      </c>
      <c r="F5" s="5" t="s">
        <v>16</v>
      </c>
      <c r="G5" s="4">
        <v>100</v>
      </c>
      <c r="H5" s="6" t="s">
        <v>7</v>
      </c>
      <c r="I5" s="6" t="str">
        <f>IF(H5= "En cours",IF(D5&gt;G1,"Dans les temps","En retard"),"Terminé")</f>
        <v>Terminé</v>
      </c>
      <c r="N5" s="2" t="s">
        <v>11</v>
      </c>
    </row>
    <row r="6" spans="1:14" ht="135" hidden="1" customHeight="1" x14ac:dyDescent="0.25">
      <c r="A6" s="1">
        <v>3</v>
      </c>
      <c r="B6" s="8">
        <v>42005</v>
      </c>
      <c r="C6" s="10" t="s">
        <v>18</v>
      </c>
      <c r="D6" s="8">
        <v>42064</v>
      </c>
      <c r="E6" s="4" t="s">
        <v>52</v>
      </c>
      <c r="F6" s="5" t="s">
        <v>15</v>
      </c>
      <c r="G6" s="4">
        <v>100</v>
      </c>
      <c r="H6" s="6" t="s">
        <v>7</v>
      </c>
      <c r="I6" s="6" t="str">
        <f>IF(H6= "En cours",IF(D6&gt;G1,"Dans les temps","En retard"),"Terminé")</f>
        <v>Terminé</v>
      </c>
    </row>
    <row r="7" spans="1:14" ht="119.25" hidden="1" customHeight="1" x14ac:dyDescent="0.25">
      <c r="A7" s="1">
        <v>4</v>
      </c>
      <c r="B7" s="8">
        <v>42034</v>
      </c>
      <c r="C7" s="10" t="s">
        <v>20</v>
      </c>
      <c r="D7" s="8">
        <v>42067</v>
      </c>
      <c r="E7" s="4" t="s">
        <v>64</v>
      </c>
      <c r="F7" s="5" t="s">
        <v>16</v>
      </c>
      <c r="G7" s="4">
        <v>100</v>
      </c>
      <c r="H7" s="6" t="s">
        <v>7</v>
      </c>
      <c r="I7" s="6" t="str">
        <f>IF(H7= "En cours",IF(D7&gt;G1,"Dans les temps","En retard"),"Terminé")</f>
        <v>Terminé</v>
      </c>
    </row>
    <row r="8" spans="1:14" ht="239.25" hidden="1" customHeight="1" x14ac:dyDescent="0.25">
      <c r="A8" s="1">
        <v>5</v>
      </c>
      <c r="B8" s="8">
        <v>42044</v>
      </c>
      <c r="C8" s="10" t="s">
        <v>12</v>
      </c>
      <c r="D8" s="8">
        <v>42095</v>
      </c>
      <c r="E8" s="4" t="s">
        <v>53</v>
      </c>
      <c r="F8" s="5" t="s">
        <v>17</v>
      </c>
      <c r="G8" s="4">
        <v>70</v>
      </c>
      <c r="H8" s="6" t="s">
        <v>7</v>
      </c>
      <c r="I8" s="6" t="str">
        <f>IF(H8= "En cours",IF(D8&gt;G1,"Dans les temps","En retard"),"Terminé")</f>
        <v>Terminé</v>
      </c>
    </row>
    <row r="9" spans="1:14" ht="91.5" hidden="1" customHeight="1" x14ac:dyDescent="0.25">
      <c r="A9" s="1">
        <v>6</v>
      </c>
      <c r="B9" s="8">
        <v>42052</v>
      </c>
      <c r="C9" s="10" t="s">
        <v>19</v>
      </c>
      <c r="D9" s="8">
        <v>42062</v>
      </c>
      <c r="E9" s="4" t="s">
        <v>58</v>
      </c>
      <c r="F9" s="5" t="s">
        <v>15</v>
      </c>
      <c r="G9" s="4">
        <v>100</v>
      </c>
      <c r="H9" s="6" t="s">
        <v>7</v>
      </c>
      <c r="I9" s="6" t="str">
        <f>IF(H9= "En cours",IF(D9&gt;G1,"Dans les temps","En retard"),"Terminé")</f>
        <v>Terminé</v>
      </c>
    </row>
    <row r="10" spans="1:14" ht="63" hidden="1" customHeight="1" x14ac:dyDescent="0.25">
      <c r="A10" s="1">
        <v>7</v>
      </c>
      <c r="B10" s="8">
        <v>42054</v>
      </c>
      <c r="C10" s="10" t="s">
        <v>25</v>
      </c>
      <c r="D10" s="8">
        <v>42064</v>
      </c>
      <c r="E10" s="4" t="s">
        <v>54</v>
      </c>
      <c r="F10" s="5" t="s">
        <v>15</v>
      </c>
      <c r="G10" s="4">
        <v>100</v>
      </c>
      <c r="H10" s="6" t="s">
        <v>7</v>
      </c>
      <c r="I10" s="6" t="str">
        <f>IF(H10= "En cours",IF(D10&gt;G1,"Dans les temps","En retard"),"Terminé")</f>
        <v>Terminé</v>
      </c>
    </row>
    <row r="11" spans="1:14" ht="161.25" hidden="1" customHeight="1" x14ac:dyDescent="0.25">
      <c r="A11" s="1">
        <v>8</v>
      </c>
      <c r="B11" s="8">
        <v>42055</v>
      </c>
      <c r="C11" s="10" t="s">
        <v>21</v>
      </c>
      <c r="D11" s="8">
        <v>42060</v>
      </c>
      <c r="E11" s="4" t="s">
        <v>49</v>
      </c>
      <c r="F11" s="5" t="s">
        <v>15</v>
      </c>
      <c r="G11" s="4">
        <v>100</v>
      </c>
      <c r="H11" s="6" t="s">
        <v>7</v>
      </c>
      <c r="I11" s="6" t="str">
        <f>IF(H11= "En cours",IF(D11&gt;G1,"Dans les temps","En retard"),"Terminé")</f>
        <v>Terminé</v>
      </c>
    </row>
    <row r="12" spans="1:14" ht="27" hidden="1" customHeight="1" x14ac:dyDescent="0.25">
      <c r="A12" s="1">
        <v>9</v>
      </c>
      <c r="B12" s="8">
        <v>42055</v>
      </c>
      <c r="C12" s="10" t="s">
        <v>22</v>
      </c>
      <c r="D12" s="8">
        <v>42064</v>
      </c>
      <c r="E12" s="3" t="s">
        <v>24</v>
      </c>
      <c r="F12" s="5" t="s">
        <v>17</v>
      </c>
      <c r="G12" s="4">
        <v>100</v>
      </c>
      <c r="H12" s="6" t="s">
        <v>7</v>
      </c>
      <c r="I12" s="6" t="str">
        <f>IF(H12= "En cours",IF(D12&gt;G1,"Dans les temps","En retard"),"Terminé")</f>
        <v>Terminé</v>
      </c>
    </row>
    <row r="13" spans="1:14" ht="48.75" hidden="1" customHeight="1" x14ac:dyDescent="0.25">
      <c r="A13" s="1">
        <v>10</v>
      </c>
      <c r="B13" s="8">
        <v>42055</v>
      </c>
      <c r="C13" s="10" t="s">
        <v>23</v>
      </c>
      <c r="D13" s="8">
        <v>42064</v>
      </c>
      <c r="E13" s="4" t="s">
        <v>55</v>
      </c>
      <c r="F13" s="5" t="s">
        <v>16</v>
      </c>
      <c r="G13" s="4">
        <v>100</v>
      </c>
      <c r="H13" s="6" t="s">
        <v>7</v>
      </c>
      <c r="I13" s="6" t="str">
        <f>IF(H13= "En cours",IF(D13&gt;G1,"Dans les temps","En retard"),"Terminé")</f>
        <v>Terminé</v>
      </c>
    </row>
    <row r="14" spans="1:14" ht="177" hidden="1" customHeight="1" x14ac:dyDescent="0.25">
      <c r="A14" s="1">
        <v>11</v>
      </c>
      <c r="B14" s="8">
        <v>42055</v>
      </c>
      <c r="C14" s="11" t="s">
        <v>48</v>
      </c>
      <c r="D14" s="8">
        <v>42064</v>
      </c>
      <c r="E14" s="4" t="s">
        <v>63</v>
      </c>
      <c r="F14" s="5" t="s">
        <v>16</v>
      </c>
      <c r="G14" s="4">
        <v>80</v>
      </c>
      <c r="H14" s="6" t="s">
        <v>7</v>
      </c>
      <c r="I14" s="6" t="str">
        <f>IF(H14= "En cours",IF(D14&gt;G1,"Dans les temps","En retard"),"Terminé")</f>
        <v>Terminé</v>
      </c>
    </row>
    <row r="15" spans="1:14" ht="27" hidden="1" customHeight="1" x14ac:dyDescent="0.25">
      <c r="A15" s="1">
        <v>12</v>
      </c>
      <c r="B15" s="8">
        <v>42055</v>
      </c>
      <c r="C15" s="10" t="s">
        <v>27</v>
      </c>
      <c r="D15" s="8">
        <v>42058</v>
      </c>
      <c r="E15" s="3" t="s">
        <v>43</v>
      </c>
      <c r="F15" s="5" t="s">
        <v>16</v>
      </c>
      <c r="G15" s="4">
        <v>100</v>
      </c>
      <c r="H15" s="6" t="s">
        <v>7</v>
      </c>
      <c r="I15" s="6" t="str">
        <f>IF(H15= "En cours",IF(D15&gt;G1,"Dans les temps","En retard"),"Terminé")</f>
        <v>Terminé</v>
      </c>
    </row>
    <row r="16" spans="1:14" hidden="1" x14ac:dyDescent="0.25">
      <c r="A16" s="12">
        <v>13</v>
      </c>
      <c r="B16" s="8">
        <v>42058</v>
      </c>
      <c r="C16" s="10" t="s">
        <v>29</v>
      </c>
      <c r="D16" s="8">
        <v>42060</v>
      </c>
      <c r="E16" s="3" t="s">
        <v>44</v>
      </c>
      <c r="F16" s="5" t="s">
        <v>15</v>
      </c>
      <c r="G16" s="4">
        <v>100</v>
      </c>
      <c r="H16" s="6" t="s">
        <v>7</v>
      </c>
      <c r="I16" s="6" t="str">
        <f>IF(H16= "En cours",IF(D16&gt;G1,"Dans les temps","En retard"),"Terminé")</f>
        <v>Terminé</v>
      </c>
    </row>
    <row r="17" spans="1:9" ht="98.25" hidden="1" customHeight="1" x14ac:dyDescent="0.25">
      <c r="A17" s="1">
        <v>14</v>
      </c>
      <c r="B17" s="8">
        <v>42058</v>
      </c>
      <c r="C17" s="10" t="s">
        <v>30</v>
      </c>
      <c r="D17" s="8">
        <v>42061</v>
      </c>
      <c r="E17" s="4" t="s">
        <v>50</v>
      </c>
      <c r="F17" s="5" t="s">
        <v>16</v>
      </c>
      <c r="G17" s="4">
        <v>100</v>
      </c>
      <c r="H17" s="6" t="s">
        <v>7</v>
      </c>
      <c r="I17" s="6" t="str">
        <f>IF(H17= "En cours",IF(D17&gt;G1,"Dans les temps","En retard"),"Terminé")</f>
        <v>Terminé</v>
      </c>
    </row>
    <row r="18" spans="1:9" ht="30" hidden="1" x14ac:dyDescent="0.25">
      <c r="A18" s="1">
        <v>15</v>
      </c>
      <c r="B18" s="8">
        <v>42059</v>
      </c>
      <c r="C18" s="10" t="s">
        <v>31</v>
      </c>
      <c r="D18" s="8">
        <v>42095</v>
      </c>
      <c r="E18" s="4" t="s">
        <v>77</v>
      </c>
      <c r="F18" s="5" t="s">
        <v>16</v>
      </c>
      <c r="G18" s="4">
        <v>100</v>
      </c>
      <c r="H18" s="6" t="s">
        <v>7</v>
      </c>
      <c r="I18" s="6" t="str">
        <f>IF(H18= "En cours",IF(D18&gt;G1,"Dans les temps","En retard"),"Terminé")</f>
        <v>Terminé</v>
      </c>
    </row>
    <row r="19" spans="1:9" ht="174" hidden="1" customHeight="1" x14ac:dyDescent="0.25">
      <c r="A19" s="1">
        <v>16</v>
      </c>
      <c r="B19" s="8">
        <v>42059</v>
      </c>
      <c r="C19" s="10" t="s">
        <v>32</v>
      </c>
      <c r="D19" s="8">
        <v>42062</v>
      </c>
      <c r="E19" s="4" t="s">
        <v>51</v>
      </c>
      <c r="F19" s="5" t="s">
        <v>15</v>
      </c>
      <c r="G19" s="4">
        <v>100</v>
      </c>
      <c r="H19" s="6" t="s">
        <v>7</v>
      </c>
      <c r="I19" s="6" t="str">
        <f>IF(H19= "En cours",IF(D19&gt;G1,"Dans les temps","En retard"),"Terminé")</f>
        <v>Terminé</v>
      </c>
    </row>
    <row r="20" spans="1:9" ht="30" hidden="1" x14ac:dyDescent="0.25">
      <c r="A20" s="1">
        <v>17</v>
      </c>
      <c r="B20" s="8">
        <v>42060</v>
      </c>
      <c r="C20" s="10" t="s">
        <v>33</v>
      </c>
      <c r="D20" s="8">
        <v>42064</v>
      </c>
      <c r="E20" s="4" t="s">
        <v>34</v>
      </c>
      <c r="F20" s="5" t="s">
        <v>17</v>
      </c>
      <c r="G20" s="4">
        <v>100</v>
      </c>
      <c r="H20" s="6" t="s">
        <v>7</v>
      </c>
      <c r="I20" s="6" t="str">
        <f>IF(H20= "En cours",IF(D20&gt;G1,"Dans les temps","En retard"),"Terminé")</f>
        <v>Terminé</v>
      </c>
    </row>
    <row r="21" spans="1:9" hidden="1" x14ac:dyDescent="0.25">
      <c r="A21" s="1">
        <v>18</v>
      </c>
      <c r="B21" s="8">
        <v>42060</v>
      </c>
      <c r="C21" s="10" t="s">
        <v>46</v>
      </c>
      <c r="D21" s="8">
        <v>42064</v>
      </c>
      <c r="E21" s="4" t="s">
        <v>62</v>
      </c>
      <c r="F21" s="5" t="s">
        <v>15</v>
      </c>
      <c r="G21" s="4">
        <v>100</v>
      </c>
      <c r="H21" s="6" t="s">
        <v>7</v>
      </c>
      <c r="I21" s="6" t="str">
        <f>IF(H21= "En cours",IF(D21&gt;G1,"Dans les temps","En retard"),"Terminé")</f>
        <v>Terminé</v>
      </c>
    </row>
    <row r="22" spans="1:9" ht="30" hidden="1" x14ac:dyDescent="0.25">
      <c r="A22" s="1">
        <v>19</v>
      </c>
      <c r="B22" s="8">
        <v>42061</v>
      </c>
      <c r="C22" s="10" t="s">
        <v>47</v>
      </c>
      <c r="D22" s="8">
        <v>42095</v>
      </c>
      <c r="E22" s="4" t="s">
        <v>61</v>
      </c>
      <c r="F22" s="5" t="s">
        <v>16</v>
      </c>
      <c r="G22" s="4">
        <v>100</v>
      </c>
      <c r="H22" s="6" t="s">
        <v>7</v>
      </c>
      <c r="I22" s="6" t="str">
        <f>IF(H22= "En cours",IF(D22&gt;G1,"Dans les temps","En retard"),"Terminé")</f>
        <v>Terminé</v>
      </c>
    </row>
    <row r="23" spans="1:9" ht="60" hidden="1" x14ac:dyDescent="0.25">
      <c r="A23" s="1">
        <v>20</v>
      </c>
      <c r="B23" s="8">
        <v>42062</v>
      </c>
      <c r="C23" s="10" t="s">
        <v>56</v>
      </c>
      <c r="D23" s="8">
        <v>42095</v>
      </c>
      <c r="E23" s="4" t="s">
        <v>57</v>
      </c>
      <c r="F23" s="5" t="s">
        <v>16</v>
      </c>
      <c r="G23" s="4">
        <v>100</v>
      </c>
      <c r="H23" s="6" t="s">
        <v>7</v>
      </c>
      <c r="I23" s="6" t="str">
        <f>IF(H23= "En cours",IF(D23&gt;G1,"Dans les temps","En retard"),"Terminé")</f>
        <v>Terminé</v>
      </c>
    </row>
    <row r="24" spans="1:9" ht="30" hidden="1" x14ac:dyDescent="0.25">
      <c r="A24" s="1">
        <v>21</v>
      </c>
      <c r="B24" s="8">
        <v>42062</v>
      </c>
      <c r="C24" s="10" t="s">
        <v>59</v>
      </c>
      <c r="D24" s="8">
        <v>42065</v>
      </c>
      <c r="E24" s="4" t="s">
        <v>60</v>
      </c>
      <c r="F24" s="5" t="s">
        <v>15</v>
      </c>
      <c r="G24" s="4">
        <v>100</v>
      </c>
      <c r="H24" s="6" t="s">
        <v>7</v>
      </c>
      <c r="I24" s="6" t="str">
        <f>IF(H24= "En cours",IF(D24&gt;G1,"Dans les temps","En retard"),"Terminé")</f>
        <v>Terminé</v>
      </c>
    </row>
    <row r="25" spans="1:9" ht="30" hidden="1" x14ac:dyDescent="0.25">
      <c r="A25" s="1">
        <v>22</v>
      </c>
      <c r="B25" s="8">
        <v>42074</v>
      </c>
      <c r="C25" s="10" t="s">
        <v>65</v>
      </c>
      <c r="D25" s="8">
        <v>42094</v>
      </c>
      <c r="E25" s="4" t="s">
        <v>76</v>
      </c>
      <c r="F25" s="5" t="s">
        <v>16</v>
      </c>
      <c r="G25" s="4">
        <v>100</v>
      </c>
      <c r="H25" s="6" t="s">
        <v>7</v>
      </c>
      <c r="I25" s="6" t="str">
        <f>IF(H25= "En cours",IF(D25&gt;G1,"Dans les temps","En retard"),"Terminé")</f>
        <v>Terminé</v>
      </c>
    </row>
    <row r="26" spans="1:9" ht="75" hidden="1" x14ac:dyDescent="0.25">
      <c r="A26" s="1">
        <v>23</v>
      </c>
      <c r="B26" s="8">
        <v>42076</v>
      </c>
      <c r="C26" s="10" t="s">
        <v>66</v>
      </c>
      <c r="D26" s="8">
        <v>42076</v>
      </c>
      <c r="E26" s="16" t="s">
        <v>67</v>
      </c>
      <c r="F26" s="5" t="s">
        <v>16</v>
      </c>
      <c r="G26" s="4">
        <v>100</v>
      </c>
      <c r="H26" s="6" t="s">
        <v>7</v>
      </c>
      <c r="I26" s="6" t="str">
        <f>IF(H26= "En cours",IF(D26&gt;G9,"Dans les temps","En retard"),"Terminé")</f>
        <v>Terminé</v>
      </c>
    </row>
    <row r="27" spans="1:9" hidden="1" x14ac:dyDescent="0.25">
      <c r="A27" s="1">
        <v>24</v>
      </c>
      <c r="B27" s="8">
        <v>42074</v>
      </c>
      <c r="C27" s="10" t="s">
        <v>68</v>
      </c>
      <c r="D27" s="8">
        <v>42076</v>
      </c>
      <c r="E27" s="4" t="s">
        <v>69</v>
      </c>
      <c r="F27" s="5" t="s">
        <v>16</v>
      </c>
      <c r="G27" s="4">
        <v>100</v>
      </c>
      <c r="H27" s="6" t="s">
        <v>7</v>
      </c>
      <c r="I27" s="6" t="str">
        <f>IF(H27= "En cours",IF(D27&gt;G10,"Dans les temps","En retard"),"Terminé")</f>
        <v>Terminé</v>
      </c>
    </row>
    <row r="28" spans="1:9" hidden="1" x14ac:dyDescent="0.25">
      <c r="A28" s="1">
        <v>25</v>
      </c>
      <c r="B28" s="8">
        <v>42090</v>
      </c>
      <c r="C28" s="10" t="s">
        <v>70</v>
      </c>
      <c r="D28" s="8">
        <v>42093</v>
      </c>
      <c r="E28" s="4" t="s">
        <v>74</v>
      </c>
      <c r="F28" s="5" t="s">
        <v>15</v>
      </c>
      <c r="G28" s="4">
        <v>100</v>
      </c>
      <c r="H28" s="6" t="s">
        <v>7</v>
      </c>
      <c r="I28" s="6" t="str">
        <f>IF(H28= "En cours",IF(D28&gt;G1,"Dans les temps","En retard"),"Terminé")</f>
        <v>Terminé</v>
      </c>
    </row>
    <row r="29" spans="1:9" ht="63" hidden="1" customHeight="1" x14ac:dyDescent="0.25">
      <c r="A29" s="1">
        <v>26</v>
      </c>
      <c r="B29" s="8">
        <v>42090</v>
      </c>
      <c r="C29" s="10" t="s">
        <v>71</v>
      </c>
      <c r="D29" s="8">
        <v>42118</v>
      </c>
      <c r="E29" s="4" t="s">
        <v>89</v>
      </c>
      <c r="F29" s="5" t="s">
        <v>15</v>
      </c>
      <c r="G29" s="4">
        <v>100</v>
      </c>
      <c r="H29" s="6" t="s">
        <v>7</v>
      </c>
      <c r="I29" s="6" t="str">
        <f>IF(H29= "En cours",IF(D29&gt;G1,"Dans les temps","En retard"),"Terminé")</f>
        <v>Terminé</v>
      </c>
    </row>
    <row r="30" spans="1:9" ht="30" hidden="1" x14ac:dyDescent="0.25">
      <c r="A30" s="1">
        <v>27</v>
      </c>
      <c r="B30" s="8">
        <v>42090</v>
      </c>
      <c r="C30" s="10" t="s">
        <v>72</v>
      </c>
      <c r="D30" s="8">
        <v>42125</v>
      </c>
      <c r="E30" s="4" t="s">
        <v>78</v>
      </c>
      <c r="F30" s="5" t="s">
        <v>16</v>
      </c>
      <c r="G30" s="4">
        <v>100</v>
      </c>
      <c r="H30" s="6" t="s">
        <v>7</v>
      </c>
      <c r="I30" s="6" t="str">
        <f>IF(H30= "En cours",IF(D30&gt;G1,"Dans les temps","En retard"),"Terminé")</f>
        <v>Terminé</v>
      </c>
    </row>
    <row r="31" spans="1:9" ht="30" hidden="1" x14ac:dyDescent="0.25">
      <c r="A31" s="1">
        <v>28</v>
      </c>
      <c r="B31" s="8">
        <v>42090</v>
      </c>
      <c r="C31" s="10" t="s">
        <v>73</v>
      </c>
      <c r="D31" s="8">
        <v>42125</v>
      </c>
      <c r="E31" s="4" t="s">
        <v>88</v>
      </c>
      <c r="F31" s="5" t="s">
        <v>16</v>
      </c>
      <c r="G31" s="4">
        <v>100</v>
      </c>
      <c r="H31" s="6" t="s">
        <v>7</v>
      </c>
      <c r="I31" s="6" t="str">
        <f>IF(H31= "En cours",IF(D31&gt;G1,"Dans les temps","En retard"),"Terminé")</f>
        <v>Terminé</v>
      </c>
    </row>
    <row r="32" spans="1:9" hidden="1" x14ac:dyDescent="0.25">
      <c r="A32" s="1"/>
      <c r="B32" s="8">
        <v>42165</v>
      </c>
      <c r="C32" s="10" t="s">
        <v>81</v>
      </c>
      <c r="D32" s="8">
        <v>42166</v>
      </c>
      <c r="E32" s="4" t="s">
        <v>82</v>
      </c>
      <c r="F32" s="5" t="s">
        <v>15</v>
      </c>
      <c r="G32" s="4">
        <v>100</v>
      </c>
      <c r="H32" s="6" t="s">
        <v>7</v>
      </c>
      <c r="I32" s="6" t="str">
        <f>IF(H32= "En cours",IF(D32&gt;G1,"Dans les temps","En retard"),"Terminé")</f>
        <v>Terminé</v>
      </c>
    </row>
    <row r="33" spans="1:9" ht="60" x14ac:dyDescent="0.25">
      <c r="A33" s="1">
        <v>29</v>
      </c>
      <c r="B33" s="8">
        <v>42166</v>
      </c>
      <c r="C33" s="10" t="s">
        <v>80</v>
      </c>
      <c r="D33" s="8">
        <v>42186</v>
      </c>
      <c r="E33" s="4" t="s">
        <v>90</v>
      </c>
      <c r="F33" s="5" t="s">
        <v>16</v>
      </c>
      <c r="G33" s="4">
        <v>85</v>
      </c>
      <c r="H33" s="6" t="s">
        <v>10</v>
      </c>
      <c r="I33" s="6" t="str">
        <f ca="1">IF(H33= "En cours",IF(D33&gt;G1,"Dans les temps","En retard"),"Terminé")</f>
        <v>Dans les temps</v>
      </c>
    </row>
    <row r="34" spans="1:9" ht="60" x14ac:dyDescent="0.25">
      <c r="A34" s="1">
        <v>30</v>
      </c>
      <c r="B34" s="8">
        <v>42166</v>
      </c>
      <c r="C34" s="10" t="s">
        <v>83</v>
      </c>
      <c r="D34" s="8">
        <v>42170</v>
      </c>
      <c r="E34" s="4" t="s">
        <v>86</v>
      </c>
      <c r="F34" s="5" t="s">
        <v>15</v>
      </c>
      <c r="G34" s="4">
        <v>80</v>
      </c>
      <c r="H34" s="6" t="s">
        <v>10</v>
      </c>
      <c r="I34" s="6" t="str">
        <f ca="1">IF(H34= "En cours",IF(D34&gt;G1,"Dans les temps","En retard"),"Terminé")</f>
        <v>En retard</v>
      </c>
    </row>
    <row r="35" spans="1:9" ht="45" hidden="1" x14ac:dyDescent="0.25">
      <c r="A35" s="1">
        <v>29</v>
      </c>
      <c r="B35" s="8">
        <v>42094</v>
      </c>
      <c r="C35" s="10" t="s">
        <v>75</v>
      </c>
      <c r="D35" s="8">
        <v>42125</v>
      </c>
      <c r="E35" s="4" t="s">
        <v>79</v>
      </c>
      <c r="F35" s="5" t="s">
        <v>16</v>
      </c>
      <c r="G35" s="4">
        <v>100</v>
      </c>
      <c r="H35" s="6" t="s">
        <v>7</v>
      </c>
      <c r="I35" s="6" t="str">
        <f>IF(H35= "En cours",IF(D35&gt;G1,"Dans les temps","En retard"),"Terminé")</f>
        <v>Terminé</v>
      </c>
    </row>
    <row r="36" spans="1:9" ht="45" x14ac:dyDescent="0.25">
      <c r="A36" s="1">
        <v>31</v>
      </c>
      <c r="B36" s="8">
        <v>42166</v>
      </c>
      <c r="C36" s="10" t="s">
        <v>84</v>
      </c>
      <c r="D36" s="8">
        <v>42170</v>
      </c>
      <c r="E36" s="4" t="s">
        <v>85</v>
      </c>
      <c r="F36" s="5" t="s">
        <v>15</v>
      </c>
      <c r="G36" s="4">
        <v>50</v>
      </c>
      <c r="H36" s="6" t="s">
        <v>11</v>
      </c>
      <c r="I36" s="6" t="str">
        <f>IF(H36= "En cours",IF(D36&gt;G1,"Dans les temps","En retard"),"Terminé")</f>
        <v>Terminé</v>
      </c>
    </row>
    <row r="37" spans="1:9" x14ac:dyDescent="0.25">
      <c r="A37" s="1">
        <v>32</v>
      </c>
      <c r="B37" s="8">
        <v>42179</v>
      </c>
      <c r="C37" s="10" t="s">
        <v>92</v>
      </c>
      <c r="D37" s="8">
        <v>42180</v>
      </c>
      <c r="E37" s="4" t="s">
        <v>93</v>
      </c>
      <c r="F37" s="5" t="s">
        <v>15</v>
      </c>
      <c r="G37" s="4">
        <v>15</v>
      </c>
      <c r="H37" s="6" t="s">
        <v>10</v>
      </c>
      <c r="I37" s="6" t="str">
        <f ca="1">IF(H37= "En cours",IF(D37&gt;=G1,"Dans les temps","En retard"),"Terminé")</f>
        <v>Dans les temps</v>
      </c>
    </row>
    <row r="38" spans="1:9" x14ac:dyDescent="0.25">
      <c r="A38" s="1">
        <v>33</v>
      </c>
      <c r="B38" s="8">
        <v>42180</v>
      </c>
      <c r="C38" s="10" t="s">
        <v>91</v>
      </c>
      <c r="D38" s="8">
        <v>42180</v>
      </c>
      <c r="E38" s="4" t="s">
        <v>94</v>
      </c>
      <c r="F38" s="5" t="s">
        <v>15</v>
      </c>
      <c r="G38" s="4">
        <v>15</v>
      </c>
      <c r="H38" s="6" t="s">
        <v>10</v>
      </c>
      <c r="I38" s="6" t="str">
        <f ca="1">IF(H38= "En cours",IF(D38&gt;=G1,"Dans les temps","En retard"),"Terminé")</f>
        <v>Dans les temps</v>
      </c>
    </row>
    <row r="39" spans="1:9" x14ac:dyDescent="0.25">
      <c r="A39" s="1">
        <v>34</v>
      </c>
      <c r="B39" s="8"/>
      <c r="C39" s="10"/>
      <c r="D39" s="8"/>
      <c r="E39" s="4"/>
      <c r="F39" s="5"/>
      <c r="G39" s="4"/>
      <c r="H39" s="6"/>
      <c r="I39" s="6"/>
    </row>
    <row r="40" spans="1:9" x14ac:dyDescent="0.25">
      <c r="A40" s="1">
        <v>35</v>
      </c>
      <c r="B40" s="8"/>
      <c r="C40" s="10"/>
      <c r="D40" s="8"/>
      <c r="E40" s="4"/>
      <c r="F40" s="5"/>
      <c r="G40" s="4"/>
      <c r="H40" s="6"/>
      <c r="I40" s="6"/>
    </row>
    <row r="41" spans="1:9" x14ac:dyDescent="0.25">
      <c r="A41" s="1">
        <v>36</v>
      </c>
      <c r="B41" s="8"/>
      <c r="C41" s="10"/>
      <c r="D41" s="8"/>
      <c r="E41" s="4"/>
      <c r="F41" s="5"/>
      <c r="G41" s="4"/>
      <c r="H41" s="6"/>
      <c r="I41" s="6"/>
    </row>
    <row r="42" spans="1:9" x14ac:dyDescent="0.25">
      <c r="A42" s="1">
        <v>37</v>
      </c>
      <c r="B42" s="8"/>
      <c r="C42" s="10"/>
      <c r="D42" s="8"/>
      <c r="E42" s="4"/>
      <c r="F42" s="5"/>
      <c r="G42" s="4"/>
      <c r="H42" s="6"/>
      <c r="I42" s="6"/>
    </row>
    <row r="43" spans="1:9" x14ac:dyDescent="0.25">
      <c r="A43" s="1">
        <v>38</v>
      </c>
      <c r="B43" s="8"/>
      <c r="C43" s="10"/>
      <c r="D43" s="8"/>
      <c r="E43" s="4"/>
      <c r="F43" s="5"/>
      <c r="G43" s="4"/>
      <c r="H43" s="6"/>
      <c r="I43" s="6"/>
    </row>
    <row r="44" spans="1:9" x14ac:dyDescent="0.25">
      <c r="A44" s="1">
        <v>39</v>
      </c>
      <c r="B44" s="8"/>
      <c r="C44" s="10"/>
      <c r="D44" s="8"/>
      <c r="E44" s="4"/>
      <c r="F44" s="5"/>
      <c r="G44" s="4"/>
      <c r="H44" s="6"/>
      <c r="I44" s="6"/>
    </row>
    <row r="45" spans="1:9" x14ac:dyDescent="0.25">
      <c r="A45" s="1">
        <v>40</v>
      </c>
      <c r="B45" s="8"/>
      <c r="C45" s="10"/>
      <c r="D45" s="8"/>
      <c r="E45" s="4"/>
      <c r="F45" s="5"/>
      <c r="G45" s="4"/>
      <c r="H45" s="6"/>
      <c r="I45" s="6"/>
    </row>
    <row r="46" spans="1:9" x14ac:dyDescent="0.25">
      <c r="A46" s="1">
        <v>41</v>
      </c>
      <c r="B46" s="8"/>
      <c r="C46" s="10"/>
      <c r="D46" s="8"/>
      <c r="E46" s="4"/>
      <c r="F46" s="5"/>
      <c r="G46" s="4"/>
      <c r="H46" s="6"/>
      <c r="I46" s="6"/>
    </row>
    <row r="47" spans="1:9" x14ac:dyDescent="0.25">
      <c r="A47" s="1">
        <v>42</v>
      </c>
      <c r="B47" s="8"/>
      <c r="C47" s="10"/>
      <c r="D47" s="8"/>
      <c r="E47" s="4"/>
      <c r="F47" s="5"/>
      <c r="G47" s="4"/>
      <c r="H47" s="6"/>
      <c r="I47" s="6"/>
    </row>
    <row r="48" spans="1:9" x14ac:dyDescent="0.25">
      <c r="A48" s="1">
        <v>43</v>
      </c>
      <c r="B48" s="8"/>
      <c r="C48" s="10"/>
      <c r="D48" s="8"/>
      <c r="E48" s="4"/>
      <c r="F48" s="5"/>
      <c r="G48" s="4"/>
      <c r="H48" s="6"/>
      <c r="I48" s="6"/>
    </row>
    <row r="49" spans="1:9" x14ac:dyDescent="0.25">
      <c r="A49" s="1">
        <v>44</v>
      </c>
      <c r="B49" s="8"/>
      <c r="C49" s="10"/>
      <c r="D49" s="8"/>
      <c r="E49" s="4"/>
      <c r="F49" s="5"/>
      <c r="G49" s="4"/>
      <c r="H49" s="6"/>
      <c r="I49" s="6"/>
    </row>
    <row r="50" spans="1:9" x14ac:dyDescent="0.25">
      <c r="A50" s="1">
        <v>45</v>
      </c>
      <c r="B50" s="8"/>
      <c r="C50" s="10"/>
      <c r="D50" s="8"/>
      <c r="E50" s="4"/>
      <c r="F50" s="5"/>
      <c r="G50" s="4"/>
      <c r="H50" s="6"/>
      <c r="I50" s="6"/>
    </row>
    <row r="51" spans="1:9" x14ac:dyDescent="0.25">
      <c r="A51" s="1">
        <v>46</v>
      </c>
      <c r="B51" s="8"/>
      <c r="C51" s="10"/>
      <c r="D51" s="8"/>
      <c r="E51" s="4"/>
      <c r="F51" s="5"/>
      <c r="G51" s="4"/>
      <c r="H51" s="6"/>
      <c r="I51" s="6"/>
    </row>
    <row r="52" spans="1:9" x14ac:dyDescent="0.25">
      <c r="A52" s="1">
        <v>47</v>
      </c>
      <c r="B52" s="8"/>
      <c r="C52" s="10"/>
      <c r="D52" s="8"/>
      <c r="E52" s="4"/>
      <c r="F52" s="5"/>
      <c r="G52" s="4"/>
      <c r="H52" s="6"/>
      <c r="I52" s="6"/>
    </row>
  </sheetData>
  <autoFilter ref="A3:I52">
    <filterColumn colId="7">
      <filters blank="1">
        <filter val="En cours"/>
        <filter val="En standby"/>
      </filters>
    </filterColumn>
  </autoFilter>
  <conditionalFormatting sqref="I23 H4:I22 H24:I31 H33:I52">
    <cfRule type="containsText" dxfId="38" priority="62" operator="containsText" text="En standby">
      <formula>NOT(ISERROR(SEARCH("En standby",H4)))</formula>
    </cfRule>
    <cfRule type="containsText" dxfId="37" priority="63" operator="containsText" text="En cours">
      <formula>NOT(ISERROR(SEARCH("En cours",H4)))</formula>
    </cfRule>
    <cfRule type="containsText" dxfId="36" priority="65" operator="containsText" text="Non terminé">
      <formula>NOT(ISERROR(SEARCH("Non terminé",H4)))</formula>
    </cfRule>
    <cfRule type="containsText" dxfId="35" priority="66" operator="containsText" text="Terminé">
      <formula>NOT(ISERROR(SEARCH("Terminé",H4)))</formula>
    </cfRule>
  </conditionalFormatting>
  <conditionalFormatting sqref="M8">
    <cfRule type="containsText" dxfId="34" priority="64" operator="containsText" text="En cours">
      <formula>NOT(ISERROR(SEARCH("En cours",M8)))</formula>
    </cfRule>
  </conditionalFormatting>
  <conditionalFormatting sqref="F4:F20 F22 F24:F31 F33:F52">
    <cfRule type="containsText" dxfId="33" priority="57" operator="containsText" text="Faible">
      <formula>NOT(ISERROR(SEARCH("Faible",F4)))</formula>
    </cfRule>
    <cfRule type="containsText" dxfId="32" priority="58" operator="containsText" text="NORMALE">
      <formula>NOT(ISERROR(SEARCH("NORMALE",F4)))</formula>
    </cfRule>
    <cfRule type="containsText" dxfId="31" priority="59" operator="containsText" text="URGENT">
      <formula>NOT(ISERROR(SEARCH("URGENT",F4)))</formula>
    </cfRule>
  </conditionalFormatting>
  <conditionalFormatting sqref="I1:I31 I33:I1048576">
    <cfRule type="containsText" dxfId="30" priority="32" operator="containsText" text="Dans les temps">
      <formula>NOT(ISERROR(SEARCH("Dans les temps",I1)))</formula>
    </cfRule>
    <cfRule type="containsText" dxfId="29" priority="48" operator="containsText" text="En retard">
      <formula>NOT(ISERROR(SEARCH("En retard",I1)))</formula>
    </cfRule>
  </conditionalFormatting>
  <conditionalFormatting sqref="F21">
    <cfRule type="containsText" dxfId="28" priority="33" operator="containsText" text="Faible">
      <formula>NOT(ISERROR(SEARCH("Faible",F21)))</formula>
    </cfRule>
    <cfRule type="containsText" dxfId="27" priority="34" operator="containsText" text="NORMALE">
      <formula>NOT(ISERROR(SEARCH("NORMALE",F21)))</formula>
    </cfRule>
    <cfRule type="containsText" dxfId="26" priority="35" operator="containsText" text="URGENT">
      <formula>NOT(ISERROR(SEARCH("URGENT",F21)))</formula>
    </cfRule>
  </conditionalFormatting>
  <conditionalFormatting sqref="G4:G20">
    <cfRule type="dataBar" priority="83">
      <dataBar showValue="0">
        <cfvo type="num" val="0"/>
        <cfvo type="num" val="100"/>
        <color rgb="FF00B050"/>
      </dataBar>
      <extLst>
        <ext xmlns:x14="http://schemas.microsoft.com/office/spreadsheetml/2009/9/main" uri="{B025F937-C7B1-47D3-B67F-A62EFF666E3E}">
          <x14:id>{C9DD8B83-B778-454A-9D53-90CD5527235B}</x14:id>
        </ext>
      </extLst>
    </cfRule>
    <cfRule type="dataBar" priority="84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{CC16B1C1-50F7-43CA-A3B7-6B3128B2CDE1}</x14:id>
        </ext>
      </extLst>
    </cfRule>
  </conditionalFormatting>
  <conditionalFormatting sqref="H23">
    <cfRule type="containsText" dxfId="25" priority="26" operator="containsText" text="En standby">
      <formula>NOT(ISERROR(SEARCH("En standby",H23)))</formula>
    </cfRule>
    <cfRule type="containsText" dxfId="24" priority="27" operator="containsText" text="En cours">
      <formula>NOT(ISERROR(SEARCH("En cours",H23)))</formula>
    </cfRule>
    <cfRule type="containsText" dxfId="23" priority="28" operator="containsText" text="Non terminé">
      <formula>NOT(ISERROR(SEARCH("Non terminé",H23)))</formula>
    </cfRule>
    <cfRule type="containsText" dxfId="22" priority="29" operator="containsText" text="Terminé">
      <formula>NOT(ISERROR(SEARCH("Terminé",H23)))</formula>
    </cfRule>
  </conditionalFormatting>
  <conditionalFormatting sqref="G23">
    <cfRule type="dataBar" priority="30">
      <dataBar showValue="0">
        <cfvo type="num" val="0"/>
        <cfvo type="num" val="100"/>
        <color rgb="FF00B050"/>
      </dataBar>
      <extLst>
        <ext xmlns:x14="http://schemas.microsoft.com/office/spreadsheetml/2009/9/main" uri="{B025F937-C7B1-47D3-B67F-A62EFF666E3E}">
          <x14:id>{35E3A76A-73BA-49CA-8666-F7DDB36CDC7B}</x14:id>
        </ext>
      </extLst>
    </cfRule>
    <cfRule type="dataBar" priority="31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{11C910EF-D43B-4BB4-B4A4-68FBAEF548A2}</x14:id>
        </ext>
      </extLst>
    </cfRule>
  </conditionalFormatting>
  <conditionalFormatting sqref="F23">
    <cfRule type="containsText" dxfId="21" priority="18" operator="containsText" text="Faible">
      <formula>NOT(ISERROR(SEARCH("Faible",F23)))</formula>
    </cfRule>
    <cfRule type="containsText" dxfId="20" priority="19" operator="containsText" text="NORMALE">
      <formula>NOT(ISERROR(SEARCH("NORMALE",F23)))</formula>
    </cfRule>
    <cfRule type="containsText" dxfId="19" priority="20" operator="containsText" text="URGENT">
      <formula>NOT(ISERROR(SEARCH("URGENT",F23)))</formula>
    </cfRule>
  </conditionalFormatting>
  <conditionalFormatting sqref="H32">
    <cfRule type="containsText" dxfId="18" priority="12" operator="containsText" text="En standby">
      <formula>NOT(ISERROR(SEARCH("En standby",H32)))</formula>
    </cfRule>
    <cfRule type="containsText" dxfId="17" priority="13" operator="containsText" text="En cours">
      <formula>NOT(ISERROR(SEARCH("En cours",H32)))</formula>
    </cfRule>
    <cfRule type="containsText" dxfId="16" priority="14" operator="containsText" text="Non terminé">
      <formula>NOT(ISERROR(SEARCH("Non terminé",H32)))</formula>
    </cfRule>
    <cfRule type="containsText" dxfId="15" priority="15" operator="containsText" text="Terminé">
      <formula>NOT(ISERROR(SEARCH("Terminé",H32)))</formula>
    </cfRule>
  </conditionalFormatting>
  <conditionalFormatting sqref="F32">
    <cfRule type="containsText" dxfId="14" priority="9" operator="containsText" text="Faible">
      <formula>NOT(ISERROR(SEARCH("Faible",F32)))</formula>
    </cfRule>
    <cfRule type="containsText" dxfId="13" priority="10" operator="containsText" text="NORMALE">
      <formula>NOT(ISERROR(SEARCH("NORMALE",F32)))</formula>
    </cfRule>
    <cfRule type="containsText" dxfId="12" priority="11" operator="containsText" text="URGENT">
      <formula>NOT(ISERROR(SEARCH("URGENT",F32)))</formula>
    </cfRule>
  </conditionalFormatting>
  <conditionalFormatting sqref="I32">
    <cfRule type="containsText" dxfId="11" priority="1" operator="containsText" text="Dans les temps">
      <formula>NOT(ISERROR(SEARCH("Dans les temps",I32)))</formula>
    </cfRule>
    <cfRule type="containsText" dxfId="10" priority="2" operator="containsText" text="En retard">
      <formula>NOT(ISERROR(SEARCH("En retard",I32)))</formula>
    </cfRule>
  </conditionalFormatting>
  <conditionalFormatting sqref="G32">
    <cfRule type="dataBar" priority="16">
      <dataBar showValue="0">
        <cfvo type="num" val="0"/>
        <cfvo type="num" val="100"/>
        <color rgb="FF00B050"/>
      </dataBar>
      <extLst>
        <ext xmlns:x14="http://schemas.microsoft.com/office/spreadsheetml/2009/9/main" uri="{B025F937-C7B1-47D3-B67F-A62EFF666E3E}">
          <x14:id>{E02A8209-3233-48C7-9322-038E576A6CA5}</x14:id>
        </ext>
      </extLst>
    </cfRule>
    <cfRule type="dataBar" priority="17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{30A69B0F-C134-476A-9BF3-CA6B6C6E1B0A}</x14:id>
        </ext>
      </extLst>
    </cfRule>
  </conditionalFormatting>
  <conditionalFormatting sqref="I32">
    <cfRule type="containsText" dxfId="9" priority="3" operator="containsText" text="En standby">
      <formula>NOT(ISERROR(SEARCH("En standby",I32)))</formula>
    </cfRule>
    <cfRule type="containsText" dxfId="8" priority="4" operator="containsText" text="En cours">
      <formula>NOT(ISERROR(SEARCH("En cours",I32)))</formula>
    </cfRule>
    <cfRule type="containsText" dxfId="7" priority="5" operator="containsText" text="Non terminé">
      <formula>NOT(ISERROR(SEARCH("Non terminé",I32)))</formula>
    </cfRule>
    <cfRule type="containsText" dxfId="6" priority="6" operator="containsText" text="Terminé">
      <formula>NOT(ISERROR(SEARCH("Terminé",I32)))</formula>
    </cfRule>
  </conditionalFormatting>
  <conditionalFormatting sqref="G21:G22 G33:G52 G24:G31">
    <cfRule type="dataBar" priority="151">
      <dataBar showValue="0">
        <cfvo type="num" val="0"/>
        <cfvo type="num" val="100"/>
        <color rgb="FF00B050"/>
      </dataBar>
      <extLst>
        <ext xmlns:x14="http://schemas.microsoft.com/office/spreadsheetml/2009/9/main" uri="{B025F937-C7B1-47D3-B67F-A62EFF666E3E}">
          <x14:id>{A90F761C-89A4-4ECD-8B32-720DD45E3C66}</x14:id>
        </ext>
      </extLst>
    </cfRule>
    <cfRule type="dataBar" priority="152">
      <dataBar showValue="0">
        <cfvo type="min"/>
        <cfvo type="max"/>
        <color rgb="FF638EC6"/>
      </dataBar>
      <extLst>
        <ext xmlns:x14="http://schemas.microsoft.com/office/spreadsheetml/2009/9/main" uri="{B025F937-C7B1-47D3-B67F-A62EFF666E3E}">
          <x14:id>{790F64BB-866D-44BA-8ECB-6E8E93F78B1B}</x14:id>
        </ext>
      </extLst>
    </cfRule>
  </conditionalFormatting>
  <dataValidations count="1">
    <dataValidation type="list" allowBlank="1" showInputMessage="1" showErrorMessage="1" sqref="H4:H22 H24:H31 H33:H52">
      <formula1>ListeChoix</formula1>
    </dataValidation>
  </dataValidations>
  <pageMargins left="0.25" right="0.25" top="0.75" bottom="0.75" header="0.3" footer="0.3"/>
  <pageSetup paperSize="9" scale="4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9DD8B83-B778-454A-9D53-90CD5527235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14:cfRule type="dataBar" id="{CC16B1C1-50F7-43CA-A3B7-6B3128B2CDE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G4:G20</xm:sqref>
        </x14:conditionalFormatting>
        <x14:conditionalFormatting xmlns:xm="http://schemas.microsoft.com/office/excel/2006/main">
          <x14:cfRule type="dataBar" id="{35E3A76A-73BA-49CA-8666-F7DDB36CDC7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14:cfRule type="dataBar" id="{11C910EF-D43B-4BB4-B4A4-68FBAEF548A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E02A8209-3233-48C7-9322-038E576A6CA5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14:cfRule type="dataBar" id="{30A69B0F-C134-476A-9BF3-CA6B6C6E1B0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G32</xm:sqref>
        </x14:conditionalFormatting>
        <x14:conditionalFormatting xmlns:xm="http://schemas.microsoft.com/office/excel/2006/main">
          <x14:cfRule type="dataBar" id="{A90F761C-89A4-4ECD-8B32-720DD45E3C66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14:cfRule type="dataBar" id="{790F64BB-866D-44BA-8ECB-6E8E93F78B1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G21:G22 G33:G52 G24:G31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Récap</vt:lpstr>
      <vt:lpstr>Suivi des actions</vt:lpstr>
      <vt:lpstr>Etat</vt:lpstr>
      <vt:lpstr>ListeChoix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2015-06-25T10:03:45Z</dcterms:modified>
</cp:coreProperties>
</file>