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840" windowHeight="9510" activeTab="1"/>
  </bookViews>
  <sheets>
    <sheet name="Caisse " sheetId="1" r:id="rId1"/>
    <sheet name="Recap" sheetId="2" r:id="rId2"/>
  </sheets>
  <externalReferences>
    <externalReference r:id="rId3"/>
    <externalReference r:id="rId4"/>
  </externalReferences>
  <definedNames>
    <definedName name="anne">'Caisse '!$E$1:$E$93</definedName>
    <definedName name="BDMvts" localSheetId="0">OFFSET([1]Mvts!$A$1,,,COUNTA([1]Mvts!$A:$A),COUNTA([1]Mvts!$1:$1))</definedName>
    <definedName name="BDMvts">OFFSET([2]Mvts!$A$1,,,COUNTA([2]Mvts!$A:$A),COUNTA([2]Mvts!$1:$1))</definedName>
    <definedName name="BDParam" localSheetId="0">OFFSET([1]Param!$A$1,1,,COUNTA([1]Param!$A:$A)-1,3)</definedName>
    <definedName name="BDParam">OFFSET([2]Param!$A$1,1,,COUNTA([2]Param!$A:$A)-1,3)</definedName>
    <definedName name="Fin" localSheetId="0">OFFSET([1]Boissons!$F$1,1,,COUNTA([1]Boissons!$B:$B)-1)</definedName>
    <definedName name="Fin">OFFSET([2]Boissons!$F$1,1,,COUNTA([2]Boissons!$B:$B)-1)</definedName>
    <definedName name="iDParam" localSheetId="0">OFFSET([1]Param!$A$1,1,,COUNTA([1]Param!$A:$A)-1)</definedName>
    <definedName name="iDParam">OFFSET([2]Param!$A$1,1,,COUNTA([2]Param!$A:$A)-1)</definedName>
    <definedName name="mois">'Caisse '!$F$1:$F$93</definedName>
    <definedName name="SumFin" localSheetId="0">SUM('Caisse '!Fin)&gt;0</definedName>
    <definedName name="SumFin">SUM([0]!Fin)&gt;0</definedName>
    <definedName name="Ventes" localSheetId="0">OFFSET([1]Boissons!$G$1,1,,COUNTA([1]Boissons!$B:$B)-1)</definedName>
    <definedName name="Ventes">OFFSET([2]Boissons!$G$1,1,,COUNTA([2]Boissons!$B:$B)-1)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G4" i="2"/>
  <c r="G6" i="2"/>
  <c r="G8" i="2"/>
  <c r="G12" i="2"/>
  <c r="G14" i="2"/>
  <c r="G16" i="2"/>
  <c r="G20" i="2"/>
  <c r="G22" i="2"/>
  <c r="G2" i="2"/>
  <c r="F6" i="2"/>
  <c r="H6" i="2" s="1"/>
  <c r="F10" i="2"/>
  <c r="H10" i="2" s="1"/>
  <c r="F14" i="2"/>
  <c r="H14" i="2" s="1"/>
  <c r="F18" i="2"/>
  <c r="H18" i="2" s="1"/>
  <c r="G24" i="2"/>
  <c r="G10" i="2"/>
  <c r="G18" i="2"/>
  <c r="E2" i="2"/>
  <c r="E3" i="2"/>
  <c r="F3" i="2"/>
  <c r="G3" i="2"/>
  <c r="H3" i="2"/>
  <c r="E4" i="2"/>
  <c r="E5" i="2"/>
  <c r="F5" i="2"/>
  <c r="G5" i="2"/>
  <c r="H5" i="2"/>
  <c r="E6" i="2"/>
  <c r="E7" i="2"/>
  <c r="F7" i="2"/>
  <c r="G7" i="2"/>
  <c r="H7" i="2"/>
  <c r="E8" i="2"/>
  <c r="E9" i="2"/>
  <c r="F9" i="2"/>
  <c r="G9" i="2"/>
  <c r="H9" i="2"/>
  <c r="E10" i="2"/>
  <c r="E11" i="2"/>
  <c r="F11" i="2"/>
  <c r="G11" i="2"/>
  <c r="H11" i="2"/>
  <c r="E12" i="2"/>
  <c r="E13" i="2"/>
  <c r="F13" i="2"/>
  <c r="G13" i="2"/>
  <c r="H13" i="2"/>
  <c r="E14" i="2"/>
  <c r="E15" i="2"/>
  <c r="F15" i="2"/>
  <c r="H15" i="2" s="1"/>
  <c r="G15" i="2"/>
  <c r="E16" i="2"/>
  <c r="E17" i="2"/>
  <c r="F17" i="2"/>
  <c r="H17" i="2" s="1"/>
  <c r="G17" i="2"/>
  <c r="E18" i="2"/>
  <c r="E19" i="2"/>
  <c r="F19" i="2"/>
  <c r="G19" i="2"/>
  <c r="E20" i="2"/>
  <c r="E21" i="2"/>
  <c r="F21" i="2"/>
  <c r="G21" i="2"/>
  <c r="E22" i="2"/>
  <c r="E23" i="2"/>
  <c r="F23" i="2"/>
  <c r="G23" i="2"/>
  <c r="E24" i="2"/>
  <c r="E25" i="2"/>
  <c r="F25" i="2"/>
  <c r="G25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B2" i="2"/>
  <c r="A2" i="2"/>
  <c r="F22" i="2" l="1"/>
  <c r="J13" i="2"/>
  <c r="J9" i="2"/>
  <c r="J5" i="2"/>
  <c r="J17" i="2"/>
  <c r="J15" i="2"/>
  <c r="J11" i="2"/>
  <c r="J7" i="2"/>
  <c r="J3" i="2"/>
  <c r="J18" i="2"/>
  <c r="J14" i="2"/>
  <c r="J10" i="2"/>
  <c r="J6" i="2"/>
  <c r="F24" i="2"/>
  <c r="F20" i="2"/>
  <c r="F16" i="2"/>
  <c r="H16" i="2" s="1"/>
  <c r="J16" i="2" s="1"/>
  <c r="F12" i="2"/>
  <c r="H12" i="2" s="1"/>
  <c r="J12" i="2" s="1"/>
  <c r="F8" i="2"/>
  <c r="H8" i="2" s="1"/>
  <c r="J8" i="2" s="1"/>
  <c r="F4" i="2"/>
  <c r="H4" i="2" s="1"/>
  <c r="J4" i="2" s="1"/>
  <c r="I24" i="2"/>
  <c r="I22" i="2"/>
  <c r="I20" i="2"/>
  <c r="I18" i="2"/>
  <c r="I16" i="2"/>
  <c r="I14" i="2"/>
  <c r="L14" i="2" s="1"/>
  <c r="I12" i="2"/>
  <c r="I10" i="2"/>
  <c r="I8" i="2"/>
  <c r="I6" i="2"/>
  <c r="L6" i="2" s="1"/>
  <c r="I4" i="2"/>
  <c r="I25" i="2"/>
  <c r="I23" i="2"/>
  <c r="I21" i="2"/>
  <c r="I19" i="2"/>
  <c r="I17" i="2"/>
  <c r="L17" i="2" s="1"/>
  <c r="I15" i="2"/>
  <c r="L15" i="2" s="1"/>
  <c r="I13" i="2"/>
  <c r="I11" i="2"/>
  <c r="L11" i="2" s="1"/>
  <c r="I9" i="2"/>
  <c r="L9" i="2" s="1"/>
  <c r="I7" i="2"/>
  <c r="L7" i="2" s="1"/>
  <c r="I5" i="2"/>
  <c r="I3" i="2"/>
  <c r="L3" i="2" s="1"/>
  <c r="F2" i="2"/>
  <c r="H24" i="2"/>
  <c r="H22" i="2"/>
  <c r="H20" i="2"/>
  <c r="H25" i="2"/>
  <c r="H23" i="2"/>
  <c r="H21" i="2"/>
  <c r="H19" i="2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2" i="1"/>
  <c r="L5" i="2" l="1"/>
  <c r="L13" i="2"/>
  <c r="L10" i="2"/>
  <c r="L18" i="2"/>
  <c r="K3" i="2"/>
  <c r="N3" i="2" s="1"/>
  <c r="K5" i="2"/>
  <c r="N5" i="2" s="1"/>
  <c r="K7" i="2"/>
  <c r="N7" i="2" s="1"/>
  <c r="K9" i="2"/>
  <c r="N9" i="2" s="1"/>
  <c r="K11" i="2"/>
  <c r="N11" i="2" s="1"/>
  <c r="K13" i="2"/>
  <c r="N13" i="2" s="1"/>
  <c r="K15" i="2"/>
  <c r="N15" i="2" s="1"/>
  <c r="K17" i="2"/>
  <c r="N17" i="2" s="1"/>
  <c r="K14" i="2"/>
  <c r="N14" i="2" s="1"/>
  <c r="L8" i="2"/>
  <c r="K10" i="2"/>
  <c r="N10" i="2" s="1"/>
  <c r="L16" i="2"/>
  <c r="K18" i="2"/>
  <c r="L4" i="2"/>
  <c r="K6" i="2"/>
  <c r="N6" i="2" s="1"/>
  <c r="L12" i="2"/>
  <c r="M17" i="2"/>
  <c r="M9" i="2"/>
  <c r="M6" i="2"/>
  <c r="M14" i="2"/>
  <c r="M3" i="2"/>
  <c r="K4" i="2"/>
  <c r="M7" i="2"/>
  <c r="K8" i="2"/>
  <c r="M11" i="2"/>
  <c r="K12" i="2"/>
  <c r="M15" i="2"/>
  <c r="K16" i="2"/>
  <c r="I2" i="2"/>
  <c r="H2" i="2"/>
  <c r="K20" i="2"/>
  <c r="J20" i="2"/>
  <c r="K24" i="2"/>
  <c r="J24" i="2"/>
  <c r="K19" i="2"/>
  <c r="J19" i="2"/>
  <c r="K23" i="2"/>
  <c r="J23" i="2"/>
  <c r="K21" i="2"/>
  <c r="J21" i="2"/>
  <c r="K25" i="2"/>
  <c r="J25" i="2"/>
  <c r="K22" i="2"/>
  <c r="J22" i="2"/>
  <c r="C2" i="1"/>
  <c r="I2" i="1"/>
  <c r="K2" i="1"/>
  <c r="L2" i="1"/>
  <c r="M2" i="1"/>
  <c r="N2" i="1"/>
  <c r="O2" i="1"/>
  <c r="Q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H2" i="1" s="1"/>
  <c r="P2" i="1" s="1"/>
  <c r="C23" i="1"/>
  <c r="R56" i="1"/>
  <c r="G61" i="1"/>
  <c r="G62" i="1"/>
  <c r="G63" i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R68" i="1"/>
  <c r="R69" i="1"/>
  <c r="R70" i="1"/>
  <c r="R92" i="1"/>
  <c r="R93" i="1"/>
  <c r="M10" i="2" l="1"/>
  <c r="M5" i="2"/>
  <c r="M13" i="2"/>
  <c r="N18" i="2"/>
  <c r="M18" i="2"/>
  <c r="N16" i="2"/>
  <c r="M16" i="2"/>
  <c r="N12" i="2"/>
  <c r="M12" i="2"/>
  <c r="N8" i="2"/>
  <c r="M8" i="2"/>
  <c r="N4" i="2"/>
  <c r="M4" i="2"/>
  <c r="K2" i="2"/>
  <c r="J2" i="2"/>
  <c r="M22" i="2"/>
  <c r="L22" i="2"/>
  <c r="N22" i="2" s="1"/>
  <c r="M25" i="2"/>
  <c r="L25" i="2"/>
  <c r="N25" i="2" s="1"/>
  <c r="M21" i="2"/>
  <c r="L21" i="2"/>
  <c r="N21" i="2" s="1"/>
  <c r="M23" i="2"/>
  <c r="L23" i="2"/>
  <c r="N23" i="2" s="1"/>
  <c r="M19" i="2"/>
  <c r="L19" i="2"/>
  <c r="N19" i="2" s="1"/>
  <c r="M24" i="2"/>
  <c r="L24" i="2"/>
  <c r="N24" i="2" s="1"/>
  <c r="M20" i="2"/>
  <c r="L20" i="2"/>
  <c r="N20" i="2" s="1"/>
  <c r="J2" i="1"/>
  <c r="R2" i="1" s="1"/>
  <c r="M2" i="2" l="1"/>
  <c r="L2" i="2"/>
  <c r="N2" i="2"/>
</calcChain>
</file>

<file path=xl/sharedStrings.xml><?xml version="1.0" encoding="utf-8"?>
<sst xmlns="http://schemas.openxmlformats.org/spreadsheetml/2006/main" count="38" uniqueCount="25">
  <si>
    <t>Hors boissons</t>
  </si>
  <si>
    <t>Crédit Remb</t>
  </si>
  <si>
    <t>Cotisations</t>
  </si>
  <si>
    <t>Boules</t>
  </si>
  <si>
    <t>Divers</t>
  </si>
  <si>
    <t>Offertes</t>
  </si>
  <si>
    <t>Crédit Jour</t>
  </si>
  <si>
    <t>Verification</t>
  </si>
  <si>
    <t>VerifConso</t>
  </si>
  <si>
    <t>HorsBoissons</t>
  </si>
  <si>
    <t>Offert</t>
  </si>
  <si>
    <t>Crédit remb</t>
  </si>
  <si>
    <t>ConsoReelle</t>
  </si>
  <si>
    <t>Total Monnaie</t>
  </si>
  <si>
    <t>Date</t>
  </si>
  <si>
    <t>Total</t>
  </si>
  <si>
    <t>Quantité</t>
  </si>
  <si>
    <t>Billets-Pièces</t>
  </si>
  <si>
    <t>Conso Réelle</t>
  </si>
  <si>
    <t>Hors Boissons</t>
  </si>
  <si>
    <t>mois</t>
  </si>
  <si>
    <t>annee</t>
  </si>
  <si>
    <t>An</t>
  </si>
  <si>
    <t>Mois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</si>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</sst>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3" formatCode="_-* #,##0.00\ _€_-;\-* #,##0.00\ _€_-;_-* &quot;-&quot;??\ _€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7" fontId="0" fillId="0" borderId="0" xfId="0" applyNumberFormat="1"/>
    <xf numFmtId="164" fontId="0" fillId="2" borderId="1" xfId="0" applyNumberFormat="1" applyFill="1" applyBorder="1"/>
    <xf numFmtId="0" fontId="0" fillId="2" borderId="1" xfId="0" applyFill="1" applyBorder="1"/>
    <xf numFmtId="164" fontId="0" fillId="0" borderId="1" xfId="0" applyNumberFormat="1" applyFill="1" applyBorder="1"/>
    <xf numFmtId="164" fontId="0" fillId="0" borderId="1" xfId="0" applyNumberFormat="1" applyBorder="1"/>
    <xf numFmtId="0" fontId="0" fillId="0" borderId="1" xfId="0" applyBorder="1"/>
    <xf numFmtId="164" fontId="0" fillId="0" borderId="1" xfId="0" applyNumberFormat="1" applyBorder="1" applyAlignment="1"/>
    <xf numFmtId="164" fontId="0" fillId="3" borderId="1" xfId="0" applyNumberFormat="1" applyFill="1" applyBorder="1"/>
    <xf numFmtId="0" fontId="0" fillId="0" borderId="1" xfId="0" applyNumberFormat="1" applyBorder="1"/>
    <xf numFmtId="164" fontId="0" fillId="0" borderId="0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vertical="center" wrapText="1"/>
    </xf>
    <xf numFmtId="0" fontId="0" fillId="4" borderId="0" xfId="0" applyFill="1"/>
    <xf numFmtId="0" fontId="0" fillId="4" borderId="1" xfId="0" applyFill="1" applyBorder="1"/>
    <xf numFmtId="17" fontId="0" fillId="0" borderId="1" xfId="0" applyNumberFormat="1" applyBorder="1"/>
    <xf numFmtId="43" fontId="0" fillId="0" borderId="1" xfId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23</xdr:row>
          <xdr:rowOff>161925</xdr:rowOff>
        </xdr:from>
        <xdr:to>
          <xdr:col>2</xdr:col>
          <xdr:colOff>250032</xdr:colOff>
          <xdr:row>25</xdr:row>
          <xdr:rowOff>152400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ntroleBar\decompte_Bar_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Gestion_Version2\Controle_Bar_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issons"/>
      <sheetName val="pieces"/>
      <sheetName val="Stock"/>
      <sheetName val="stat caisse"/>
      <sheetName val="Caisse "/>
      <sheetName val="StatStock"/>
      <sheetName val="Mvts"/>
      <sheetName val="Param"/>
      <sheetName val="Calc"/>
      <sheetName val="Nbre Bout"/>
      <sheetName val="controle"/>
      <sheetName val="Feuil1"/>
    </sheetNames>
    <sheetDataSet>
      <sheetData sheetId="0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</row>
        <row r="3">
          <cell r="B3" t="str">
            <v>Saumur Tradition</v>
          </cell>
        </row>
        <row r="4">
          <cell r="B4" t="str">
            <v>Champigny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½ Blanc</v>
          </cell>
        </row>
        <row r="18">
          <cell r="B18" t="str">
            <v>½ Champigny</v>
          </cell>
        </row>
        <row r="19">
          <cell r="B19" t="str">
            <v>½ Rosé</v>
          </cell>
        </row>
        <row r="20">
          <cell r="B20" t="str">
            <v>½ Tradition</v>
          </cell>
        </row>
        <row r="21">
          <cell r="B21" t="str">
            <v>½ Ordinaire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7</v>
          </cell>
        </row>
        <row r="16">
          <cell r="A16">
            <v>12</v>
          </cell>
        </row>
        <row r="17">
          <cell r="A17">
            <v>4</v>
          </cell>
        </row>
        <row r="18">
          <cell r="A18">
            <v>2</v>
          </cell>
        </row>
        <row r="19">
          <cell r="A19">
            <v>6</v>
          </cell>
        </row>
        <row r="20">
          <cell r="A20">
            <v>7</v>
          </cell>
        </row>
        <row r="21">
          <cell r="A21">
            <v>12</v>
          </cell>
        </row>
        <row r="22">
          <cell r="A22">
            <v>11</v>
          </cell>
        </row>
        <row r="23">
          <cell r="A23">
            <v>10</v>
          </cell>
        </row>
        <row r="24">
          <cell r="A24">
            <v>9</v>
          </cell>
        </row>
        <row r="25">
          <cell r="A25">
            <v>8</v>
          </cell>
        </row>
        <row r="26">
          <cell r="A26">
            <v>3</v>
          </cell>
        </row>
        <row r="27">
          <cell r="A27">
            <v>2</v>
          </cell>
        </row>
        <row r="28">
          <cell r="A28">
            <v>6</v>
          </cell>
        </row>
        <row r="29">
          <cell r="A29">
            <v>2</v>
          </cell>
        </row>
        <row r="30">
          <cell r="A30">
            <v>4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6</v>
          </cell>
        </row>
        <row r="34">
          <cell r="A34">
            <v>12</v>
          </cell>
        </row>
        <row r="35">
          <cell r="A35">
            <v>2</v>
          </cell>
        </row>
        <row r="36">
          <cell r="A36">
            <v>4</v>
          </cell>
        </row>
        <row r="37">
          <cell r="A37">
            <v>10</v>
          </cell>
        </row>
        <row r="38">
          <cell r="A38">
            <v>11</v>
          </cell>
        </row>
        <row r="39">
          <cell r="A39">
            <v>2</v>
          </cell>
        </row>
        <row r="40">
          <cell r="A40">
            <v>4</v>
          </cell>
        </row>
        <row r="41">
          <cell r="A41">
            <v>2</v>
          </cell>
        </row>
        <row r="42">
          <cell r="A42">
            <v>4</v>
          </cell>
        </row>
        <row r="43">
          <cell r="A43">
            <v>6</v>
          </cell>
        </row>
        <row r="44">
          <cell r="A44">
            <v>12</v>
          </cell>
        </row>
        <row r="45">
          <cell r="A45">
            <v>10</v>
          </cell>
        </row>
        <row r="46">
          <cell r="A46">
            <v>11</v>
          </cell>
        </row>
        <row r="47">
          <cell r="A47">
            <v>2</v>
          </cell>
        </row>
        <row r="48">
          <cell r="A48">
            <v>4</v>
          </cell>
        </row>
        <row r="49">
          <cell r="A49">
            <v>1</v>
          </cell>
        </row>
        <row r="50">
          <cell r="A50">
            <v>4</v>
          </cell>
        </row>
        <row r="51">
          <cell r="A51">
            <v>6</v>
          </cell>
        </row>
        <row r="52">
          <cell r="A52">
            <v>12</v>
          </cell>
        </row>
        <row r="53">
          <cell r="A53">
            <v>10</v>
          </cell>
        </row>
        <row r="54">
          <cell r="A54">
            <v>2</v>
          </cell>
        </row>
        <row r="55">
          <cell r="A55">
            <v>4</v>
          </cell>
        </row>
        <row r="56">
          <cell r="A56">
            <v>2</v>
          </cell>
        </row>
        <row r="57">
          <cell r="A57">
            <v>4</v>
          </cell>
        </row>
        <row r="58">
          <cell r="A58">
            <v>5</v>
          </cell>
        </row>
        <row r="59">
          <cell r="A59">
            <v>6</v>
          </cell>
        </row>
        <row r="60">
          <cell r="A60">
            <v>2</v>
          </cell>
        </row>
        <row r="61">
          <cell r="A61">
            <v>6</v>
          </cell>
        </row>
        <row r="62">
          <cell r="A62">
            <v>10</v>
          </cell>
        </row>
        <row r="63">
          <cell r="A63">
            <v>11</v>
          </cell>
        </row>
        <row r="64">
          <cell r="A64">
            <v>12</v>
          </cell>
        </row>
        <row r="65">
          <cell r="A65">
            <v>6</v>
          </cell>
        </row>
        <row r="66">
          <cell r="A66">
            <v>7</v>
          </cell>
        </row>
        <row r="67">
          <cell r="A67">
            <v>11</v>
          </cell>
        </row>
        <row r="68">
          <cell r="A68">
            <v>15</v>
          </cell>
        </row>
        <row r="69">
          <cell r="A69">
            <v>5</v>
          </cell>
        </row>
        <row r="70">
          <cell r="A70">
            <v>4</v>
          </cell>
        </row>
        <row r="71">
          <cell r="A71">
            <v>6</v>
          </cell>
        </row>
        <row r="72">
          <cell r="A72">
            <v>11</v>
          </cell>
        </row>
        <row r="73">
          <cell r="A73">
            <v>10</v>
          </cell>
        </row>
        <row r="74">
          <cell r="A74">
            <v>4</v>
          </cell>
        </row>
        <row r="75">
          <cell r="A75">
            <v>2</v>
          </cell>
        </row>
        <row r="76">
          <cell r="A76">
            <v>1</v>
          </cell>
        </row>
        <row r="77">
          <cell r="A77">
            <v>5</v>
          </cell>
        </row>
        <row r="78">
          <cell r="A78">
            <v>3</v>
          </cell>
        </row>
        <row r="79">
          <cell r="A79">
            <v>2</v>
          </cell>
        </row>
        <row r="80">
          <cell r="A80">
            <v>4</v>
          </cell>
        </row>
        <row r="81">
          <cell r="A81">
            <v>4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3</v>
          </cell>
        </row>
        <row r="85">
          <cell r="A85">
            <v>6</v>
          </cell>
        </row>
        <row r="86">
          <cell r="A86">
            <v>7</v>
          </cell>
        </row>
        <row r="87">
          <cell r="A87">
            <v>12</v>
          </cell>
        </row>
        <row r="88">
          <cell r="A88">
            <v>11</v>
          </cell>
        </row>
        <row r="89">
          <cell r="A89">
            <v>10</v>
          </cell>
        </row>
        <row r="90">
          <cell r="A90">
            <v>9</v>
          </cell>
        </row>
        <row r="91">
          <cell r="A91">
            <v>8</v>
          </cell>
        </row>
        <row r="92">
          <cell r="A92">
            <v>5</v>
          </cell>
        </row>
        <row r="93">
          <cell r="A93">
            <v>3</v>
          </cell>
        </row>
        <row r="94">
          <cell r="A94">
            <v>4</v>
          </cell>
        </row>
        <row r="95">
          <cell r="A95">
            <v>2</v>
          </cell>
        </row>
        <row r="96">
          <cell r="A96">
            <v>12</v>
          </cell>
        </row>
        <row r="97">
          <cell r="A97">
            <v>5</v>
          </cell>
        </row>
        <row r="98">
          <cell r="A98">
            <v>15</v>
          </cell>
        </row>
        <row r="99">
          <cell r="A99">
            <v>11</v>
          </cell>
        </row>
        <row r="100">
          <cell r="A100">
            <v>7</v>
          </cell>
        </row>
        <row r="101">
          <cell r="A101">
            <v>11</v>
          </cell>
        </row>
        <row r="102">
          <cell r="A102">
            <v>4</v>
          </cell>
        </row>
        <row r="103">
          <cell r="A103">
            <v>2</v>
          </cell>
        </row>
        <row r="104">
          <cell r="A104">
            <v>11</v>
          </cell>
        </row>
        <row r="105">
          <cell r="A105">
            <v>10</v>
          </cell>
        </row>
        <row r="106">
          <cell r="A106">
            <v>4</v>
          </cell>
        </row>
        <row r="107">
          <cell r="A107">
            <v>2</v>
          </cell>
        </row>
        <row r="108">
          <cell r="A108">
            <v>6</v>
          </cell>
        </row>
        <row r="109">
          <cell r="A109">
            <v>4</v>
          </cell>
        </row>
        <row r="110">
          <cell r="A110">
            <v>2</v>
          </cell>
        </row>
        <row r="111">
          <cell r="A111">
            <v>7</v>
          </cell>
        </row>
        <row r="112">
          <cell r="A112">
            <v>12</v>
          </cell>
        </row>
        <row r="113">
          <cell r="A113">
            <v>11</v>
          </cell>
        </row>
        <row r="114">
          <cell r="A114">
            <v>10</v>
          </cell>
        </row>
        <row r="115">
          <cell r="A115">
            <v>4</v>
          </cell>
        </row>
        <row r="116">
          <cell r="A116">
            <v>2</v>
          </cell>
        </row>
        <row r="117">
          <cell r="A117">
            <v>11</v>
          </cell>
        </row>
        <row r="118">
          <cell r="A118">
            <v>10</v>
          </cell>
        </row>
        <row r="119">
          <cell r="A119">
            <v>4</v>
          </cell>
        </row>
        <row r="120">
          <cell r="A120">
            <v>2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4</v>
          </cell>
        </row>
        <row r="124">
          <cell r="A124">
            <v>15</v>
          </cell>
        </row>
        <row r="125">
          <cell r="A125">
            <v>6</v>
          </cell>
        </row>
        <row r="126">
          <cell r="A126">
            <v>4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11</v>
          </cell>
        </row>
        <row r="130">
          <cell r="A130">
            <v>8</v>
          </cell>
        </row>
        <row r="131">
          <cell r="A131">
            <v>3</v>
          </cell>
        </row>
        <row r="132">
          <cell r="A132">
            <v>4</v>
          </cell>
        </row>
        <row r="133">
          <cell r="A133">
            <v>4</v>
          </cell>
        </row>
        <row r="134">
          <cell r="A134">
            <v>10</v>
          </cell>
        </row>
        <row r="135">
          <cell r="A135">
            <v>2</v>
          </cell>
        </row>
        <row r="136">
          <cell r="A136">
            <v>4</v>
          </cell>
        </row>
        <row r="137">
          <cell r="A137">
            <v>2</v>
          </cell>
        </row>
        <row r="138">
          <cell r="A138">
            <v>4</v>
          </cell>
        </row>
        <row r="139">
          <cell r="A139">
            <v>4</v>
          </cell>
        </row>
        <row r="140">
          <cell r="A140">
            <v>2</v>
          </cell>
        </row>
        <row r="141">
          <cell r="A141">
            <v>6</v>
          </cell>
        </row>
        <row r="142">
          <cell r="A142">
            <v>7</v>
          </cell>
        </row>
        <row r="143">
          <cell r="A143">
            <v>12</v>
          </cell>
        </row>
        <row r="144">
          <cell r="A144">
            <v>11</v>
          </cell>
        </row>
        <row r="145">
          <cell r="A145">
            <v>10</v>
          </cell>
        </row>
        <row r="146">
          <cell r="A146">
            <v>4</v>
          </cell>
        </row>
        <row r="147">
          <cell r="A147">
            <v>2</v>
          </cell>
        </row>
        <row r="148">
          <cell r="A148">
            <v>10</v>
          </cell>
        </row>
        <row r="149">
          <cell r="A149">
            <v>4</v>
          </cell>
        </row>
        <row r="150">
          <cell r="A150">
            <v>5</v>
          </cell>
        </row>
        <row r="151">
          <cell r="A151">
            <v>6</v>
          </cell>
        </row>
        <row r="152">
          <cell r="A152">
            <v>11</v>
          </cell>
        </row>
        <row r="153">
          <cell r="A153">
            <v>2</v>
          </cell>
        </row>
        <row r="154">
          <cell r="A154">
            <v>4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15</v>
          </cell>
        </row>
        <row r="158">
          <cell r="A158">
            <v>2</v>
          </cell>
        </row>
        <row r="159">
          <cell r="A159">
            <v>4</v>
          </cell>
        </row>
        <row r="160">
          <cell r="A160">
            <v>2</v>
          </cell>
        </row>
        <row r="161">
          <cell r="A161">
            <v>4</v>
          </cell>
        </row>
        <row r="162">
          <cell r="A162">
            <v>10</v>
          </cell>
        </row>
        <row r="163">
          <cell r="A163">
            <v>4</v>
          </cell>
        </row>
        <row r="164">
          <cell r="A164">
            <v>12</v>
          </cell>
        </row>
        <row r="165">
          <cell r="A165">
            <v>11</v>
          </cell>
        </row>
        <row r="166">
          <cell r="A166">
            <v>2</v>
          </cell>
        </row>
        <row r="167">
          <cell r="A167">
            <v>4</v>
          </cell>
        </row>
        <row r="168">
          <cell r="A168">
            <v>5</v>
          </cell>
        </row>
        <row r="169">
          <cell r="A169">
            <v>6</v>
          </cell>
        </row>
        <row r="170">
          <cell r="A170">
            <v>11</v>
          </cell>
        </row>
        <row r="171">
          <cell r="A171">
            <v>2</v>
          </cell>
        </row>
        <row r="172">
          <cell r="A172">
            <v>6</v>
          </cell>
        </row>
        <row r="173">
          <cell r="A173">
            <v>11</v>
          </cell>
        </row>
        <row r="174">
          <cell r="A174">
            <v>10</v>
          </cell>
        </row>
        <row r="175">
          <cell r="A175">
            <v>3</v>
          </cell>
        </row>
        <row r="176">
          <cell r="A176">
            <v>4</v>
          </cell>
        </row>
        <row r="177">
          <cell r="A177">
            <v>5</v>
          </cell>
        </row>
        <row r="178">
          <cell r="A178">
            <v>6</v>
          </cell>
        </row>
        <row r="179">
          <cell r="A179">
            <v>10</v>
          </cell>
        </row>
        <row r="180">
          <cell r="A180">
            <v>2</v>
          </cell>
        </row>
        <row r="181">
          <cell r="A181">
            <v>4</v>
          </cell>
        </row>
        <row r="182">
          <cell r="A182">
            <v>2</v>
          </cell>
        </row>
        <row r="183">
          <cell r="A183">
            <v>4</v>
          </cell>
        </row>
        <row r="184">
          <cell r="A184">
            <v>12</v>
          </cell>
        </row>
        <row r="185">
          <cell r="A185">
            <v>2</v>
          </cell>
        </row>
        <row r="186">
          <cell r="A186">
            <v>4</v>
          </cell>
        </row>
        <row r="187">
          <cell r="A187">
            <v>6</v>
          </cell>
        </row>
        <row r="188">
          <cell r="A188">
            <v>2</v>
          </cell>
        </row>
        <row r="189">
          <cell r="A189">
            <v>4</v>
          </cell>
        </row>
        <row r="190">
          <cell r="A190">
            <v>11</v>
          </cell>
        </row>
        <row r="191">
          <cell r="A191">
            <v>2</v>
          </cell>
        </row>
        <row r="192">
          <cell r="A192">
            <v>4</v>
          </cell>
        </row>
        <row r="193">
          <cell r="A193">
            <v>5</v>
          </cell>
        </row>
        <row r="194">
          <cell r="A194">
            <v>6</v>
          </cell>
        </row>
        <row r="195">
          <cell r="A195">
            <v>2</v>
          </cell>
        </row>
        <row r="196">
          <cell r="A196">
            <v>4</v>
          </cell>
        </row>
        <row r="197">
          <cell r="A197">
            <v>6</v>
          </cell>
        </row>
        <row r="198">
          <cell r="A198">
            <v>12</v>
          </cell>
        </row>
        <row r="199">
          <cell r="A199">
            <v>10</v>
          </cell>
        </row>
        <row r="200">
          <cell r="A200">
            <v>2</v>
          </cell>
        </row>
        <row r="201">
          <cell r="A201">
            <v>4</v>
          </cell>
        </row>
        <row r="202">
          <cell r="A202">
            <v>5</v>
          </cell>
        </row>
        <row r="203">
          <cell r="A203">
            <v>7</v>
          </cell>
        </row>
        <row r="204">
          <cell r="A204">
            <v>2</v>
          </cell>
        </row>
        <row r="205">
          <cell r="A205">
            <v>4</v>
          </cell>
        </row>
        <row r="206">
          <cell r="A206">
            <v>6</v>
          </cell>
        </row>
        <row r="207">
          <cell r="A207">
            <v>11</v>
          </cell>
        </row>
        <row r="208">
          <cell r="A208">
            <v>12</v>
          </cell>
        </row>
        <row r="209">
          <cell r="A209">
            <v>4</v>
          </cell>
        </row>
        <row r="210">
          <cell r="A210">
            <v>2</v>
          </cell>
        </row>
        <row r="211">
          <cell r="A211">
            <v>2</v>
          </cell>
        </row>
        <row r="212">
          <cell r="A212">
            <v>4</v>
          </cell>
        </row>
        <row r="213">
          <cell r="A213">
            <v>2</v>
          </cell>
        </row>
        <row r="214">
          <cell r="A214">
            <v>4</v>
          </cell>
        </row>
        <row r="215">
          <cell r="A215">
            <v>6</v>
          </cell>
        </row>
        <row r="216">
          <cell r="A216">
            <v>10</v>
          </cell>
        </row>
        <row r="217">
          <cell r="A217">
            <v>2</v>
          </cell>
        </row>
        <row r="218">
          <cell r="A218">
            <v>4</v>
          </cell>
        </row>
        <row r="219">
          <cell r="A219">
            <v>4</v>
          </cell>
        </row>
        <row r="220">
          <cell r="A220">
            <v>5</v>
          </cell>
        </row>
        <row r="221">
          <cell r="A221">
            <v>11</v>
          </cell>
        </row>
        <row r="222">
          <cell r="A222">
            <v>6</v>
          </cell>
        </row>
        <row r="223">
          <cell r="A223">
            <v>6</v>
          </cell>
        </row>
        <row r="224">
          <cell r="A224">
            <v>3</v>
          </cell>
        </row>
        <row r="225">
          <cell r="A225">
            <v>4</v>
          </cell>
        </row>
        <row r="226">
          <cell r="A226">
            <v>5</v>
          </cell>
        </row>
        <row r="227">
          <cell r="A227">
            <v>6</v>
          </cell>
        </row>
        <row r="228">
          <cell r="A228">
            <v>7</v>
          </cell>
        </row>
        <row r="229">
          <cell r="A229">
            <v>3</v>
          </cell>
        </row>
        <row r="230">
          <cell r="A230">
            <v>4</v>
          </cell>
        </row>
        <row r="231">
          <cell r="A231">
            <v>5</v>
          </cell>
        </row>
        <row r="232">
          <cell r="A232">
            <v>15</v>
          </cell>
        </row>
        <row r="233">
          <cell r="A233">
            <v>2</v>
          </cell>
        </row>
        <row r="234">
          <cell r="A234">
            <v>4</v>
          </cell>
        </row>
        <row r="235">
          <cell r="A235">
            <v>4</v>
          </cell>
        </row>
        <row r="236">
          <cell r="A236">
            <v>6</v>
          </cell>
        </row>
        <row r="237">
          <cell r="A237">
            <v>12</v>
          </cell>
        </row>
        <row r="238">
          <cell r="A238">
            <v>15</v>
          </cell>
        </row>
        <row r="239">
          <cell r="A239">
            <v>2</v>
          </cell>
        </row>
        <row r="240">
          <cell r="A240">
            <v>4</v>
          </cell>
        </row>
        <row r="241">
          <cell r="A241">
            <v>11</v>
          </cell>
        </row>
        <row r="242">
          <cell r="A242">
            <v>2</v>
          </cell>
        </row>
        <row r="243">
          <cell r="A243">
            <v>4</v>
          </cell>
        </row>
        <row r="244">
          <cell r="A244">
            <v>2</v>
          </cell>
        </row>
        <row r="245">
          <cell r="A245">
            <v>4</v>
          </cell>
        </row>
        <row r="246">
          <cell r="A246">
            <v>4</v>
          </cell>
        </row>
        <row r="247">
          <cell r="A247">
            <v>2</v>
          </cell>
        </row>
        <row r="248">
          <cell r="A248">
            <v>4</v>
          </cell>
        </row>
        <row r="249">
          <cell r="A249">
            <v>5</v>
          </cell>
        </row>
        <row r="250">
          <cell r="A250">
            <v>15</v>
          </cell>
        </row>
        <row r="251">
          <cell r="A251">
            <v>2</v>
          </cell>
        </row>
        <row r="252">
          <cell r="A252">
            <v>4</v>
          </cell>
        </row>
        <row r="253">
          <cell r="A253">
            <v>2</v>
          </cell>
        </row>
        <row r="254">
          <cell r="A254">
            <v>4</v>
          </cell>
        </row>
        <row r="255">
          <cell r="A255">
            <v>5</v>
          </cell>
        </row>
        <row r="256">
          <cell r="A256">
            <v>10</v>
          </cell>
        </row>
        <row r="257">
          <cell r="A257">
            <v>11</v>
          </cell>
        </row>
        <row r="258">
          <cell r="A258">
            <v>12</v>
          </cell>
        </row>
        <row r="259">
          <cell r="A259">
            <v>15</v>
          </cell>
        </row>
        <row r="260">
          <cell r="A260">
            <v>4</v>
          </cell>
        </row>
        <row r="261">
          <cell r="A261">
            <v>2</v>
          </cell>
        </row>
        <row r="262">
          <cell r="A262">
            <v>3</v>
          </cell>
        </row>
        <row r="263">
          <cell r="A263">
            <v>4</v>
          </cell>
        </row>
        <row r="264">
          <cell r="A264">
            <v>6</v>
          </cell>
        </row>
        <row r="265">
          <cell r="A265">
            <v>2</v>
          </cell>
        </row>
        <row r="266">
          <cell r="A266">
            <v>2</v>
          </cell>
        </row>
        <row r="267">
          <cell r="A267">
            <v>3</v>
          </cell>
        </row>
        <row r="268">
          <cell r="A268">
            <v>4</v>
          </cell>
        </row>
        <row r="269">
          <cell r="A269">
            <v>5</v>
          </cell>
        </row>
        <row r="270">
          <cell r="A270">
            <v>5</v>
          </cell>
        </row>
        <row r="271">
          <cell r="A271">
            <v>6</v>
          </cell>
        </row>
        <row r="272">
          <cell r="A272">
            <v>7</v>
          </cell>
        </row>
        <row r="273">
          <cell r="A273">
            <v>8</v>
          </cell>
        </row>
        <row r="274">
          <cell r="A274">
            <v>12</v>
          </cell>
        </row>
        <row r="275">
          <cell r="A275">
            <v>13</v>
          </cell>
        </row>
        <row r="276">
          <cell r="A276">
            <v>15</v>
          </cell>
        </row>
        <row r="277">
          <cell r="A277">
            <v>13</v>
          </cell>
        </row>
        <row r="278">
          <cell r="A278">
            <v>2</v>
          </cell>
        </row>
        <row r="279">
          <cell r="A279">
            <v>4</v>
          </cell>
        </row>
        <row r="280">
          <cell r="A280">
            <v>6</v>
          </cell>
        </row>
        <row r="281">
          <cell r="A281">
            <v>3</v>
          </cell>
        </row>
        <row r="282">
          <cell r="A282">
            <v>2</v>
          </cell>
        </row>
        <row r="283">
          <cell r="A283">
            <v>4</v>
          </cell>
        </row>
        <row r="284">
          <cell r="A284">
            <v>6</v>
          </cell>
        </row>
        <row r="285">
          <cell r="A285">
            <v>10</v>
          </cell>
        </row>
        <row r="286">
          <cell r="A286">
            <v>11</v>
          </cell>
        </row>
        <row r="287">
          <cell r="A287">
            <v>12</v>
          </cell>
        </row>
        <row r="288">
          <cell r="A288">
            <v>5</v>
          </cell>
        </row>
        <row r="289">
          <cell r="A289">
            <v>4</v>
          </cell>
        </row>
        <row r="290">
          <cell r="A290">
            <v>5</v>
          </cell>
        </row>
        <row r="291">
          <cell r="A291">
            <v>6</v>
          </cell>
        </row>
        <row r="292">
          <cell r="A292">
            <v>10</v>
          </cell>
        </row>
        <row r="293">
          <cell r="A293">
            <v>12</v>
          </cell>
        </row>
        <row r="294">
          <cell r="A294">
            <v>11</v>
          </cell>
        </row>
        <row r="295">
          <cell r="A295">
            <v>6</v>
          </cell>
        </row>
        <row r="296">
          <cell r="A296">
            <v>10</v>
          </cell>
        </row>
        <row r="297">
          <cell r="A297">
            <v>12</v>
          </cell>
        </row>
        <row r="298">
          <cell r="A298">
            <v>2</v>
          </cell>
        </row>
        <row r="299">
          <cell r="A299">
            <v>4</v>
          </cell>
        </row>
        <row r="300">
          <cell r="A300">
            <v>6</v>
          </cell>
        </row>
        <row r="301">
          <cell r="A301">
            <v>11</v>
          </cell>
        </row>
        <row r="302">
          <cell r="A302">
            <v>2</v>
          </cell>
        </row>
        <row r="303">
          <cell r="A303">
            <v>4</v>
          </cell>
        </row>
        <row r="304">
          <cell r="A304">
            <v>6</v>
          </cell>
        </row>
        <row r="305">
          <cell r="A305">
            <v>2</v>
          </cell>
        </row>
        <row r="306">
          <cell r="A306">
            <v>3</v>
          </cell>
        </row>
        <row r="307">
          <cell r="A307">
            <v>4</v>
          </cell>
        </row>
        <row r="308">
          <cell r="A308">
            <v>5</v>
          </cell>
        </row>
        <row r="309">
          <cell r="A309">
            <v>12</v>
          </cell>
        </row>
        <row r="310">
          <cell r="A310">
            <v>2</v>
          </cell>
        </row>
        <row r="311">
          <cell r="A311">
            <v>3</v>
          </cell>
        </row>
        <row r="312">
          <cell r="A312">
            <v>4</v>
          </cell>
        </row>
        <row r="313">
          <cell r="A313">
            <v>6</v>
          </cell>
        </row>
        <row r="314">
          <cell r="A314">
            <v>2</v>
          </cell>
        </row>
        <row r="315">
          <cell r="A315">
            <v>4</v>
          </cell>
        </row>
        <row r="316">
          <cell r="A316">
            <v>6</v>
          </cell>
        </row>
        <row r="317">
          <cell r="A317">
            <v>10</v>
          </cell>
        </row>
        <row r="318">
          <cell r="A318">
            <v>11</v>
          </cell>
        </row>
        <row r="319">
          <cell r="A319">
            <v>12</v>
          </cell>
        </row>
        <row r="320">
          <cell r="A320">
            <v>4</v>
          </cell>
        </row>
        <row r="321">
          <cell r="A321">
            <v>12</v>
          </cell>
        </row>
        <row r="322">
          <cell r="A322">
            <v>3</v>
          </cell>
        </row>
        <row r="323">
          <cell r="A323">
            <v>3</v>
          </cell>
        </row>
        <row r="324">
          <cell r="A324">
            <v>2</v>
          </cell>
        </row>
        <row r="325">
          <cell r="A325">
            <v>11</v>
          </cell>
        </row>
        <row r="326">
          <cell r="A326">
            <v>2</v>
          </cell>
        </row>
        <row r="327">
          <cell r="A327">
            <v>4</v>
          </cell>
        </row>
        <row r="328">
          <cell r="A328">
            <v>12</v>
          </cell>
        </row>
        <row r="329">
          <cell r="A329">
            <v>2</v>
          </cell>
        </row>
        <row r="330">
          <cell r="A330">
            <v>6</v>
          </cell>
        </row>
        <row r="331">
          <cell r="A331">
            <v>15</v>
          </cell>
        </row>
        <row r="332">
          <cell r="A332">
            <v>3</v>
          </cell>
        </row>
        <row r="333">
          <cell r="A333">
            <v>5</v>
          </cell>
        </row>
        <row r="334">
          <cell r="A334">
            <v>4</v>
          </cell>
        </row>
        <row r="335">
          <cell r="A335">
            <v>2</v>
          </cell>
        </row>
        <row r="336">
          <cell r="A336">
            <v>2</v>
          </cell>
        </row>
        <row r="337">
          <cell r="A337">
            <v>3</v>
          </cell>
        </row>
        <row r="338">
          <cell r="A338">
            <v>4</v>
          </cell>
        </row>
        <row r="339">
          <cell r="A339">
            <v>6</v>
          </cell>
        </row>
        <row r="340">
          <cell r="A340">
            <v>10</v>
          </cell>
        </row>
        <row r="341">
          <cell r="A341">
            <v>11</v>
          </cell>
        </row>
        <row r="342">
          <cell r="A342">
            <v>12</v>
          </cell>
        </row>
        <row r="343">
          <cell r="A343">
            <v>6</v>
          </cell>
        </row>
        <row r="344">
          <cell r="A344">
            <v>2</v>
          </cell>
        </row>
        <row r="345">
          <cell r="A345">
            <v>4</v>
          </cell>
        </row>
        <row r="346">
          <cell r="A346">
            <v>12</v>
          </cell>
        </row>
        <row r="347">
          <cell r="A347">
            <v>12</v>
          </cell>
        </row>
        <row r="348">
          <cell r="A348">
            <v>2</v>
          </cell>
        </row>
        <row r="349">
          <cell r="A349">
            <v>4</v>
          </cell>
        </row>
        <row r="350">
          <cell r="A350">
            <v>6</v>
          </cell>
        </row>
        <row r="351">
          <cell r="A351">
            <v>10</v>
          </cell>
        </row>
        <row r="352">
          <cell r="A352">
            <v>11</v>
          </cell>
        </row>
        <row r="353">
          <cell r="A353">
            <v>2</v>
          </cell>
        </row>
        <row r="354">
          <cell r="A354">
            <v>3</v>
          </cell>
        </row>
        <row r="355">
          <cell r="A355">
            <v>4</v>
          </cell>
        </row>
        <row r="356">
          <cell r="A356">
            <v>5</v>
          </cell>
        </row>
        <row r="357">
          <cell r="A357">
            <v>6</v>
          </cell>
        </row>
        <row r="358">
          <cell r="A358">
            <v>12</v>
          </cell>
        </row>
        <row r="359">
          <cell r="A359">
            <v>10</v>
          </cell>
        </row>
        <row r="360">
          <cell r="A360">
            <v>4</v>
          </cell>
        </row>
        <row r="361">
          <cell r="A361">
            <v>5</v>
          </cell>
        </row>
        <row r="362">
          <cell r="A362">
            <v>6</v>
          </cell>
        </row>
        <row r="363">
          <cell r="A363">
            <v>11</v>
          </cell>
        </row>
        <row r="364">
          <cell r="A364">
            <v>13</v>
          </cell>
        </row>
        <row r="365">
          <cell r="A365">
            <v>15</v>
          </cell>
        </row>
        <row r="366">
          <cell r="A366">
            <v>2</v>
          </cell>
        </row>
        <row r="367">
          <cell r="A367">
            <v>4</v>
          </cell>
        </row>
        <row r="368">
          <cell r="A368">
            <v>2</v>
          </cell>
        </row>
        <row r="369">
          <cell r="A369">
            <v>4</v>
          </cell>
        </row>
        <row r="370">
          <cell r="A370">
            <v>6</v>
          </cell>
        </row>
        <row r="371">
          <cell r="A371">
            <v>10</v>
          </cell>
        </row>
        <row r="372">
          <cell r="A372">
            <v>12</v>
          </cell>
        </row>
        <row r="373">
          <cell r="A373">
            <v>2</v>
          </cell>
        </row>
        <row r="374">
          <cell r="A374">
            <v>4</v>
          </cell>
        </row>
        <row r="375">
          <cell r="A375">
            <v>6</v>
          </cell>
        </row>
        <row r="376">
          <cell r="A376">
            <v>10</v>
          </cell>
        </row>
        <row r="377">
          <cell r="A377">
            <v>2</v>
          </cell>
        </row>
        <row r="378">
          <cell r="A378">
            <v>4</v>
          </cell>
        </row>
        <row r="379">
          <cell r="A379">
            <v>2</v>
          </cell>
        </row>
        <row r="380">
          <cell r="A380">
            <v>4</v>
          </cell>
        </row>
        <row r="381">
          <cell r="A381">
            <v>5</v>
          </cell>
        </row>
        <row r="382">
          <cell r="A382">
            <v>10</v>
          </cell>
        </row>
        <row r="383">
          <cell r="A383">
            <v>2</v>
          </cell>
        </row>
        <row r="384">
          <cell r="A384">
            <v>3</v>
          </cell>
        </row>
        <row r="385">
          <cell r="A385">
            <v>4</v>
          </cell>
        </row>
        <row r="386">
          <cell r="A386">
            <v>6</v>
          </cell>
        </row>
        <row r="387">
          <cell r="A387">
            <v>2</v>
          </cell>
        </row>
        <row r="388">
          <cell r="A388">
            <v>4</v>
          </cell>
        </row>
        <row r="389">
          <cell r="A389">
            <v>2</v>
          </cell>
        </row>
        <row r="390">
          <cell r="A390">
            <v>3</v>
          </cell>
        </row>
        <row r="391">
          <cell r="A391">
            <v>4</v>
          </cell>
        </row>
        <row r="392">
          <cell r="A392">
            <v>5</v>
          </cell>
        </row>
        <row r="393">
          <cell r="A393">
            <v>6</v>
          </cell>
        </row>
        <row r="394">
          <cell r="A394">
            <v>6</v>
          </cell>
        </row>
        <row r="395">
          <cell r="A395">
            <v>10</v>
          </cell>
        </row>
        <row r="396">
          <cell r="A396">
            <v>10</v>
          </cell>
        </row>
        <row r="397">
          <cell r="A397">
            <v>15</v>
          </cell>
        </row>
        <row r="398">
          <cell r="A398">
            <v>2</v>
          </cell>
        </row>
        <row r="399">
          <cell r="A399">
            <v>4</v>
          </cell>
        </row>
        <row r="400">
          <cell r="A400">
            <v>2</v>
          </cell>
        </row>
        <row r="401">
          <cell r="A401">
            <v>4</v>
          </cell>
        </row>
        <row r="402">
          <cell r="A402">
            <v>5</v>
          </cell>
        </row>
        <row r="403">
          <cell r="A403">
            <v>6</v>
          </cell>
        </row>
        <row r="404">
          <cell r="A404">
            <v>10</v>
          </cell>
        </row>
        <row r="405">
          <cell r="A405">
            <v>12</v>
          </cell>
        </row>
        <row r="406">
          <cell r="A406">
            <v>2</v>
          </cell>
        </row>
        <row r="407">
          <cell r="A407">
            <v>4</v>
          </cell>
        </row>
        <row r="408">
          <cell r="A408">
            <v>6</v>
          </cell>
        </row>
        <row r="409">
          <cell r="A409">
            <v>10</v>
          </cell>
        </row>
        <row r="410">
          <cell r="A410">
            <v>12</v>
          </cell>
        </row>
        <row r="411">
          <cell r="A411">
            <v>11</v>
          </cell>
        </row>
        <row r="412">
          <cell r="A412">
            <v>4</v>
          </cell>
        </row>
        <row r="413">
          <cell r="A413">
            <v>6</v>
          </cell>
        </row>
        <row r="414">
          <cell r="A414">
            <v>10</v>
          </cell>
        </row>
        <row r="415">
          <cell r="A415">
            <v>4</v>
          </cell>
        </row>
        <row r="416">
          <cell r="A416">
            <v>2</v>
          </cell>
        </row>
        <row r="417">
          <cell r="A417">
            <v>6</v>
          </cell>
        </row>
        <row r="418">
          <cell r="A418">
            <v>12</v>
          </cell>
        </row>
        <row r="419">
          <cell r="A419">
            <v>3</v>
          </cell>
        </row>
        <row r="420">
          <cell r="A420">
            <v>4</v>
          </cell>
        </row>
        <row r="421">
          <cell r="A421">
            <v>6</v>
          </cell>
        </row>
        <row r="422">
          <cell r="A422">
            <v>8</v>
          </cell>
        </row>
        <row r="423">
          <cell r="A423">
            <v>9</v>
          </cell>
        </row>
        <row r="424">
          <cell r="A424">
            <v>10</v>
          </cell>
        </row>
        <row r="425">
          <cell r="A425">
            <v>2</v>
          </cell>
        </row>
        <row r="426">
          <cell r="A426">
            <v>4</v>
          </cell>
        </row>
        <row r="427">
          <cell r="A427">
            <v>6</v>
          </cell>
        </row>
        <row r="428">
          <cell r="A428">
            <v>2</v>
          </cell>
        </row>
        <row r="429">
          <cell r="A429">
            <v>4</v>
          </cell>
        </row>
        <row r="430">
          <cell r="A430">
            <v>12</v>
          </cell>
        </row>
        <row r="431">
          <cell r="A431">
            <v>4</v>
          </cell>
        </row>
        <row r="432">
          <cell r="A432">
            <v>2</v>
          </cell>
        </row>
        <row r="433">
          <cell r="A433">
            <v>11</v>
          </cell>
        </row>
        <row r="434">
          <cell r="A434">
            <v>6</v>
          </cell>
        </row>
        <row r="435">
          <cell r="A435">
            <v>10</v>
          </cell>
        </row>
        <row r="436">
          <cell r="A436">
            <v>2</v>
          </cell>
        </row>
        <row r="437">
          <cell r="A437">
            <v>4</v>
          </cell>
        </row>
        <row r="438">
          <cell r="A438">
            <v>4</v>
          </cell>
        </row>
        <row r="439">
          <cell r="A439">
            <v>5</v>
          </cell>
        </row>
        <row r="440">
          <cell r="A440">
            <v>11</v>
          </cell>
        </row>
        <row r="441">
          <cell r="A441">
            <v>2</v>
          </cell>
        </row>
        <row r="442">
          <cell r="A442">
            <v>4</v>
          </cell>
        </row>
        <row r="443">
          <cell r="A443">
            <v>6</v>
          </cell>
        </row>
        <row r="444">
          <cell r="A444">
            <v>12</v>
          </cell>
        </row>
        <row r="445">
          <cell r="A445">
            <v>2</v>
          </cell>
        </row>
        <row r="446">
          <cell r="A446">
            <v>4</v>
          </cell>
        </row>
        <row r="447">
          <cell r="A447">
            <v>5</v>
          </cell>
        </row>
        <row r="448">
          <cell r="A448">
            <v>4</v>
          </cell>
        </row>
        <row r="449">
          <cell r="A449">
            <v>2</v>
          </cell>
        </row>
        <row r="450">
          <cell r="A450">
            <v>4</v>
          </cell>
        </row>
        <row r="451">
          <cell r="A451">
            <v>10</v>
          </cell>
        </row>
        <row r="452">
          <cell r="A452">
            <v>6</v>
          </cell>
        </row>
        <row r="453">
          <cell r="A453">
            <v>11</v>
          </cell>
        </row>
        <row r="454">
          <cell r="A454">
            <v>10</v>
          </cell>
        </row>
        <row r="455">
          <cell r="A455">
            <v>12</v>
          </cell>
        </row>
        <row r="456">
          <cell r="A456">
            <v>6</v>
          </cell>
        </row>
        <row r="457">
          <cell r="A457">
            <v>2</v>
          </cell>
        </row>
        <row r="458">
          <cell r="A458">
            <v>4</v>
          </cell>
        </row>
        <row r="459">
          <cell r="A459">
            <v>10</v>
          </cell>
        </row>
        <row r="460">
          <cell r="A460">
            <v>12</v>
          </cell>
        </row>
        <row r="461">
          <cell r="A461">
            <v>2</v>
          </cell>
        </row>
        <row r="462">
          <cell r="A462">
            <v>3</v>
          </cell>
        </row>
        <row r="463">
          <cell r="A463">
            <v>4</v>
          </cell>
        </row>
        <row r="464">
          <cell r="A464">
            <v>5</v>
          </cell>
        </row>
        <row r="465">
          <cell r="A465">
            <v>6</v>
          </cell>
        </row>
        <row r="466">
          <cell r="A466">
            <v>11</v>
          </cell>
        </row>
        <row r="467">
          <cell r="A467">
            <v>15</v>
          </cell>
        </row>
        <row r="468">
          <cell r="A468">
            <v>2</v>
          </cell>
        </row>
        <row r="469">
          <cell r="A469">
            <v>4</v>
          </cell>
        </row>
        <row r="470">
          <cell r="A470">
            <v>6</v>
          </cell>
        </row>
        <row r="471">
          <cell r="A471">
            <v>10</v>
          </cell>
        </row>
        <row r="472">
          <cell r="A472">
            <v>12</v>
          </cell>
        </row>
        <row r="473">
          <cell r="A473">
            <v>2</v>
          </cell>
        </row>
        <row r="474">
          <cell r="A474">
            <v>3</v>
          </cell>
        </row>
        <row r="475">
          <cell r="A475">
            <v>4</v>
          </cell>
        </row>
        <row r="476">
          <cell r="A476">
            <v>5</v>
          </cell>
        </row>
        <row r="477">
          <cell r="A477">
            <v>6</v>
          </cell>
        </row>
        <row r="478">
          <cell r="A478">
            <v>15</v>
          </cell>
        </row>
        <row r="479">
          <cell r="A479">
            <v>4</v>
          </cell>
        </row>
        <row r="480">
          <cell r="A480">
            <v>2</v>
          </cell>
        </row>
        <row r="481">
          <cell r="A481">
            <v>4</v>
          </cell>
        </row>
        <row r="482">
          <cell r="A482">
            <v>6</v>
          </cell>
        </row>
        <row r="483">
          <cell r="A483">
            <v>10</v>
          </cell>
        </row>
        <row r="484">
          <cell r="A484">
            <v>11</v>
          </cell>
        </row>
        <row r="485">
          <cell r="A485">
            <v>12</v>
          </cell>
        </row>
        <row r="486">
          <cell r="A486">
            <v>4</v>
          </cell>
        </row>
        <row r="487">
          <cell r="A487">
            <v>2</v>
          </cell>
        </row>
        <row r="488">
          <cell r="A488">
            <v>4</v>
          </cell>
        </row>
        <row r="489">
          <cell r="A489">
            <v>5</v>
          </cell>
        </row>
        <row r="490">
          <cell r="A490">
            <v>6</v>
          </cell>
        </row>
        <row r="491">
          <cell r="A491">
            <v>10</v>
          </cell>
        </row>
        <row r="492">
          <cell r="A492">
            <v>12</v>
          </cell>
        </row>
        <row r="493">
          <cell r="A493">
            <v>15</v>
          </cell>
        </row>
        <row r="494">
          <cell r="A494">
            <v>5</v>
          </cell>
        </row>
        <row r="495">
          <cell r="A495">
            <v>4</v>
          </cell>
        </row>
        <row r="496">
          <cell r="A496">
            <v>2</v>
          </cell>
        </row>
        <row r="497">
          <cell r="A497">
            <v>3</v>
          </cell>
        </row>
        <row r="498">
          <cell r="A498">
            <v>4</v>
          </cell>
        </row>
        <row r="499">
          <cell r="A499">
            <v>10</v>
          </cell>
        </row>
        <row r="500">
          <cell r="A500">
            <v>12</v>
          </cell>
        </row>
      </sheetData>
      <sheetData sheetId="7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oissons"/>
      <sheetName val="Oct"/>
      <sheetName val="TCD Conso Jour"/>
      <sheetName val="TCDCaisse"/>
      <sheetName val="Conso Jour"/>
      <sheetName val="Pointage Jour"/>
      <sheetName val="Stock"/>
      <sheetName val="Mvts"/>
      <sheetName val="Param"/>
      <sheetName val="Calc"/>
    </sheetNames>
    <sheetDataSet>
      <sheetData sheetId="0"/>
      <sheetData sheetId="1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  <cell r="K2">
            <v>60.1</v>
          </cell>
        </row>
        <row r="3">
          <cell r="B3" t="str">
            <v>Saumur Tradition</v>
          </cell>
        </row>
        <row r="4">
          <cell r="B4" t="str">
            <v>Cidre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Café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12</v>
          </cell>
        </row>
        <row r="16">
          <cell r="A16">
            <v>4</v>
          </cell>
        </row>
        <row r="17">
          <cell r="A17">
            <v>2</v>
          </cell>
        </row>
        <row r="18">
          <cell r="A18">
            <v>6</v>
          </cell>
        </row>
        <row r="19">
          <cell r="A19">
            <v>7</v>
          </cell>
        </row>
        <row r="20">
          <cell r="A20">
            <v>12</v>
          </cell>
        </row>
        <row r="21">
          <cell r="A21">
            <v>11</v>
          </cell>
        </row>
        <row r="22">
          <cell r="A22">
            <v>10</v>
          </cell>
        </row>
        <row r="23">
          <cell r="A23">
            <v>9</v>
          </cell>
        </row>
        <row r="24">
          <cell r="A24">
            <v>8</v>
          </cell>
        </row>
        <row r="25">
          <cell r="A25">
            <v>3</v>
          </cell>
        </row>
        <row r="26">
          <cell r="A26">
            <v>2</v>
          </cell>
        </row>
        <row r="27">
          <cell r="A27">
            <v>6</v>
          </cell>
        </row>
        <row r="28">
          <cell r="A28">
            <v>2</v>
          </cell>
        </row>
        <row r="29">
          <cell r="A29">
            <v>4</v>
          </cell>
        </row>
        <row r="30">
          <cell r="A30">
            <v>2</v>
          </cell>
        </row>
        <row r="31">
          <cell r="A31">
            <v>6</v>
          </cell>
        </row>
        <row r="32">
          <cell r="A32">
            <v>11</v>
          </cell>
        </row>
        <row r="33">
          <cell r="A33">
            <v>5</v>
          </cell>
        </row>
        <row r="34">
          <cell r="A34">
            <v>2</v>
          </cell>
        </row>
        <row r="35">
          <cell r="A35">
            <v>4</v>
          </cell>
        </row>
        <row r="36">
          <cell r="A36">
            <v>10</v>
          </cell>
        </row>
        <row r="37">
          <cell r="A37">
            <v>6</v>
          </cell>
        </row>
        <row r="38">
          <cell r="A38">
            <v>5</v>
          </cell>
        </row>
        <row r="39">
          <cell r="A39">
            <v>3</v>
          </cell>
        </row>
        <row r="40">
          <cell r="A40">
            <v>4</v>
          </cell>
        </row>
        <row r="41">
          <cell r="A41">
            <v>9</v>
          </cell>
        </row>
        <row r="42">
          <cell r="A42">
            <v>10</v>
          </cell>
        </row>
        <row r="43">
          <cell r="A43">
            <v>11</v>
          </cell>
        </row>
        <row r="44">
          <cell r="A44">
            <v>12</v>
          </cell>
        </row>
        <row r="45">
          <cell r="A45">
            <v>15</v>
          </cell>
        </row>
        <row r="46">
          <cell r="A46">
            <v>3</v>
          </cell>
        </row>
        <row r="47">
          <cell r="A47">
            <v>3</v>
          </cell>
        </row>
        <row r="48">
          <cell r="A48">
            <v>4</v>
          </cell>
        </row>
        <row r="49">
          <cell r="A49">
            <v>10</v>
          </cell>
        </row>
        <row r="50">
          <cell r="A50">
            <v>11</v>
          </cell>
        </row>
        <row r="51">
          <cell r="A51">
            <v>10</v>
          </cell>
        </row>
        <row r="52">
          <cell r="A52">
            <v>4</v>
          </cell>
        </row>
        <row r="53">
          <cell r="A53">
            <v>6</v>
          </cell>
        </row>
        <row r="54">
          <cell r="A54">
            <v>10</v>
          </cell>
        </row>
        <row r="55">
          <cell r="A55">
            <v>11</v>
          </cell>
        </row>
        <row r="56">
          <cell r="A56">
            <v>2</v>
          </cell>
        </row>
        <row r="57">
          <cell r="A57">
            <v>1</v>
          </cell>
        </row>
        <row r="58">
          <cell r="A58">
            <v>4</v>
          </cell>
        </row>
        <row r="59">
          <cell r="A59">
            <v>10</v>
          </cell>
        </row>
        <row r="60">
          <cell r="A60">
            <v>11</v>
          </cell>
        </row>
        <row r="61">
          <cell r="A61">
            <v>12</v>
          </cell>
        </row>
        <row r="62">
          <cell r="A62">
            <v>2</v>
          </cell>
        </row>
        <row r="63">
          <cell r="A63">
            <v>11</v>
          </cell>
        </row>
        <row r="64">
          <cell r="A64">
            <v>10</v>
          </cell>
        </row>
        <row r="65">
          <cell r="A65">
            <v>4</v>
          </cell>
        </row>
        <row r="66">
          <cell r="A66">
            <v>10</v>
          </cell>
        </row>
        <row r="67">
          <cell r="A67">
            <v>6</v>
          </cell>
        </row>
        <row r="68">
          <cell r="A68">
            <v>11</v>
          </cell>
        </row>
        <row r="69">
          <cell r="A69">
            <v>7</v>
          </cell>
        </row>
        <row r="70">
          <cell r="A70">
            <v>8</v>
          </cell>
        </row>
        <row r="71">
          <cell r="A71">
            <v>12</v>
          </cell>
        </row>
        <row r="72">
          <cell r="A72">
            <v>4</v>
          </cell>
        </row>
        <row r="73">
          <cell r="A73">
            <v>6</v>
          </cell>
        </row>
        <row r="74">
          <cell r="A74">
            <v>7</v>
          </cell>
        </row>
        <row r="75">
          <cell r="A75">
            <v>9</v>
          </cell>
        </row>
        <row r="76">
          <cell r="A76">
            <v>12</v>
          </cell>
        </row>
        <row r="77">
          <cell r="A77">
            <v>10</v>
          </cell>
        </row>
        <row r="78">
          <cell r="A78">
            <v>11</v>
          </cell>
        </row>
        <row r="79">
          <cell r="A79">
            <v>2</v>
          </cell>
        </row>
        <row r="80">
          <cell r="A80">
            <v>11</v>
          </cell>
        </row>
        <row r="81">
          <cell r="A81">
            <v>10</v>
          </cell>
        </row>
        <row r="82">
          <cell r="A82">
            <v>2</v>
          </cell>
        </row>
        <row r="83">
          <cell r="A83">
            <v>10</v>
          </cell>
        </row>
        <row r="84">
          <cell r="A84">
            <v>4</v>
          </cell>
        </row>
        <row r="85">
          <cell r="A85">
            <v>5</v>
          </cell>
        </row>
        <row r="86">
          <cell r="A86">
            <v>2</v>
          </cell>
        </row>
        <row r="87">
          <cell r="A87">
            <v>2</v>
          </cell>
        </row>
        <row r="88">
          <cell r="A88">
            <v>10</v>
          </cell>
        </row>
        <row r="89">
          <cell r="A89">
            <v>11</v>
          </cell>
        </row>
        <row r="90">
          <cell r="A90">
            <v>11</v>
          </cell>
        </row>
        <row r="91">
          <cell r="A91">
            <v>10</v>
          </cell>
        </row>
        <row r="92">
          <cell r="A92">
            <v>4</v>
          </cell>
        </row>
        <row r="93">
          <cell r="A93">
            <v>6</v>
          </cell>
        </row>
        <row r="94">
          <cell r="A94">
            <v>10</v>
          </cell>
        </row>
        <row r="95">
          <cell r="A95">
            <v>12</v>
          </cell>
        </row>
        <row r="96">
          <cell r="A96">
            <v>10</v>
          </cell>
        </row>
        <row r="97">
          <cell r="A97">
            <v>4</v>
          </cell>
        </row>
        <row r="98">
          <cell r="A98">
            <v>11</v>
          </cell>
        </row>
        <row r="99">
          <cell r="A99">
            <v>11</v>
          </cell>
        </row>
        <row r="100">
          <cell r="A100">
            <v>10</v>
          </cell>
        </row>
        <row r="101">
          <cell r="A101">
            <v>10</v>
          </cell>
        </row>
        <row r="102">
          <cell r="A102">
            <v>4</v>
          </cell>
        </row>
        <row r="103">
          <cell r="A103">
            <v>10</v>
          </cell>
        </row>
        <row r="104">
          <cell r="A104">
            <v>11</v>
          </cell>
        </row>
        <row r="105">
          <cell r="A105">
            <v>2</v>
          </cell>
        </row>
        <row r="106">
          <cell r="A106">
            <v>1</v>
          </cell>
        </row>
        <row r="107">
          <cell r="A107">
            <v>12</v>
          </cell>
        </row>
        <row r="108">
          <cell r="A108">
            <v>1</v>
          </cell>
        </row>
        <row r="109">
          <cell r="A109">
            <v>5</v>
          </cell>
        </row>
        <row r="110">
          <cell r="A110">
            <v>2</v>
          </cell>
        </row>
        <row r="111">
          <cell r="A111">
            <v>6</v>
          </cell>
        </row>
        <row r="112">
          <cell r="A112">
            <v>10</v>
          </cell>
        </row>
        <row r="113">
          <cell r="A113">
            <v>8</v>
          </cell>
        </row>
        <row r="114">
          <cell r="A114">
            <v>9</v>
          </cell>
        </row>
        <row r="115">
          <cell r="A115">
            <v>9</v>
          </cell>
        </row>
        <row r="116">
          <cell r="A116">
            <v>11</v>
          </cell>
        </row>
        <row r="117">
          <cell r="A117">
            <v>4</v>
          </cell>
        </row>
        <row r="118">
          <cell r="A118">
            <v>2</v>
          </cell>
        </row>
        <row r="119">
          <cell r="A119">
            <v>4</v>
          </cell>
        </row>
        <row r="120">
          <cell r="A120">
            <v>10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6</v>
          </cell>
        </row>
        <row r="124">
          <cell r="A124">
            <v>4</v>
          </cell>
        </row>
        <row r="125">
          <cell r="A125">
            <v>10</v>
          </cell>
        </row>
        <row r="126">
          <cell r="A126">
            <v>11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10</v>
          </cell>
        </row>
        <row r="130">
          <cell r="A130">
            <v>4</v>
          </cell>
        </row>
        <row r="131">
          <cell r="A131">
            <v>12</v>
          </cell>
        </row>
        <row r="132">
          <cell r="A132">
            <v>10</v>
          </cell>
        </row>
        <row r="133">
          <cell r="A133">
            <v>2</v>
          </cell>
        </row>
        <row r="134">
          <cell r="A134">
            <v>11</v>
          </cell>
        </row>
        <row r="135">
          <cell r="A135">
            <v>10</v>
          </cell>
        </row>
        <row r="136">
          <cell r="A136">
            <v>2</v>
          </cell>
        </row>
        <row r="137">
          <cell r="A137">
            <v>4</v>
          </cell>
        </row>
        <row r="138">
          <cell r="A138">
            <v>5</v>
          </cell>
        </row>
        <row r="139">
          <cell r="A139">
            <v>10</v>
          </cell>
        </row>
        <row r="140">
          <cell r="A140">
            <v>11</v>
          </cell>
        </row>
        <row r="141">
          <cell r="A141">
            <v>6</v>
          </cell>
        </row>
        <row r="142">
          <cell r="A142">
            <v>4</v>
          </cell>
        </row>
        <row r="143">
          <cell r="A143">
            <v>8</v>
          </cell>
        </row>
        <row r="144">
          <cell r="A144">
            <v>7</v>
          </cell>
        </row>
        <row r="145">
          <cell r="A145">
            <v>10</v>
          </cell>
        </row>
        <row r="146">
          <cell r="A146">
            <v>6</v>
          </cell>
        </row>
        <row r="147">
          <cell r="A147">
            <v>11</v>
          </cell>
        </row>
        <row r="148">
          <cell r="A148">
            <v>10</v>
          </cell>
        </row>
        <row r="149">
          <cell r="A149">
            <v>2</v>
          </cell>
        </row>
        <row r="150">
          <cell r="A150">
            <v>1</v>
          </cell>
        </row>
        <row r="151">
          <cell r="A151">
            <v>4</v>
          </cell>
        </row>
        <row r="152">
          <cell r="A152">
            <v>5</v>
          </cell>
        </row>
        <row r="153">
          <cell r="A153">
            <v>6</v>
          </cell>
        </row>
        <row r="154">
          <cell r="A154">
            <v>7</v>
          </cell>
        </row>
        <row r="155">
          <cell r="A155">
            <v>8</v>
          </cell>
        </row>
        <row r="156">
          <cell r="A156">
            <v>10</v>
          </cell>
        </row>
        <row r="157">
          <cell r="A157">
            <v>12</v>
          </cell>
        </row>
        <row r="158">
          <cell r="A158">
            <v>10</v>
          </cell>
        </row>
        <row r="159">
          <cell r="A159">
            <v>4</v>
          </cell>
        </row>
        <row r="160">
          <cell r="A160">
            <v>10</v>
          </cell>
        </row>
        <row r="161">
          <cell r="A161">
            <v>2</v>
          </cell>
        </row>
        <row r="162">
          <cell r="A162">
            <v>11</v>
          </cell>
        </row>
      </sheetData>
      <sheetData sheetId="9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94"/>
  <sheetViews>
    <sheetView topLeftCell="A57" zoomScale="80" zoomScaleNormal="80" workbookViewId="0">
      <selection activeCell="H75" sqref="H75:H93"/>
    </sheetView>
  </sheetViews>
  <sheetFormatPr baseColWidth="10" defaultColWidth="12.85546875" defaultRowHeight="15" x14ac:dyDescent="0.25"/>
  <cols>
    <col min="1" max="1" width="14.5703125" bestFit="1" customWidth="1"/>
    <col min="2" max="2" width="15.140625" bestFit="1" customWidth="1"/>
    <col min="3" max="3" width="7.7109375" bestFit="1" customWidth="1"/>
    <col min="5" max="5" width="7.42578125" bestFit="1" customWidth="1"/>
    <col min="6" max="6" width="6" bestFit="1" customWidth="1"/>
    <col min="7" max="7" width="11.5703125" bestFit="1" customWidth="1"/>
    <col min="8" max="8" width="15.5703125" bestFit="1" customWidth="1"/>
    <col min="9" max="9" width="11.42578125" bestFit="1" customWidth="1"/>
    <col min="10" max="10" width="13.5703125" bestFit="1" customWidth="1"/>
    <col min="11" max="11" width="12.42578125" bestFit="1" customWidth="1"/>
    <col min="12" max="12" width="8" bestFit="1" customWidth="1"/>
    <col min="13" max="13" width="7.7109375" bestFit="1" customWidth="1"/>
    <col min="14" max="14" width="12.28515625" bestFit="1" customWidth="1"/>
    <col min="15" max="15" width="14.5703125" bestFit="1" customWidth="1"/>
    <col min="16" max="16" width="11.7109375" bestFit="1" customWidth="1"/>
    <col min="17" max="17" width="7.28515625" bestFit="1" customWidth="1"/>
    <col min="18" max="18" width="12.7109375" bestFit="1" customWidth="1"/>
  </cols>
  <sheetData>
    <row r="1" spans="1:20" x14ac:dyDescent="0.25">
      <c r="A1" s="18" t="s">
        <v>17</v>
      </c>
      <c r="B1" s="17" t="s">
        <v>16</v>
      </c>
      <c r="C1" s="17" t="s">
        <v>15</v>
      </c>
      <c r="E1" s="23" t="s">
        <v>21</v>
      </c>
      <c r="F1" s="23" t="s">
        <v>20</v>
      </c>
      <c r="G1" s="16" t="s">
        <v>14</v>
      </c>
      <c r="H1" s="17" t="s">
        <v>13</v>
      </c>
      <c r="I1" s="17" t="s">
        <v>6</v>
      </c>
      <c r="J1" s="17" t="s">
        <v>12</v>
      </c>
      <c r="K1" s="17" t="s">
        <v>11</v>
      </c>
      <c r="L1" s="17" t="s">
        <v>3</v>
      </c>
      <c r="M1" s="17" t="s">
        <v>10</v>
      </c>
      <c r="N1" s="17" t="s">
        <v>2</v>
      </c>
      <c r="O1" s="17" t="s">
        <v>9</v>
      </c>
      <c r="P1" s="16" t="s">
        <v>8</v>
      </c>
      <c r="Q1" s="16" t="s">
        <v>4</v>
      </c>
      <c r="R1" s="10" t="s">
        <v>7</v>
      </c>
    </row>
    <row r="2" spans="1:20" x14ac:dyDescent="0.25">
      <c r="A2" s="7">
        <v>200</v>
      </c>
      <c r="B2" s="14"/>
      <c r="C2" s="13">
        <f t="shared" ref="C2:C15" si="0">SUM(A2*B2)</f>
        <v>0</v>
      </c>
      <c r="E2" s="22">
        <f>YEAR(G2)</f>
        <v>2016</v>
      </c>
      <c r="F2" s="22">
        <f>MONTH(G2)</f>
        <v>10</v>
      </c>
      <c r="G2" s="4">
        <v>42656</v>
      </c>
      <c r="H2" s="2">
        <f>C16</f>
        <v>65.599999999999994</v>
      </c>
      <c r="I2" s="2">
        <f>C17</f>
        <v>4.5</v>
      </c>
      <c r="J2" s="2">
        <f>[2]Boissons!K2</f>
        <v>60.1</v>
      </c>
      <c r="K2" s="3">
        <f>C22</f>
        <v>0</v>
      </c>
      <c r="L2" s="3">
        <f>C20</f>
        <v>8</v>
      </c>
      <c r="M2" s="3">
        <f>C18</f>
        <v>0</v>
      </c>
      <c r="N2" s="2">
        <f>C21</f>
        <v>0</v>
      </c>
      <c r="O2" s="2">
        <f>K2+L2+N2+Q2</f>
        <v>8</v>
      </c>
      <c r="P2" s="5">
        <f>SUM(H2-O2)+(I2+M2)</f>
        <v>62.099999999999994</v>
      </c>
      <c r="Q2" s="5">
        <f>C19</f>
        <v>0</v>
      </c>
      <c r="R2" s="5">
        <f>SUM(P2-J2)</f>
        <v>1.9999999999999929</v>
      </c>
      <c r="S2" s="5"/>
      <c r="T2" s="6"/>
    </row>
    <row r="3" spans="1:20" x14ac:dyDescent="0.25">
      <c r="A3" s="7">
        <v>100</v>
      </c>
      <c r="B3" s="14"/>
      <c r="C3" s="13">
        <f t="shared" si="0"/>
        <v>0</v>
      </c>
      <c r="E3" s="22">
        <f t="shared" ref="E3:E66" si="1">YEAR(G3)</f>
        <v>2016</v>
      </c>
      <c r="F3" s="22">
        <f t="shared" ref="F3:F66" si="2">MONTH(G3)</f>
        <v>10</v>
      </c>
      <c r="G3" s="4">
        <v>42655</v>
      </c>
      <c r="H3" s="2">
        <v>49.6</v>
      </c>
      <c r="I3" s="2">
        <v>7.5</v>
      </c>
      <c r="J3" s="2">
        <v>53.1</v>
      </c>
      <c r="K3" s="3">
        <v>3</v>
      </c>
      <c r="L3" s="3">
        <v>0</v>
      </c>
      <c r="M3" s="3">
        <v>0</v>
      </c>
      <c r="N3" s="2">
        <v>0</v>
      </c>
      <c r="O3" s="2">
        <v>3</v>
      </c>
      <c r="P3" s="5">
        <v>54.1</v>
      </c>
      <c r="Q3" s="5">
        <v>0</v>
      </c>
      <c r="R3" s="5">
        <v>1</v>
      </c>
      <c r="S3" s="6"/>
      <c r="T3" s="6"/>
    </row>
    <row r="4" spans="1:20" x14ac:dyDescent="0.25">
      <c r="A4" s="7">
        <v>50</v>
      </c>
      <c r="B4" s="14"/>
      <c r="C4" s="13">
        <f t="shared" si="0"/>
        <v>0</v>
      </c>
      <c r="E4" s="22">
        <f t="shared" si="1"/>
        <v>2016</v>
      </c>
      <c r="F4" s="22">
        <f t="shared" si="2"/>
        <v>10</v>
      </c>
      <c r="G4" s="4">
        <v>42654</v>
      </c>
      <c r="H4" s="2">
        <v>54.5</v>
      </c>
      <c r="I4" s="2">
        <v>3</v>
      </c>
      <c r="J4" s="2">
        <v>52.5</v>
      </c>
      <c r="K4" s="3">
        <v>7.5</v>
      </c>
      <c r="L4" s="3">
        <v>8</v>
      </c>
      <c r="M4" s="3">
        <v>10.5</v>
      </c>
      <c r="N4" s="2">
        <v>0</v>
      </c>
      <c r="O4" s="2">
        <v>15.5</v>
      </c>
      <c r="P4" s="5">
        <v>52.5</v>
      </c>
      <c r="Q4" s="5">
        <v>0</v>
      </c>
      <c r="R4" s="5">
        <v>0</v>
      </c>
      <c r="S4" s="5"/>
    </row>
    <row r="5" spans="1:20" x14ac:dyDescent="0.25">
      <c r="A5" s="7">
        <v>20</v>
      </c>
      <c r="B5" s="14"/>
      <c r="C5" s="13">
        <f t="shared" si="0"/>
        <v>0</v>
      </c>
      <c r="E5" s="22">
        <f t="shared" si="1"/>
        <v>2016</v>
      </c>
      <c r="F5" s="22">
        <f t="shared" si="2"/>
        <v>10</v>
      </c>
      <c r="G5" s="4">
        <v>42653</v>
      </c>
      <c r="H5" s="2">
        <v>85.2</v>
      </c>
      <c r="I5" s="2">
        <v>13.5</v>
      </c>
      <c r="J5" s="2">
        <v>71.099999999999994</v>
      </c>
      <c r="K5" s="3">
        <v>21</v>
      </c>
      <c r="L5" s="3">
        <v>8</v>
      </c>
      <c r="M5" s="3">
        <v>0</v>
      </c>
      <c r="N5" s="2">
        <v>0</v>
      </c>
      <c r="O5" s="2">
        <v>29</v>
      </c>
      <c r="P5" s="5">
        <v>69.7</v>
      </c>
      <c r="Q5" s="5">
        <v>0</v>
      </c>
      <c r="R5" s="5">
        <v>-1.3999999999999915</v>
      </c>
      <c r="S5" s="5"/>
      <c r="T5" s="5"/>
    </row>
    <row r="6" spans="1:20" x14ac:dyDescent="0.25">
      <c r="A6" s="7">
        <v>10</v>
      </c>
      <c r="B6" s="14">
        <v>2</v>
      </c>
      <c r="C6" s="13">
        <f t="shared" si="0"/>
        <v>20</v>
      </c>
      <c r="E6" s="22">
        <f t="shared" si="1"/>
        <v>2016</v>
      </c>
      <c r="F6" s="22">
        <f t="shared" si="2"/>
        <v>10</v>
      </c>
      <c r="G6" s="4">
        <v>42652</v>
      </c>
      <c r="H6" s="2">
        <v>53.5</v>
      </c>
      <c r="I6" s="2">
        <v>0</v>
      </c>
      <c r="J6" s="2">
        <v>51</v>
      </c>
      <c r="K6" s="3">
        <v>3</v>
      </c>
      <c r="L6" s="3">
        <v>0</v>
      </c>
      <c r="M6" s="3">
        <v>0</v>
      </c>
      <c r="N6" s="2">
        <v>0</v>
      </c>
      <c r="O6" s="2">
        <v>3</v>
      </c>
      <c r="P6" s="5">
        <v>50.5</v>
      </c>
      <c r="Q6" s="5">
        <v>0</v>
      </c>
      <c r="R6" s="5">
        <v>-0.5</v>
      </c>
      <c r="S6" s="15"/>
    </row>
    <row r="7" spans="1:20" x14ac:dyDescent="0.25">
      <c r="A7" s="7">
        <v>5</v>
      </c>
      <c r="B7" s="14">
        <v>3</v>
      </c>
      <c r="C7" s="13">
        <f t="shared" si="0"/>
        <v>15</v>
      </c>
      <c r="E7" s="22">
        <f t="shared" si="1"/>
        <v>2016</v>
      </c>
      <c r="F7" s="22">
        <f t="shared" si="2"/>
        <v>10</v>
      </c>
      <c r="G7" s="4">
        <v>42651</v>
      </c>
      <c r="H7" s="2">
        <v>31.5</v>
      </c>
      <c r="I7" s="2">
        <v>3</v>
      </c>
      <c r="J7" s="2">
        <v>34.5</v>
      </c>
      <c r="K7" s="3">
        <v>0</v>
      </c>
      <c r="L7" s="3">
        <v>0</v>
      </c>
      <c r="M7" s="3">
        <v>0</v>
      </c>
      <c r="N7" s="2">
        <v>0</v>
      </c>
      <c r="O7" s="2">
        <v>0</v>
      </c>
      <c r="P7" s="5">
        <v>34.5</v>
      </c>
      <c r="Q7" s="5">
        <v>0</v>
      </c>
      <c r="R7" s="5">
        <v>0</v>
      </c>
      <c r="S7" s="15"/>
      <c r="T7" s="5"/>
    </row>
    <row r="8" spans="1:20" x14ac:dyDescent="0.25">
      <c r="A8" s="7">
        <v>2</v>
      </c>
      <c r="B8" s="14">
        <v>8</v>
      </c>
      <c r="C8" s="13">
        <f t="shared" si="0"/>
        <v>16</v>
      </c>
      <c r="E8" s="22">
        <f t="shared" si="1"/>
        <v>2016</v>
      </c>
      <c r="F8" s="22">
        <f t="shared" si="2"/>
        <v>10</v>
      </c>
      <c r="G8" s="4">
        <v>42650</v>
      </c>
      <c r="H8" s="2">
        <v>37.5</v>
      </c>
      <c r="I8" s="2">
        <v>0</v>
      </c>
      <c r="J8" s="2">
        <v>37.5</v>
      </c>
      <c r="K8" s="3">
        <v>0</v>
      </c>
      <c r="L8" s="3">
        <v>0</v>
      </c>
      <c r="M8" s="3">
        <v>0</v>
      </c>
      <c r="N8" s="2">
        <v>0</v>
      </c>
      <c r="O8" s="2">
        <v>0</v>
      </c>
      <c r="P8" s="5">
        <v>37.5</v>
      </c>
      <c r="Q8" s="5">
        <v>0</v>
      </c>
      <c r="R8" s="5">
        <v>0</v>
      </c>
      <c r="S8" s="6"/>
    </row>
    <row r="9" spans="1:20" x14ac:dyDescent="0.25">
      <c r="A9" s="7">
        <v>1</v>
      </c>
      <c r="B9" s="14">
        <v>9</v>
      </c>
      <c r="C9" s="13">
        <f t="shared" si="0"/>
        <v>9</v>
      </c>
      <c r="E9" s="22">
        <f t="shared" si="1"/>
        <v>2016</v>
      </c>
      <c r="F9" s="22">
        <f t="shared" si="2"/>
        <v>10</v>
      </c>
      <c r="G9" s="4">
        <v>42649</v>
      </c>
      <c r="H9" s="2">
        <v>69.8</v>
      </c>
      <c r="I9" s="2">
        <v>0</v>
      </c>
      <c r="J9" s="2">
        <v>57.5</v>
      </c>
      <c r="K9" s="3">
        <v>4.5</v>
      </c>
      <c r="L9" s="3">
        <v>12</v>
      </c>
      <c r="M9" s="3">
        <v>0</v>
      </c>
      <c r="N9" s="2">
        <v>0</v>
      </c>
      <c r="O9" s="2">
        <v>16.5</v>
      </c>
      <c r="P9" s="5">
        <v>53.3</v>
      </c>
      <c r="Q9" s="5">
        <v>0</v>
      </c>
      <c r="R9" s="5">
        <v>-4.2000000000000028</v>
      </c>
      <c r="S9" s="15"/>
    </row>
    <row r="10" spans="1:20" x14ac:dyDescent="0.25">
      <c r="A10" s="7">
        <v>0.5</v>
      </c>
      <c r="B10" s="14">
        <v>10</v>
      </c>
      <c r="C10" s="13">
        <f t="shared" si="0"/>
        <v>5</v>
      </c>
      <c r="E10" s="22">
        <f t="shared" si="1"/>
        <v>2016</v>
      </c>
      <c r="F10" s="22">
        <f t="shared" si="2"/>
        <v>10</v>
      </c>
      <c r="G10" s="4">
        <v>42648</v>
      </c>
      <c r="H10" s="2">
        <v>40.519999999999996</v>
      </c>
      <c r="I10" s="2">
        <v>3</v>
      </c>
      <c r="J10" s="2">
        <v>27</v>
      </c>
      <c r="K10" s="3">
        <v>10.5</v>
      </c>
      <c r="L10" s="3">
        <v>0</v>
      </c>
      <c r="M10" s="3">
        <v>0</v>
      </c>
      <c r="N10" s="2">
        <v>0</v>
      </c>
      <c r="O10" s="2">
        <v>10.5</v>
      </c>
      <c r="P10" s="5">
        <v>33.019999999999996</v>
      </c>
      <c r="Q10" s="5">
        <v>0</v>
      </c>
      <c r="R10" s="5">
        <v>6.019999999999996</v>
      </c>
      <c r="S10" s="15"/>
    </row>
    <row r="11" spans="1:20" x14ac:dyDescent="0.25">
      <c r="A11" s="7">
        <v>0.2</v>
      </c>
      <c r="B11" s="14">
        <v>1</v>
      </c>
      <c r="C11" s="13">
        <f t="shared" si="0"/>
        <v>0.2</v>
      </c>
      <c r="E11" s="22">
        <f t="shared" si="1"/>
        <v>2016</v>
      </c>
      <c r="F11" s="22">
        <f t="shared" si="2"/>
        <v>10</v>
      </c>
      <c r="G11" s="4">
        <v>42647</v>
      </c>
      <c r="H11" s="2">
        <v>43.4</v>
      </c>
      <c r="I11" s="2">
        <v>3</v>
      </c>
      <c r="J11" s="2">
        <v>51</v>
      </c>
      <c r="K11" s="3">
        <v>0</v>
      </c>
      <c r="L11" s="3">
        <v>8</v>
      </c>
      <c r="M11" s="3">
        <v>1.5</v>
      </c>
      <c r="N11" s="2">
        <v>0</v>
      </c>
      <c r="O11" s="2">
        <v>8</v>
      </c>
      <c r="P11" s="5">
        <v>39.9</v>
      </c>
      <c r="Q11" s="5">
        <v>0</v>
      </c>
      <c r="R11" s="5">
        <v>-11.100000000000001</v>
      </c>
      <c r="S11" s="5"/>
    </row>
    <row r="12" spans="1:20" x14ac:dyDescent="0.25">
      <c r="A12" s="7">
        <v>0.1</v>
      </c>
      <c r="B12" s="14">
        <v>3</v>
      </c>
      <c r="C12" s="13">
        <f t="shared" si="0"/>
        <v>0.30000000000000004</v>
      </c>
      <c r="E12" s="22">
        <f t="shared" si="1"/>
        <v>2016</v>
      </c>
      <c r="F12" s="22">
        <f t="shared" si="2"/>
        <v>9</v>
      </c>
      <c r="G12" s="4">
        <v>42643</v>
      </c>
      <c r="H12" s="2">
        <v>51.500000000000007</v>
      </c>
      <c r="I12" s="2">
        <v>0</v>
      </c>
      <c r="J12" s="2">
        <v>49.5</v>
      </c>
      <c r="K12" s="3">
        <v>0</v>
      </c>
      <c r="L12" s="3">
        <v>0</v>
      </c>
      <c r="M12" s="3">
        <v>0</v>
      </c>
      <c r="N12" s="2">
        <v>0</v>
      </c>
      <c r="O12" s="2">
        <v>4</v>
      </c>
      <c r="P12" s="5">
        <v>47.500000000000007</v>
      </c>
      <c r="Q12" s="5">
        <v>0</v>
      </c>
      <c r="R12" s="5">
        <v>-1.9999999999999929</v>
      </c>
      <c r="S12" s="5"/>
    </row>
    <row r="13" spans="1:20" x14ac:dyDescent="0.25">
      <c r="A13" s="7">
        <v>0.05</v>
      </c>
      <c r="B13" s="14">
        <v>2</v>
      </c>
      <c r="C13" s="13">
        <f t="shared" si="0"/>
        <v>0.1</v>
      </c>
      <c r="E13" s="22">
        <f t="shared" si="1"/>
        <v>2016</v>
      </c>
      <c r="F13" s="22">
        <f t="shared" si="2"/>
        <v>9</v>
      </c>
      <c r="G13" s="4">
        <v>42643</v>
      </c>
      <c r="H13" s="2">
        <v>36.4</v>
      </c>
      <c r="I13" s="2">
        <v>0</v>
      </c>
      <c r="J13" s="2">
        <v>36.6</v>
      </c>
      <c r="K13" s="3">
        <v>0</v>
      </c>
      <c r="L13" s="3">
        <v>0</v>
      </c>
      <c r="M13" s="3">
        <v>0</v>
      </c>
      <c r="N13" s="2">
        <v>0</v>
      </c>
      <c r="O13" s="2">
        <v>0</v>
      </c>
      <c r="P13" s="5">
        <v>36.4</v>
      </c>
      <c r="Q13" s="5">
        <v>0</v>
      </c>
      <c r="R13" s="5">
        <v>-0.20000000000000284</v>
      </c>
      <c r="S13" s="5"/>
      <c r="T13" s="5"/>
    </row>
    <row r="14" spans="1:20" x14ac:dyDescent="0.25">
      <c r="A14" s="7">
        <v>0.02</v>
      </c>
      <c r="B14" s="14"/>
      <c r="C14" s="13">
        <f t="shared" si="0"/>
        <v>0</v>
      </c>
      <c r="E14" s="22">
        <f t="shared" si="1"/>
        <v>2016</v>
      </c>
      <c r="F14" s="22">
        <f t="shared" si="2"/>
        <v>9</v>
      </c>
      <c r="G14" s="4">
        <v>42643</v>
      </c>
      <c r="H14" s="2">
        <v>30</v>
      </c>
      <c r="I14" s="2">
        <v>1.5</v>
      </c>
      <c r="J14" s="2">
        <v>27</v>
      </c>
      <c r="K14" s="3">
        <v>1.5</v>
      </c>
      <c r="L14" s="3">
        <v>0</v>
      </c>
      <c r="M14" s="3">
        <v>0</v>
      </c>
      <c r="N14" s="2">
        <v>0</v>
      </c>
      <c r="O14" s="2">
        <v>1.5</v>
      </c>
      <c r="P14" s="5">
        <v>30</v>
      </c>
      <c r="Q14" s="5">
        <v>0</v>
      </c>
      <c r="R14" s="5">
        <v>3</v>
      </c>
      <c r="S14" s="5"/>
      <c r="T14" s="5"/>
    </row>
    <row r="15" spans="1:20" x14ac:dyDescent="0.25">
      <c r="A15" s="7">
        <v>0.01</v>
      </c>
      <c r="B15" s="14"/>
      <c r="C15" s="13">
        <f t="shared" si="0"/>
        <v>0</v>
      </c>
      <c r="E15" s="22">
        <f t="shared" si="1"/>
        <v>2016</v>
      </c>
      <c r="F15" s="22">
        <f t="shared" si="2"/>
        <v>9</v>
      </c>
      <c r="G15" s="4">
        <v>42643</v>
      </c>
      <c r="H15" s="2">
        <v>22</v>
      </c>
      <c r="I15" s="2">
        <v>6</v>
      </c>
      <c r="J15" s="2">
        <v>27</v>
      </c>
      <c r="K15" s="3">
        <v>0</v>
      </c>
      <c r="L15" s="3">
        <v>0</v>
      </c>
      <c r="M15" s="3">
        <v>0</v>
      </c>
      <c r="N15" s="2">
        <v>0</v>
      </c>
      <c r="O15" s="2">
        <v>0</v>
      </c>
      <c r="P15" s="5">
        <v>28</v>
      </c>
      <c r="Q15" s="5">
        <v>0</v>
      </c>
      <c r="R15" s="5">
        <v>1</v>
      </c>
      <c r="S15" s="5"/>
    </row>
    <row r="16" spans="1:20" x14ac:dyDescent="0.25">
      <c r="B16" s="8"/>
      <c r="C16" s="13">
        <f>SUM(C2:C15)</f>
        <v>65.599999999999994</v>
      </c>
      <c r="E16" s="22">
        <f t="shared" si="1"/>
        <v>2016</v>
      </c>
      <c r="F16" s="22">
        <f t="shared" si="2"/>
        <v>9</v>
      </c>
      <c r="G16" s="4">
        <v>42642</v>
      </c>
      <c r="H16" s="2">
        <v>50.2</v>
      </c>
      <c r="I16" s="2">
        <v>3</v>
      </c>
      <c r="J16" s="2">
        <v>54.6</v>
      </c>
      <c r="K16" s="3">
        <v>0</v>
      </c>
      <c r="L16" s="3">
        <v>0</v>
      </c>
      <c r="M16" s="3">
        <v>0</v>
      </c>
      <c r="N16" s="2">
        <v>0</v>
      </c>
      <c r="O16" s="2">
        <v>0</v>
      </c>
      <c r="P16" s="5">
        <v>53.2</v>
      </c>
      <c r="Q16" s="5">
        <v>0</v>
      </c>
      <c r="R16" s="5">
        <v>-1.3999999999999986</v>
      </c>
      <c r="S16" s="5"/>
    </row>
    <row r="17" spans="2:20" x14ac:dyDescent="0.25">
      <c r="B17" s="8" t="s">
        <v>6</v>
      </c>
      <c r="C17" s="12">
        <v>4.5</v>
      </c>
      <c r="E17" s="22">
        <f t="shared" si="1"/>
        <v>2016</v>
      </c>
      <c r="F17" s="22">
        <f t="shared" si="2"/>
        <v>9</v>
      </c>
      <c r="G17" s="4">
        <v>42641</v>
      </c>
      <c r="H17" s="2">
        <v>32.1</v>
      </c>
      <c r="I17" s="2">
        <v>1.5</v>
      </c>
      <c r="J17" s="2">
        <v>33.6</v>
      </c>
      <c r="K17" s="3">
        <v>0</v>
      </c>
      <c r="L17" s="3">
        <v>0</v>
      </c>
      <c r="M17" s="3">
        <v>0</v>
      </c>
      <c r="N17" s="2">
        <v>0</v>
      </c>
      <c r="O17" s="2">
        <v>0</v>
      </c>
      <c r="P17" s="5">
        <v>33.6</v>
      </c>
      <c r="Q17" s="5">
        <v>0</v>
      </c>
      <c r="R17" s="5">
        <v>0</v>
      </c>
      <c r="S17" s="5"/>
      <c r="T17" s="5"/>
    </row>
    <row r="18" spans="2:20" x14ac:dyDescent="0.25">
      <c r="B18" s="8" t="s">
        <v>5</v>
      </c>
      <c r="C18" s="10"/>
      <c r="E18" s="22">
        <f t="shared" si="1"/>
        <v>2016</v>
      </c>
      <c r="F18" s="22">
        <f t="shared" si="2"/>
        <v>9</v>
      </c>
      <c r="G18" s="4">
        <v>42640</v>
      </c>
      <c r="H18" s="2">
        <v>52.099999999999994</v>
      </c>
      <c r="I18" s="2">
        <v>0</v>
      </c>
      <c r="J18" s="2">
        <v>35.1</v>
      </c>
      <c r="K18" s="3">
        <v>0</v>
      </c>
      <c r="L18" s="3">
        <v>12</v>
      </c>
      <c r="M18" s="3">
        <v>0</v>
      </c>
      <c r="N18" s="2">
        <v>0</v>
      </c>
      <c r="O18" s="2">
        <v>12</v>
      </c>
      <c r="P18" s="5">
        <v>40.099999999999994</v>
      </c>
      <c r="Q18" s="5">
        <v>0</v>
      </c>
      <c r="R18" s="5">
        <v>4.9999999999999929</v>
      </c>
      <c r="S18" s="5"/>
    </row>
    <row r="19" spans="2:20" x14ac:dyDescent="0.25">
      <c r="B19" s="8" t="s">
        <v>4</v>
      </c>
      <c r="C19" s="11"/>
      <c r="E19" s="22">
        <f t="shared" si="1"/>
        <v>2016</v>
      </c>
      <c r="F19" s="22">
        <f t="shared" si="2"/>
        <v>9</v>
      </c>
      <c r="G19" s="4">
        <v>42639</v>
      </c>
      <c r="H19" s="2">
        <v>44.5</v>
      </c>
      <c r="I19" s="2">
        <v>4.5</v>
      </c>
      <c r="J19" s="2">
        <v>45</v>
      </c>
      <c r="K19" s="3">
        <v>1.5</v>
      </c>
      <c r="L19" s="3">
        <v>4</v>
      </c>
      <c r="M19" s="3">
        <v>0</v>
      </c>
      <c r="N19" s="2">
        <v>0</v>
      </c>
      <c r="O19" s="2">
        <v>5.5</v>
      </c>
      <c r="P19" s="5">
        <v>43.5</v>
      </c>
      <c r="Q19" s="5">
        <v>0</v>
      </c>
      <c r="R19" s="5">
        <v>-1.5</v>
      </c>
      <c r="S19" s="5"/>
    </row>
    <row r="20" spans="2:20" x14ac:dyDescent="0.25">
      <c r="B20" s="8" t="s">
        <v>3</v>
      </c>
      <c r="C20" s="10">
        <v>8</v>
      </c>
      <c r="E20" s="22">
        <f t="shared" si="1"/>
        <v>2016</v>
      </c>
      <c r="F20" s="22">
        <f t="shared" si="2"/>
        <v>9</v>
      </c>
      <c r="G20" s="4">
        <v>42638</v>
      </c>
      <c r="H20" s="2">
        <v>42.4</v>
      </c>
      <c r="I20" s="2">
        <v>7.5</v>
      </c>
      <c r="J20" s="2">
        <v>33</v>
      </c>
      <c r="K20" s="3">
        <v>0</v>
      </c>
      <c r="L20" s="3">
        <v>0</v>
      </c>
      <c r="M20" s="3">
        <v>0</v>
      </c>
      <c r="N20" s="2">
        <v>0</v>
      </c>
      <c r="O20" s="2">
        <v>0</v>
      </c>
      <c r="P20" s="5">
        <v>49.9</v>
      </c>
      <c r="Q20" s="5">
        <v>0</v>
      </c>
      <c r="R20" s="5">
        <v>16.899999999999999</v>
      </c>
      <c r="S20" s="5"/>
    </row>
    <row r="21" spans="2:20" x14ac:dyDescent="0.25">
      <c r="B21" s="8" t="s">
        <v>2</v>
      </c>
      <c r="C21" s="10"/>
      <c r="E21" s="22">
        <f t="shared" si="1"/>
        <v>2016</v>
      </c>
      <c r="F21" s="22">
        <f t="shared" si="2"/>
        <v>9</v>
      </c>
      <c r="G21" s="4">
        <v>42637</v>
      </c>
      <c r="H21" s="2">
        <v>68.140000000000015</v>
      </c>
      <c r="I21" s="2">
        <v>1.5</v>
      </c>
      <c r="J21" s="2">
        <v>74.7</v>
      </c>
      <c r="K21" s="3">
        <v>1.5</v>
      </c>
      <c r="L21" s="3">
        <v>0</v>
      </c>
      <c r="M21" s="3">
        <v>0</v>
      </c>
      <c r="N21" s="2">
        <v>0</v>
      </c>
      <c r="O21" s="2">
        <v>1.5</v>
      </c>
      <c r="P21" s="5">
        <v>68.140000000000015</v>
      </c>
      <c r="Q21" s="5">
        <v>0</v>
      </c>
      <c r="R21" s="5">
        <v>-6.5599999999999881</v>
      </c>
      <c r="S21" s="5"/>
    </row>
    <row r="22" spans="2:20" x14ac:dyDescent="0.25">
      <c r="B22" s="8" t="s">
        <v>1</v>
      </c>
      <c r="C22" s="9"/>
      <c r="E22" s="22">
        <f t="shared" si="1"/>
        <v>2016</v>
      </c>
      <c r="F22" s="22">
        <f t="shared" si="2"/>
        <v>9</v>
      </c>
      <c r="G22" s="4">
        <v>42636</v>
      </c>
      <c r="H22" s="2">
        <v>50.25</v>
      </c>
      <c r="I22" s="2">
        <v>9</v>
      </c>
      <c r="J22" s="2">
        <v>57.3</v>
      </c>
      <c r="K22" s="3">
        <v>0</v>
      </c>
      <c r="L22" s="3">
        <v>0</v>
      </c>
      <c r="M22" s="3">
        <v>0</v>
      </c>
      <c r="N22" s="2">
        <v>0</v>
      </c>
      <c r="O22" s="2">
        <v>0</v>
      </c>
      <c r="P22" s="5">
        <v>59.25</v>
      </c>
      <c r="Q22" s="5">
        <v>0</v>
      </c>
      <c r="R22" s="5">
        <v>1.9500000000000028</v>
      </c>
      <c r="S22" s="5"/>
      <c r="T22" s="5"/>
    </row>
    <row r="23" spans="2:20" x14ac:dyDescent="0.25">
      <c r="B23" s="8" t="s">
        <v>0</v>
      </c>
      <c r="C23" s="7">
        <f>SUM(C16-(C19+C20+C21+C22)+(C17+C18))</f>
        <v>62.099999999999994</v>
      </c>
      <c r="E23" s="22">
        <f t="shared" si="1"/>
        <v>2016</v>
      </c>
      <c r="F23" s="22">
        <f t="shared" si="2"/>
        <v>9</v>
      </c>
      <c r="G23" s="4">
        <v>42635</v>
      </c>
      <c r="H23" s="2">
        <v>32.300000000000004</v>
      </c>
      <c r="I23" s="2">
        <v>0</v>
      </c>
      <c r="J23" s="2">
        <v>31.5</v>
      </c>
      <c r="K23" s="3">
        <v>0</v>
      </c>
      <c r="L23" s="3">
        <v>0</v>
      </c>
      <c r="M23" s="3">
        <v>0</v>
      </c>
      <c r="N23" s="2">
        <v>0</v>
      </c>
      <c r="O23" s="2">
        <v>0</v>
      </c>
      <c r="P23" s="5">
        <v>32.300000000000004</v>
      </c>
      <c r="Q23" s="5">
        <v>0</v>
      </c>
      <c r="R23" s="5">
        <v>0.80000000000000426</v>
      </c>
      <c r="S23" s="5"/>
    </row>
    <row r="24" spans="2:20" x14ac:dyDescent="0.25">
      <c r="E24" s="22">
        <f t="shared" si="1"/>
        <v>2016</v>
      </c>
      <c r="F24" s="22">
        <f t="shared" si="2"/>
        <v>9</v>
      </c>
      <c r="G24" s="4">
        <v>42634</v>
      </c>
      <c r="H24" s="2">
        <v>32.1</v>
      </c>
      <c r="I24" s="2">
        <v>3</v>
      </c>
      <c r="J24" s="2">
        <v>35.1</v>
      </c>
      <c r="K24" s="3">
        <v>0</v>
      </c>
      <c r="L24" s="3">
        <v>0</v>
      </c>
      <c r="M24" s="3">
        <v>0</v>
      </c>
      <c r="N24" s="2">
        <v>0</v>
      </c>
      <c r="O24" s="2">
        <v>0</v>
      </c>
      <c r="P24" s="5">
        <v>35.1</v>
      </c>
      <c r="Q24" s="5">
        <v>0</v>
      </c>
      <c r="R24" s="5">
        <v>0</v>
      </c>
      <c r="S24" s="5"/>
    </row>
    <row r="25" spans="2:20" x14ac:dyDescent="0.25">
      <c r="E25" s="22">
        <f t="shared" si="1"/>
        <v>2016</v>
      </c>
      <c r="F25" s="22">
        <f t="shared" si="2"/>
        <v>9</v>
      </c>
      <c r="G25" s="4">
        <v>42633</v>
      </c>
      <c r="H25" s="2">
        <v>31.5</v>
      </c>
      <c r="I25" s="2">
        <v>0</v>
      </c>
      <c r="J25" s="2">
        <v>25.5</v>
      </c>
      <c r="K25" s="3">
        <v>0</v>
      </c>
      <c r="L25" s="3">
        <v>8</v>
      </c>
      <c r="M25" s="3">
        <v>0</v>
      </c>
      <c r="N25" s="2">
        <v>0</v>
      </c>
      <c r="O25" s="2">
        <v>8</v>
      </c>
      <c r="P25" s="5">
        <v>23.5</v>
      </c>
      <c r="Q25" s="5">
        <v>0</v>
      </c>
      <c r="R25" s="5">
        <v>-2</v>
      </c>
      <c r="S25" s="5"/>
    </row>
    <row r="26" spans="2:20" x14ac:dyDescent="0.25">
      <c r="E26" s="22">
        <f t="shared" si="1"/>
        <v>2016</v>
      </c>
      <c r="F26" s="22">
        <f t="shared" si="2"/>
        <v>9</v>
      </c>
      <c r="G26" s="4">
        <v>42632</v>
      </c>
      <c r="H26" s="2">
        <v>42.699999999999996</v>
      </c>
      <c r="I26" s="2">
        <v>0</v>
      </c>
      <c r="J26" s="2">
        <v>39.6</v>
      </c>
      <c r="K26" s="3">
        <v>0</v>
      </c>
      <c r="L26" s="3">
        <v>0</v>
      </c>
      <c r="M26" s="3">
        <v>0</v>
      </c>
      <c r="N26" s="2">
        <v>0</v>
      </c>
      <c r="O26" s="2">
        <v>0</v>
      </c>
      <c r="P26" s="5">
        <v>42.699999999999996</v>
      </c>
      <c r="Q26" s="5">
        <v>0</v>
      </c>
      <c r="R26" s="5">
        <v>3.0999999999999943</v>
      </c>
      <c r="S26" s="5"/>
      <c r="T26" s="5"/>
    </row>
    <row r="27" spans="2:20" x14ac:dyDescent="0.25">
      <c r="E27" s="22">
        <f t="shared" si="1"/>
        <v>2016</v>
      </c>
      <c r="F27" s="22">
        <f t="shared" si="2"/>
        <v>9</v>
      </c>
      <c r="G27" s="4">
        <v>42631</v>
      </c>
      <c r="H27" s="2">
        <v>37.5</v>
      </c>
      <c r="I27" s="2">
        <v>1.5</v>
      </c>
      <c r="J27" s="2">
        <v>36</v>
      </c>
      <c r="K27" s="3">
        <v>9</v>
      </c>
      <c r="L27" s="3">
        <v>0</v>
      </c>
      <c r="M27" s="3">
        <v>0</v>
      </c>
      <c r="N27" s="2">
        <v>0</v>
      </c>
      <c r="O27" s="2">
        <v>9</v>
      </c>
      <c r="P27" s="5">
        <v>30</v>
      </c>
      <c r="Q27" s="5">
        <v>0</v>
      </c>
      <c r="R27" s="5">
        <v>-6</v>
      </c>
      <c r="S27" s="5"/>
    </row>
    <row r="28" spans="2:20" x14ac:dyDescent="0.25">
      <c r="E28" s="22">
        <f t="shared" si="1"/>
        <v>2016</v>
      </c>
      <c r="F28" s="22">
        <f t="shared" si="2"/>
        <v>9</v>
      </c>
      <c r="G28" s="4">
        <v>42630</v>
      </c>
      <c r="H28" s="2">
        <v>80.2</v>
      </c>
      <c r="I28" s="2">
        <v>0</v>
      </c>
      <c r="J28" s="2">
        <v>62.1</v>
      </c>
      <c r="K28" s="3">
        <v>16.5</v>
      </c>
      <c r="L28" s="3">
        <v>0</v>
      </c>
      <c r="M28" s="3">
        <v>0</v>
      </c>
      <c r="N28" s="2">
        <v>0</v>
      </c>
      <c r="O28" s="2">
        <v>16.5</v>
      </c>
      <c r="P28" s="5">
        <v>63.7</v>
      </c>
      <c r="Q28" s="5">
        <v>0</v>
      </c>
      <c r="R28" s="5">
        <v>1.6000000000000014</v>
      </c>
      <c r="S28" s="5"/>
    </row>
    <row r="29" spans="2:20" x14ac:dyDescent="0.25">
      <c r="E29" s="22">
        <f t="shared" si="1"/>
        <v>2016</v>
      </c>
      <c r="F29" s="22">
        <f t="shared" si="2"/>
        <v>9</v>
      </c>
      <c r="G29" s="4">
        <v>42629</v>
      </c>
      <c r="H29" s="2">
        <v>42.5</v>
      </c>
      <c r="I29" s="2">
        <v>1.5</v>
      </c>
      <c r="J29" s="2">
        <v>42</v>
      </c>
      <c r="K29" s="3">
        <v>0</v>
      </c>
      <c r="L29" s="3">
        <v>0</v>
      </c>
      <c r="M29" s="3">
        <v>0</v>
      </c>
      <c r="N29" s="2">
        <v>0</v>
      </c>
      <c r="O29" s="2">
        <v>0</v>
      </c>
      <c r="P29" s="5">
        <v>44</v>
      </c>
      <c r="Q29" s="5">
        <v>0</v>
      </c>
      <c r="R29" s="5">
        <v>2</v>
      </c>
      <c r="S29" s="5"/>
    </row>
    <row r="30" spans="2:20" x14ac:dyDescent="0.25">
      <c r="E30" s="22">
        <f t="shared" si="1"/>
        <v>2016</v>
      </c>
      <c r="F30" s="22">
        <f t="shared" si="2"/>
        <v>9</v>
      </c>
      <c r="G30" s="4">
        <v>42628</v>
      </c>
      <c r="H30" s="2">
        <v>30</v>
      </c>
      <c r="I30" s="2">
        <v>0</v>
      </c>
      <c r="J30" s="2">
        <v>32.1</v>
      </c>
      <c r="K30" s="3">
        <v>0</v>
      </c>
      <c r="L30" s="3">
        <v>0</v>
      </c>
      <c r="M30" s="3">
        <v>0</v>
      </c>
      <c r="N30" s="2">
        <v>0</v>
      </c>
      <c r="O30" s="2">
        <v>0</v>
      </c>
      <c r="P30" s="5">
        <v>30</v>
      </c>
      <c r="Q30" s="5">
        <v>0</v>
      </c>
      <c r="R30" s="5">
        <v>-2.1000000000000014</v>
      </c>
      <c r="S30" s="5"/>
    </row>
    <row r="31" spans="2:20" x14ac:dyDescent="0.25">
      <c r="E31" s="22">
        <f t="shared" si="1"/>
        <v>2016</v>
      </c>
      <c r="F31" s="22">
        <f t="shared" si="2"/>
        <v>9</v>
      </c>
      <c r="G31" s="4">
        <v>42627</v>
      </c>
      <c r="H31" s="2">
        <v>23.5</v>
      </c>
      <c r="I31" s="2">
        <v>6</v>
      </c>
      <c r="J31" s="2">
        <v>37.5</v>
      </c>
      <c r="K31" s="3">
        <v>0</v>
      </c>
      <c r="L31" s="3">
        <v>0</v>
      </c>
      <c r="M31" s="3">
        <v>0</v>
      </c>
      <c r="N31" s="2">
        <v>0</v>
      </c>
      <c r="O31" s="2">
        <v>0</v>
      </c>
      <c r="P31" s="5">
        <v>29.5</v>
      </c>
      <c r="Q31" s="5">
        <v>0</v>
      </c>
      <c r="R31" s="5">
        <v>-8</v>
      </c>
      <c r="S31" s="5"/>
    </row>
    <row r="32" spans="2:20" x14ac:dyDescent="0.25">
      <c r="E32" s="22">
        <f t="shared" si="1"/>
        <v>2016</v>
      </c>
      <c r="F32" s="22">
        <f t="shared" si="2"/>
        <v>9</v>
      </c>
      <c r="G32" s="4">
        <v>42626</v>
      </c>
      <c r="H32" s="2">
        <v>23.5</v>
      </c>
      <c r="I32" s="2">
        <v>18</v>
      </c>
      <c r="J32" s="2">
        <v>52.2</v>
      </c>
      <c r="K32" s="3">
        <v>0</v>
      </c>
      <c r="L32" s="3">
        <v>6</v>
      </c>
      <c r="M32" s="3">
        <v>0</v>
      </c>
      <c r="N32" s="2">
        <v>0</v>
      </c>
      <c r="O32" s="2">
        <v>0</v>
      </c>
      <c r="P32" s="5">
        <v>41.5</v>
      </c>
      <c r="Q32" s="5">
        <v>0</v>
      </c>
      <c r="R32" s="5">
        <v>-10.700000000000003</v>
      </c>
      <c r="S32" s="5"/>
    </row>
    <row r="33" spans="5:20" x14ac:dyDescent="0.25">
      <c r="E33" s="22">
        <f t="shared" si="1"/>
        <v>2016</v>
      </c>
      <c r="F33" s="22">
        <f t="shared" si="2"/>
        <v>9</v>
      </c>
      <c r="G33" s="4">
        <v>42625</v>
      </c>
      <c r="H33" s="2">
        <v>47.15</v>
      </c>
      <c r="I33" s="2">
        <v>4.5</v>
      </c>
      <c r="J33" s="2">
        <v>43.5</v>
      </c>
      <c r="K33" s="3">
        <v>0</v>
      </c>
      <c r="L33" s="3">
        <v>8</v>
      </c>
      <c r="M33" s="3">
        <v>0</v>
      </c>
      <c r="N33" s="2">
        <v>0</v>
      </c>
      <c r="O33" s="2">
        <v>8</v>
      </c>
      <c r="P33" s="5">
        <v>43.65</v>
      </c>
      <c r="Q33" s="5">
        <v>0</v>
      </c>
      <c r="R33" s="5">
        <v>0.14999999999999858</v>
      </c>
      <c r="S33" s="5"/>
    </row>
    <row r="34" spans="5:20" x14ac:dyDescent="0.25">
      <c r="E34" s="22">
        <f t="shared" si="1"/>
        <v>2016</v>
      </c>
      <c r="F34" s="22">
        <f t="shared" si="2"/>
        <v>9</v>
      </c>
      <c r="G34" s="4">
        <v>42624</v>
      </c>
      <c r="H34" s="2">
        <v>64.599999999999994</v>
      </c>
      <c r="I34" s="2">
        <v>4.5</v>
      </c>
      <c r="J34" s="2">
        <v>70.5</v>
      </c>
      <c r="K34" s="3">
        <v>16.5</v>
      </c>
      <c r="L34" s="3">
        <v>0</v>
      </c>
      <c r="M34" s="3">
        <v>0</v>
      </c>
      <c r="N34" s="2">
        <v>0</v>
      </c>
      <c r="O34" s="2">
        <v>16.5</v>
      </c>
      <c r="P34" s="5">
        <v>52.599999999999994</v>
      </c>
      <c r="Q34" s="5">
        <v>0</v>
      </c>
      <c r="R34" s="5">
        <v>-17.900000000000006</v>
      </c>
      <c r="S34" s="5"/>
      <c r="T34" s="6"/>
    </row>
    <row r="35" spans="5:20" x14ac:dyDescent="0.25">
      <c r="E35" s="22">
        <f t="shared" si="1"/>
        <v>2016</v>
      </c>
      <c r="F35" s="22">
        <f t="shared" si="2"/>
        <v>9</v>
      </c>
      <c r="G35" s="4">
        <v>42623</v>
      </c>
      <c r="H35" s="2">
        <v>52.5</v>
      </c>
      <c r="I35" s="2">
        <v>3</v>
      </c>
      <c r="J35" s="2">
        <v>23.1</v>
      </c>
      <c r="K35" s="3">
        <v>0</v>
      </c>
      <c r="L35" s="3">
        <v>0</v>
      </c>
      <c r="M35" s="3">
        <v>1.5</v>
      </c>
      <c r="N35" s="2">
        <v>0</v>
      </c>
      <c r="O35" s="2">
        <v>0</v>
      </c>
      <c r="P35" s="5">
        <v>57</v>
      </c>
      <c r="Q35" s="5">
        <v>0</v>
      </c>
      <c r="R35" s="5">
        <v>33.9</v>
      </c>
    </row>
    <row r="36" spans="5:20" x14ac:dyDescent="0.25">
      <c r="E36" s="22">
        <f t="shared" si="1"/>
        <v>2016</v>
      </c>
      <c r="F36" s="22">
        <f t="shared" si="2"/>
        <v>9</v>
      </c>
      <c r="G36" s="4">
        <v>42622</v>
      </c>
      <c r="H36" s="2">
        <v>41.1</v>
      </c>
      <c r="I36" s="2">
        <v>3</v>
      </c>
      <c r="J36" s="2">
        <v>50.1</v>
      </c>
      <c r="K36" s="3">
        <v>0</v>
      </c>
      <c r="L36" s="3">
        <v>0</v>
      </c>
      <c r="M36" s="3">
        <v>0</v>
      </c>
      <c r="N36" s="2">
        <v>0</v>
      </c>
      <c r="O36" s="2">
        <v>0</v>
      </c>
      <c r="P36" s="5">
        <v>44.1</v>
      </c>
      <c r="Q36" s="5">
        <v>0</v>
      </c>
      <c r="R36" s="5">
        <v>-6</v>
      </c>
    </row>
    <row r="37" spans="5:20" x14ac:dyDescent="0.25">
      <c r="E37" s="22">
        <f t="shared" si="1"/>
        <v>2016</v>
      </c>
      <c r="F37" s="22">
        <f t="shared" si="2"/>
        <v>9</v>
      </c>
      <c r="G37" s="4">
        <v>42621</v>
      </c>
      <c r="H37" s="2">
        <v>57.7</v>
      </c>
      <c r="I37" s="2">
        <v>6</v>
      </c>
      <c r="J37" s="2">
        <v>34.200000000000003</v>
      </c>
      <c r="K37" s="3">
        <v>0</v>
      </c>
      <c r="L37" s="3">
        <v>8</v>
      </c>
      <c r="M37" s="3">
        <v>0</v>
      </c>
      <c r="N37" s="2">
        <v>15</v>
      </c>
      <c r="O37" s="2">
        <v>8</v>
      </c>
      <c r="P37" s="5">
        <v>55.7</v>
      </c>
      <c r="Q37" s="5">
        <v>0</v>
      </c>
      <c r="R37" s="5">
        <v>21.5</v>
      </c>
    </row>
    <row r="38" spans="5:20" x14ac:dyDescent="0.25">
      <c r="E38" s="22">
        <f t="shared" si="1"/>
        <v>2016</v>
      </c>
      <c r="F38" s="22">
        <f t="shared" si="2"/>
        <v>9</v>
      </c>
      <c r="G38" s="4">
        <v>42620</v>
      </c>
      <c r="H38" s="2">
        <v>31.450000000000003</v>
      </c>
      <c r="I38" s="2">
        <v>7.5</v>
      </c>
      <c r="J38" s="2">
        <v>30</v>
      </c>
      <c r="K38" s="3">
        <v>9</v>
      </c>
      <c r="L38" s="3">
        <v>0</v>
      </c>
      <c r="M38" s="3">
        <v>0</v>
      </c>
      <c r="N38" s="2">
        <v>0</v>
      </c>
      <c r="O38" s="2">
        <v>9</v>
      </c>
      <c r="P38" s="5">
        <v>29.950000000000003</v>
      </c>
      <c r="Q38" s="5">
        <v>0</v>
      </c>
      <c r="R38" s="5">
        <v>-4.9999999999997158E-2</v>
      </c>
    </row>
    <row r="39" spans="5:20" x14ac:dyDescent="0.25">
      <c r="E39" s="22">
        <f t="shared" si="1"/>
        <v>2016</v>
      </c>
      <c r="F39" s="22">
        <f t="shared" si="2"/>
        <v>9</v>
      </c>
      <c r="G39" s="4">
        <v>42619</v>
      </c>
      <c r="H39" s="2">
        <v>49.8</v>
      </c>
      <c r="I39" s="2">
        <v>4.5</v>
      </c>
      <c r="J39" s="2">
        <v>58.8</v>
      </c>
      <c r="K39" s="3">
        <v>0</v>
      </c>
      <c r="L39" s="3">
        <v>12</v>
      </c>
      <c r="M39" s="3">
        <v>15</v>
      </c>
      <c r="N39" s="2">
        <v>0</v>
      </c>
      <c r="O39" s="2">
        <v>12</v>
      </c>
      <c r="P39" s="5">
        <v>57.3</v>
      </c>
      <c r="Q39" s="5">
        <v>0</v>
      </c>
      <c r="R39" s="5">
        <v>-1.5</v>
      </c>
    </row>
    <row r="40" spans="5:20" x14ac:dyDescent="0.25">
      <c r="E40" s="22">
        <f t="shared" si="1"/>
        <v>2016</v>
      </c>
      <c r="F40" s="22">
        <f t="shared" si="2"/>
        <v>9</v>
      </c>
      <c r="G40" s="4">
        <v>42618</v>
      </c>
      <c r="H40" s="2">
        <v>47</v>
      </c>
      <c r="I40" s="2">
        <v>0</v>
      </c>
      <c r="J40" s="2">
        <v>49.5</v>
      </c>
      <c r="K40" s="3">
        <v>0</v>
      </c>
      <c r="L40" s="3">
        <v>5</v>
      </c>
      <c r="M40" s="3">
        <v>10.5</v>
      </c>
      <c r="N40" s="2">
        <v>0</v>
      </c>
      <c r="O40" s="2">
        <v>5</v>
      </c>
      <c r="P40" s="5">
        <v>52.5</v>
      </c>
      <c r="Q40" s="5">
        <v>0</v>
      </c>
      <c r="R40" s="5">
        <v>3</v>
      </c>
    </row>
    <row r="41" spans="5:20" x14ac:dyDescent="0.25">
      <c r="E41" s="22">
        <f t="shared" si="1"/>
        <v>2016</v>
      </c>
      <c r="F41" s="22">
        <f t="shared" si="2"/>
        <v>9</v>
      </c>
      <c r="G41" s="4">
        <v>42617</v>
      </c>
      <c r="H41" s="2">
        <v>34.6</v>
      </c>
      <c r="I41" s="2">
        <v>0</v>
      </c>
      <c r="J41" s="2">
        <v>36</v>
      </c>
      <c r="K41" s="3">
        <v>4.5</v>
      </c>
      <c r="L41" s="3">
        <v>0</v>
      </c>
      <c r="M41" s="3">
        <v>0</v>
      </c>
      <c r="N41" s="2">
        <v>0</v>
      </c>
      <c r="O41" s="2">
        <v>4.5</v>
      </c>
      <c r="P41" s="5">
        <v>30.1</v>
      </c>
      <c r="Q41" s="5">
        <v>0</v>
      </c>
      <c r="R41" s="5">
        <v>-5.8999999999999986</v>
      </c>
    </row>
    <row r="42" spans="5:20" x14ac:dyDescent="0.25">
      <c r="E42" s="22">
        <f t="shared" si="1"/>
        <v>2016</v>
      </c>
      <c r="F42" s="22">
        <f t="shared" si="2"/>
        <v>9</v>
      </c>
      <c r="G42" s="4">
        <v>42616</v>
      </c>
      <c r="H42" s="2">
        <v>30.099999999999998</v>
      </c>
      <c r="I42" s="2">
        <v>7.5</v>
      </c>
      <c r="J42" s="2">
        <v>39.299999999999997</v>
      </c>
      <c r="K42" s="3">
        <v>0</v>
      </c>
      <c r="L42" s="3">
        <v>4</v>
      </c>
      <c r="M42" s="3">
        <v>0</v>
      </c>
      <c r="N42" s="2">
        <v>0</v>
      </c>
      <c r="O42" s="2">
        <v>0</v>
      </c>
      <c r="P42" s="5">
        <v>37.599999999999994</v>
      </c>
      <c r="Q42" s="5">
        <v>0</v>
      </c>
      <c r="R42" s="5">
        <v>-1.7000000000000028</v>
      </c>
    </row>
    <row r="43" spans="5:20" x14ac:dyDescent="0.25">
      <c r="E43" s="22">
        <f t="shared" si="1"/>
        <v>2016</v>
      </c>
      <c r="F43" s="22">
        <f t="shared" si="2"/>
        <v>9</v>
      </c>
      <c r="G43" s="4">
        <v>42615</v>
      </c>
      <c r="H43" s="2">
        <v>42.01</v>
      </c>
      <c r="I43" s="2">
        <v>6</v>
      </c>
      <c r="J43" s="2">
        <v>37.5</v>
      </c>
      <c r="K43" s="3">
        <v>12</v>
      </c>
      <c r="L43" s="3">
        <v>0</v>
      </c>
      <c r="M43" s="3">
        <v>0</v>
      </c>
      <c r="N43" s="2">
        <v>0</v>
      </c>
      <c r="O43" s="2">
        <v>12</v>
      </c>
      <c r="P43" s="5">
        <v>36.01</v>
      </c>
      <c r="Q43" s="5">
        <v>0</v>
      </c>
      <c r="R43" s="5">
        <v>-1.490000000000002</v>
      </c>
    </row>
    <row r="44" spans="5:20" x14ac:dyDescent="0.25">
      <c r="E44" s="22">
        <f t="shared" si="1"/>
        <v>2016</v>
      </c>
      <c r="F44" s="22">
        <f t="shared" si="2"/>
        <v>9</v>
      </c>
      <c r="G44" s="4">
        <v>42614</v>
      </c>
      <c r="H44" s="2">
        <v>30.200000000000003</v>
      </c>
      <c r="I44" s="2">
        <v>12</v>
      </c>
      <c r="J44" s="2">
        <v>54.9</v>
      </c>
      <c r="K44" s="3">
        <v>0</v>
      </c>
      <c r="L44" s="3">
        <v>0</v>
      </c>
      <c r="M44" s="3">
        <v>1.5</v>
      </c>
      <c r="N44" s="2">
        <v>0</v>
      </c>
      <c r="O44" s="2">
        <v>0</v>
      </c>
      <c r="P44" s="5">
        <v>43.7</v>
      </c>
      <c r="Q44" s="5">
        <v>0</v>
      </c>
      <c r="R44" s="5">
        <v>-11.199999999999996</v>
      </c>
    </row>
    <row r="45" spans="5:20" x14ac:dyDescent="0.25">
      <c r="E45" s="22">
        <f t="shared" si="1"/>
        <v>2016</v>
      </c>
      <c r="F45" s="22">
        <f t="shared" si="2"/>
        <v>8</v>
      </c>
      <c r="G45" s="4">
        <v>42613</v>
      </c>
      <c r="H45" s="2">
        <v>52</v>
      </c>
      <c r="I45" s="2">
        <v>3</v>
      </c>
      <c r="J45" s="2">
        <v>39</v>
      </c>
      <c r="K45" s="3">
        <v>0</v>
      </c>
      <c r="L45" s="3">
        <v>0</v>
      </c>
      <c r="M45" s="3">
        <v>0</v>
      </c>
      <c r="N45" s="2">
        <v>0</v>
      </c>
      <c r="O45" s="2">
        <v>0</v>
      </c>
      <c r="P45" s="5">
        <v>55</v>
      </c>
      <c r="Q45" s="5">
        <v>0</v>
      </c>
      <c r="R45" s="5">
        <v>16</v>
      </c>
    </row>
    <row r="46" spans="5:20" x14ac:dyDescent="0.25">
      <c r="E46" s="22">
        <f t="shared" si="1"/>
        <v>2016</v>
      </c>
      <c r="F46" s="22">
        <f t="shared" si="2"/>
        <v>8</v>
      </c>
      <c r="G46" s="4">
        <v>42612</v>
      </c>
      <c r="H46" s="2">
        <v>51.9</v>
      </c>
      <c r="I46" s="2">
        <v>3</v>
      </c>
      <c r="J46" s="2">
        <v>41.4</v>
      </c>
      <c r="K46" s="3">
        <v>3</v>
      </c>
      <c r="L46" s="3">
        <v>12</v>
      </c>
      <c r="M46" s="3">
        <v>0</v>
      </c>
      <c r="N46" s="2">
        <v>0</v>
      </c>
      <c r="O46" s="2">
        <v>15</v>
      </c>
      <c r="P46" s="5">
        <v>39.9</v>
      </c>
      <c r="Q46" s="5">
        <v>0</v>
      </c>
      <c r="R46" s="5">
        <v>-1.5</v>
      </c>
    </row>
    <row r="47" spans="5:20" x14ac:dyDescent="0.25">
      <c r="E47" s="22">
        <f t="shared" si="1"/>
        <v>2016</v>
      </c>
      <c r="F47" s="22">
        <f t="shared" si="2"/>
        <v>8</v>
      </c>
      <c r="G47" s="4">
        <v>42611</v>
      </c>
      <c r="H47" s="2">
        <v>46.5</v>
      </c>
      <c r="I47" s="2">
        <v>7.5</v>
      </c>
      <c r="J47" s="2">
        <v>49.5</v>
      </c>
      <c r="K47" s="3">
        <v>4.5</v>
      </c>
      <c r="L47" s="3">
        <v>0</v>
      </c>
      <c r="M47" s="3">
        <v>0</v>
      </c>
      <c r="N47" s="2">
        <v>0</v>
      </c>
      <c r="O47" s="2">
        <v>4.5</v>
      </c>
      <c r="P47" s="5">
        <v>49.5</v>
      </c>
      <c r="Q47" s="5">
        <v>0</v>
      </c>
      <c r="R47" s="5">
        <v>0</v>
      </c>
    </row>
    <row r="48" spans="5:20" x14ac:dyDescent="0.25">
      <c r="E48" s="22">
        <f t="shared" si="1"/>
        <v>2016</v>
      </c>
      <c r="F48" s="22">
        <f t="shared" si="2"/>
        <v>8</v>
      </c>
      <c r="G48" s="4">
        <v>42610</v>
      </c>
      <c r="H48" s="2">
        <v>57.6</v>
      </c>
      <c r="I48" s="2">
        <v>9</v>
      </c>
      <c r="J48" s="2">
        <v>65.099999999999994</v>
      </c>
      <c r="K48" s="3">
        <v>1.5</v>
      </c>
      <c r="L48" s="3">
        <v>0</v>
      </c>
      <c r="M48" s="3">
        <v>0</v>
      </c>
      <c r="N48" s="2">
        <v>0</v>
      </c>
      <c r="O48" s="2">
        <v>1.5</v>
      </c>
      <c r="P48" s="5">
        <v>65.099999999999994</v>
      </c>
      <c r="Q48" s="5">
        <v>0</v>
      </c>
      <c r="R48" s="5">
        <v>0</v>
      </c>
    </row>
    <row r="49" spans="5:18" x14ac:dyDescent="0.25">
      <c r="E49" s="22">
        <f t="shared" si="1"/>
        <v>2016</v>
      </c>
      <c r="F49" s="22">
        <f t="shared" si="2"/>
        <v>8</v>
      </c>
      <c r="G49" s="4">
        <v>42609</v>
      </c>
      <c r="H49" s="2">
        <v>29.7</v>
      </c>
      <c r="I49" s="2">
        <v>4.5</v>
      </c>
      <c r="J49" s="2">
        <v>32.700000000000003</v>
      </c>
      <c r="K49" s="3">
        <v>0</v>
      </c>
      <c r="L49" s="3">
        <v>0</v>
      </c>
      <c r="M49" s="3">
        <v>0</v>
      </c>
      <c r="N49" s="2">
        <v>0</v>
      </c>
      <c r="O49" s="2">
        <v>0</v>
      </c>
      <c r="P49" s="5">
        <v>34.200000000000003</v>
      </c>
      <c r="Q49" s="5">
        <v>0</v>
      </c>
      <c r="R49" s="5">
        <v>1.5</v>
      </c>
    </row>
    <row r="50" spans="5:18" x14ac:dyDescent="0.25">
      <c r="E50" s="22">
        <f t="shared" si="1"/>
        <v>2016</v>
      </c>
      <c r="F50" s="22">
        <f t="shared" si="2"/>
        <v>8</v>
      </c>
      <c r="G50" s="4">
        <v>42608</v>
      </c>
      <c r="H50" s="2">
        <v>26.1</v>
      </c>
      <c r="I50" s="2">
        <v>1.5</v>
      </c>
      <c r="J50" s="2">
        <v>27.6</v>
      </c>
      <c r="K50" s="3">
        <v>0</v>
      </c>
      <c r="L50" s="3">
        <v>0</v>
      </c>
      <c r="M50" s="3">
        <v>0</v>
      </c>
      <c r="N50" s="2">
        <v>0</v>
      </c>
      <c r="O50" s="2">
        <v>0</v>
      </c>
      <c r="P50" s="5">
        <v>27.6</v>
      </c>
      <c r="Q50" s="5">
        <v>0</v>
      </c>
      <c r="R50" s="5">
        <v>0</v>
      </c>
    </row>
    <row r="51" spans="5:18" x14ac:dyDescent="0.25">
      <c r="E51" s="22">
        <f t="shared" si="1"/>
        <v>2016</v>
      </c>
      <c r="F51" s="22">
        <f t="shared" si="2"/>
        <v>8</v>
      </c>
      <c r="G51" s="4">
        <v>42607</v>
      </c>
      <c r="H51" s="2">
        <v>48</v>
      </c>
      <c r="I51" s="2">
        <v>6</v>
      </c>
      <c r="J51" s="2">
        <v>45</v>
      </c>
      <c r="K51" s="3">
        <v>0</v>
      </c>
      <c r="L51" s="3">
        <v>0</v>
      </c>
      <c r="M51" s="3">
        <v>0</v>
      </c>
      <c r="N51" s="2">
        <v>0</v>
      </c>
      <c r="O51" s="2">
        <v>0</v>
      </c>
      <c r="P51" s="5">
        <v>54</v>
      </c>
      <c r="Q51" s="5">
        <v>0</v>
      </c>
      <c r="R51" s="5">
        <v>9</v>
      </c>
    </row>
    <row r="52" spans="5:18" x14ac:dyDescent="0.25">
      <c r="E52" s="22">
        <f t="shared" si="1"/>
        <v>2016</v>
      </c>
      <c r="F52" s="22">
        <f t="shared" si="2"/>
        <v>8</v>
      </c>
      <c r="G52" s="4">
        <v>42606</v>
      </c>
      <c r="H52" s="2">
        <v>51.1</v>
      </c>
      <c r="I52" s="2">
        <v>4.5</v>
      </c>
      <c r="J52" s="2">
        <v>65.099999999999994</v>
      </c>
      <c r="K52" s="3">
        <v>0</v>
      </c>
      <c r="L52" s="3">
        <v>0</v>
      </c>
      <c r="M52" s="3">
        <v>0</v>
      </c>
      <c r="N52" s="2">
        <v>0</v>
      </c>
      <c r="O52" s="2">
        <v>0</v>
      </c>
      <c r="P52" s="5">
        <v>55.6</v>
      </c>
      <c r="Q52" s="5">
        <v>0</v>
      </c>
      <c r="R52" s="5">
        <v>-9.4999999999999929</v>
      </c>
    </row>
    <row r="53" spans="5:18" x14ac:dyDescent="0.25">
      <c r="E53" s="22">
        <f t="shared" si="1"/>
        <v>2016</v>
      </c>
      <c r="F53" s="22">
        <f t="shared" si="2"/>
        <v>8</v>
      </c>
      <c r="G53" s="4">
        <v>42605</v>
      </c>
      <c r="H53" s="2">
        <v>55.5</v>
      </c>
      <c r="I53" s="2">
        <v>3</v>
      </c>
      <c r="J53" s="2">
        <v>50.7</v>
      </c>
      <c r="K53" s="3">
        <v>1.5</v>
      </c>
      <c r="L53" s="3">
        <v>6</v>
      </c>
      <c r="M53" s="3">
        <v>0</v>
      </c>
      <c r="N53" s="2">
        <v>0</v>
      </c>
      <c r="O53" s="2">
        <v>7.5</v>
      </c>
      <c r="P53" s="5">
        <v>51</v>
      </c>
      <c r="Q53" s="5">
        <v>0</v>
      </c>
      <c r="R53" s="5">
        <v>0.29999999999999716</v>
      </c>
    </row>
    <row r="54" spans="5:18" x14ac:dyDescent="0.25">
      <c r="E54" s="22">
        <f t="shared" si="1"/>
        <v>2016</v>
      </c>
      <c r="F54" s="22">
        <f t="shared" si="2"/>
        <v>8</v>
      </c>
      <c r="G54" s="4">
        <v>42604</v>
      </c>
      <c r="H54" s="2">
        <v>52.5</v>
      </c>
      <c r="I54" s="2">
        <v>0</v>
      </c>
      <c r="J54" s="2">
        <v>58.5</v>
      </c>
      <c r="K54" s="3">
        <v>0</v>
      </c>
      <c r="L54" s="3">
        <v>6</v>
      </c>
      <c r="M54" s="3">
        <v>0</v>
      </c>
      <c r="N54" s="2">
        <v>0</v>
      </c>
      <c r="O54" s="2">
        <v>6</v>
      </c>
      <c r="P54" s="5">
        <v>46.5</v>
      </c>
      <c r="Q54" s="5">
        <v>0</v>
      </c>
      <c r="R54" s="5">
        <v>-12</v>
      </c>
    </row>
    <row r="55" spans="5:18" x14ac:dyDescent="0.25">
      <c r="E55" s="22">
        <f t="shared" si="1"/>
        <v>2016</v>
      </c>
      <c r="F55" s="22">
        <f t="shared" si="2"/>
        <v>8</v>
      </c>
      <c r="G55" s="4">
        <v>42603</v>
      </c>
      <c r="H55" s="2">
        <v>36</v>
      </c>
      <c r="I55" s="2">
        <v>1.5</v>
      </c>
      <c r="J55" s="2">
        <v>39</v>
      </c>
      <c r="K55" s="3">
        <v>0</v>
      </c>
      <c r="L55" s="3">
        <v>0</v>
      </c>
      <c r="M55" s="3">
        <v>0</v>
      </c>
      <c r="N55" s="2">
        <v>0</v>
      </c>
      <c r="O55" s="2">
        <v>0</v>
      </c>
      <c r="P55" s="5">
        <v>37.5</v>
      </c>
      <c r="Q55" s="5">
        <v>0</v>
      </c>
      <c r="R55" s="5">
        <v>-1.5</v>
      </c>
    </row>
    <row r="56" spans="5:18" x14ac:dyDescent="0.25">
      <c r="E56" s="22">
        <f t="shared" si="1"/>
        <v>2016</v>
      </c>
      <c r="F56" s="22">
        <f t="shared" si="2"/>
        <v>8</v>
      </c>
      <c r="G56" s="4">
        <v>42602</v>
      </c>
      <c r="H56" s="2">
        <v>72.599999999999994</v>
      </c>
      <c r="I56" s="2">
        <v>1.5</v>
      </c>
      <c r="J56" s="2">
        <v>65.099999999999994</v>
      </c>
      <c r="K56" s="3">
        <v>9</v>
      </c>
      <c r="L56" s="3">
        <v>0</v>
      </c>
      <c r="M56" s="3">
        <v>0</v>
      </c>
      <c r="N56" s="2">
        <v>0</v>
      </c>
      <c r="O56" s="2">
        <v>9</v>
      </c>
      <c r="P56" s="5">
        <v>65.099999999999994</v>
      </c>
      <c r="Q56" s="5">
        <v>0</v>
      </c>
      <c r="R56" s="5">
        <f>SUM(P56-J56)</f>
        <v>0</v>
      </c>
    </row>
    <row r="57" spans="5:18" x14ac:dyDescent="0.25">
      <c r="E57" s="22">
        <f t="shared" si="1"/>
        <v>2016</v>
      </c>
      <c r="F57" s="22">
        <f t="shared" si="2"/>
        <v>8</v>
      </c>
      <c r="G57" s="4">
        <v>42600</v>
      </c>
      <c r="H57" s="2">
        <v>38</v>
      </c>
      <c r="I57" s="2">
        <v>4.5</v>
      </c>
      <c r="J57" s="2">
        <v>30.6</v>
      </c>
      <c r="K57" s="3">
        <v>4.5</v>
      </c>
      <c r="L57" s="3">
        <v>0</v>
      </c>
      <c r="M57" s="3">
        <v>0</v>
      </c>
      <c r="N57" s="2">
        <v>0</v>
      </c>
      <c r="O57" s="2">
        <v>4.5</v>
      </c>
      <c r="P57" s="5">
        <v>38</v>
      </c>
      <c r="Q57" s="5">
        <v>0</v>
      </c>
      <c r="R57" s="5">
        <v>7.3999999999999986</v>
      </c>
    </row>
    <row r="58" spans="5:18" x14ac:dyDescent="0.25">
      <c r="E58" s="22">
        <f t="shared" si="1"/>
        <v>2016</v>
      </c>
      <c r="F58" s="22">
        <f t="shared" si="2"/>
        <v>8</v>
      </c>
      <c r="G58" s="4">
        <v>42599</v>
      </c>
      <c r="H58" s="2">
        <v>32.6</v>
      </c>
      <c r="I58" s="2">
        <v>10.5</v>
      </c>
      <c r="J58" s="2">
        <v>43.2</v>
      </c>
      <c r="K58" s="3">
        <v>0</v>
      </c>
      <c r="L58" s="3">
        <v>0</v>
      </c>
      <c r="M58" s="3">
        <v>0</v>
      </c>
      <c r="N58" s="2">
        <v>0</v>
      </c>
      <c r="O58" s="2">
        <v>0</v>
      </c>
      <c r="P58" s="5">
        <v>43.1</v>
      </c>
      <c r="Q58" s="5">
        <v>0</v>
      </c>
      <c r="R58" s="5">
        <v>-0.10000000000000142</v>
      </c>
    </row>
    <row r="59" spans="5:18" x14ac:dyDescent="0.25">
      <c r="E59" s="22">
        <f t="shared" si="1"/>
        <v>2016</v>
      </c>
      <c r="F59" s="22">
        <f t="shared" si="2"/>
        <v>8</v>
      </c>
      <c r="G59" s="4">
        <v>42598</v>
      </c>
      <c r="H59" s="2">
        <v>47.37</v>
      </c>
      <c r="I59" s="2">
        <v>3</v>
      </c>
      <c r="J59" s="2">
        <v>36.9</v>
      </c>
      <c r="K59" s="3">
        <v>1.5</v>
      </c>
      <c r="L59" s="3">
        <v>12</v>
      </c>
      <c r="M59" s="3">
        <v>0</v>
      </c>
      <c r="N59" s="2">
        <v>0</v>
      </c>
      <c r="O59" s="2">
        <v>13.5</v>
      </c>
      <c r="P59" s="5">
        <v>36.869999999999997</v>
      </c>
      <c r="Q59" s="5">
        <v>0</v>
      </c>
      <c r="R59" s="5">
        <v>-3.0000000000001137E-2</v>
      </c>
    </row>
    <row r="60" spans="5:18" x14ac:dyDescent="0.25">
      <c r="E60" s="22">
        <f t="shared" si="1"/>
        <v>2016</v>
      </c>
      <c r="F60" s="22">
        <f t="shared" si="2"/>
        <v>8</v>
      </c>
      <c r="G60" s="4">
        <v>42597</v>
      </c>
      <c r="H60" s="2">
        <v>38.21</v>
      </c>
      <c r="I60" s="2">
        <v>4.5</v>
      </c>
      <c r="J60" s="2">
        <v>39.6</v>
      </c>
      <c r="K60" s="3">
        <v>3</v>
      </c>
      <c r="L60" s="3">
        <v>0</v>
      </c>
      <c r="M60" s="3">
        <v>0</v>
      </c>
      <c r="N60" s="2">
        <v>0</v>
      </c>
      <c r="O60" s="2">
        <v>3</v>
      </c>
      <c r="P60" s="5">
        <v>39.71</v>
      </c>
      <c r="Q60" s="5">
        <v>0</v>
      </c>
      <c r="R60" s="5">
        <v>0.10999999999999943</v>
      </c>
    </row>
    <row r="61" spans="5:18" x14ac:dyDescent="0.25">
      <c r="E61" s="22">
        <f t="shared" si="1"/>
        <v>2016</v>
      </c>
      <c r="F61" s="22">
        <f t="shared" si="2"/>
        <v>8</v>
      </c>
      <c r="G61" s="4">
        <f t="shared" ref="G61:G93" si="3">G60-1</f>
        <v>42596</v>
      </c>
      <c r="H61" s="2">
        <v>29.1</v>
      </c>
      <c r="I61" s="2">
        <v>1.5</v>
      </c>
      <c r="J61" s="2">
        <v>31.2</v>
      </c>
      <c r="K61" s="3">
        <v>0</v>
      </c>
      <c r="L61" s="3">
        <v>0</v>
      </c>
      <c r="M61" s="3">
        <v>0</v>
      </c>
      <c r="N61" s="2">
        <v>0</v>
      </c>
      <c r="O61" s="2">
        <v>0</v>
      </c>
      <c r="P61" s="5">
        <v>30.6</v>
      </c>
      <c r="Q61" s="5">
        <v>0</v>
      </c>
      <c r="R61" s="5">
        <v>-0.59999999999999787</v>
      </c>
    </row>
    <row r="62" spans="5:18" x14ac:dyDescent="0.25">
      <c r="E62" s="22">
        <f t="shared" si="1"/>
        <v>2016</v>
      </c>
      <c r="F62" s="22">
        <f t="shared" si="2"/>
        <v>8</v>
      </c>
      <c r="G62" s="4">
        <f t="shared" si="3"/>
        <v>42595</v>
      </c>
      <c r="H62" s="2">
        <v>8</v>
      </c>
      <c r="I62" s="2">
        <v>0</v>
      </c>
      <c r="J62" s="2">
        <v>7.5</v>
      </c>
      <c r="K62" s="3">
        <v>0</v>
      </c>
      <c r="L62" s="3">
        <v>0</v>
      </c>
      <c r="M62" s="3">
        <v>0</v>
      </c>
      <c r="N62" s="2">
        <v>0</v>
      </c>
      <c r="O62" s="2">
        <v>0</v>
      </c>
      <c r="P62" s="5">
        <v>8</v>
      </c>
      <c r="Q62" s="5">
        <v>0</v>
      </c>
      <c r="R62" s="5">
        <v>0.5</v>
      </c>
    </row>
    <row r="63" spans="5:18" x14ac:dyDescent="0.25">
      <c r="E63" s="22">
        <f t="shared" si="1"/>
        <v>2016</v>
      </c>
      <c r="F63" s="22">
        <f t="shared" si="2"/>
        <v>8</v>
      </c>
      <c r="G63" s="4">
        <f t="shared" si="3"/>
        <v>42594</v>
      </c>
      <c r="H63" s="2">
        <v>38.5</v>
      </c>
      <c r="I63" s="2">
        <v>1.5</v>
      </c>
      <c r="J63" s="2">
        <v>42.6</v>
      </c>
      <c r="K63" s="3">
        <v>0</v>
      </c>
      <c r="L63" s="3">
        <v>0</v>
      </c>
      <c r="M63" s="3">
        <v>0.6</v>
      </c>
      <c r="N63" s="2">
        <v>0</v>
      </c>
      <c r="O63" s="2">
        <v>0</v>
      </c>
      <c r="P63" s="5">
        <v>40.6</v>
      </c>
      <c r="Q63" s="5">
        <v>0</v>
      </c>
      <c r="R63" s="5">
        <v>-2</v>
      </c>
    </row>
    <row r="64" spans="5:18" x14ac:dyDescent="0.25">
      <c r="E64" s="22">
        <f t="shared" si="1"/>
        <v>2016</v>
      </c>
      <c r="F64" s="22">
        <f t="shared" si="2"/>
        <v>8</v>
      </c>
      <c r="G64" s="4">
        <f t="shared" si="3"/>
        <v>42593</v>
      </c>
      <c r="H64" s="2">
        <v>18</v>
      </c>
      <c r="I64" s="2">
        <v>0</v>
      </c>
      <c r="J64" s="2">
        <v>18</v>
      </c>
      <c r="K64" s="3">
        <v>0</v>
      </c>
      <c r="L64" s="3">
        <v>0</v>
      </c>
      <c r="M64" s="3">
        <v>0</v>
      </c>
      <c r="N64" s="2">
        <v>0</v>
      </c>
      <c r="O64" s="2">
        <v>0</v>
      </c>
      <c r="P64" s="5">
        <v>18</v>
      </c>
      <c r="Q64" s="5">
        <v>0</v>
      </c>
      <c r="R64" s="5">
        <v>0</v>
      </c>
    </row>
    <row r="65" spans="5:18" x14ac:dyDescent="0.25">
      <c r="E65" s="22">
        <f t="shared" si="1"/>
        <v>2016</v>
      </c>
      <c r="F65" s="22">
        <f t="shared" si="2"/>
        <v>8</v>
      </c>
      <c r="G65" s="4">
        <f t="shared" si="3"/>
        <v>42592</v>
      </c>
      <c r="H65" s="2">
        <v>27</v>
      </c>
      <c r="I65" s="2">
        <v>0</v>
      </c>
      <c r="J65" s="2">
        <v>25.5</v>
      </c>
      <c r="K65" s="3">
        <v>1.5</v>
      </c>
      <c r="L65" s="3">
        <v>0</v>
      </c>
      <c r="M65" s="3">
        <v>0</v>
      </c>
      <c r="N65" s="2">
        <v>0</v>
      </c>
      <c r="O65" s="2">
        <v>1.5</v>
      </c>
      <c r="P65" s="5">
        <v>25.5</v>
      </c>
      <c r="Q65" s="5">
        <v>0</v>
      </c>
      <c r="R65" s="5">
        <v>0</v>
      </c>
    </row>
    <row r="66" spans="5:18" x14ac:dyDescent="0.25">
      <c r="E66" s="22">
        <f t="shared" si="1"/>
        <v>2016</v>
      </c>
      <c r="F66" s="22">
        <f t="shared" si="2"/>
        <v>8</v>
      </c>
      <c r="G66" s="4">
        <f t="shared" si="3"/>
        <v>42591</v>
      </c>
      <c r="H66" s="2">
        <v>37.6</v>
      </c>
      <c r="I66" s="2">
        <v>1.5</v>
      </c>
      <c r="J66" s="2">
        <v>28.5</v>
      </c>
      <c r="K66" s="3">
        <v>0</v>
      </c>
      <c r="L66" s="3">
        <v>12</v>
      </c>
      <c r="M66" s="3">
        <v>1.5</v>
      </c>
      <c r="N66" s="2">
        <v>0</v>
      </c>
      <c r="O66" s="2">
        <v>12</v>
      </c>
      <c r="P66" s="5">
        <v>28.6</v>
      </c>
      <c r="Q66" s="5">
        <v>0</v>
      </c>
      <c r="R66" s="5">
        <v>0.10000000000000142</v>
      </c>
    </row>
    <row r="67" spans="5:18" x14ac:dyDescent="0.25">
      <c r="E67" s="22">
        <f t="shared" ref="E67:E93" si="4">YEAR(G67)</f>
        <v>2016</v>
      </c>
      <c r="F67" s="22">
        <f t="shared" ref="F67:F93" si="5">MONTH(G67)</f>
        <v>8</v>
      </c>
      <c r="G67" s="4">
        <f t="shared" si="3"/>
        <v>42590</v>
      </c>
      <c r="H67" s="2">
        <v>28.000000000000004</v>
      </c>
      <c r="I67" s="2">
        <v>0</v>
      </c>
      <c r="J67" s="2">
        <v>35.1</v>
      </c>
      <c r="K67" s="3">
        <v>0</v>
      </c>
      <c r="L67" s="3">
        <v>4</v>
      </c>
      <c r="M67" s="3">
        <v>10.8</v>
      </c>
      <c r="N67" s="2">
        <v>0</v>
      </c>
      <c r="O67" s="2">
        <v>4</v>
      </c>
      <c r="P67" s="5">
        <v>34.800000000000004</v>
      </c>
      <c r="Q67" s="5">
        <v>0</v>
      </c>
      <c r="R67" s="5">
        <v>-0.29999999999999716</v>
      </c>
    </row>
    <row r="68" spans="5:18" x14ac:dyDescent="0.25">
      <c r="E68" s="22">
        <f t="shared" si="4"/>
        <v>2016</v>
      </c>
      <c r="F68" s="22">
        <f t="shared" si="5"/>
        <v>8</v>
      </c>
      <c r="G68" s="4">
        <f t="shared" si="3"/>
        <v>42589</v>
      </c>
      <c r="H68" s="2">
        <v>29</v>
      </c>
      <c r="I68" s="2">
        <v>3</v>
      </c>
      <c r="J68" s="2">
        <v>30.6</v>
      </c>
      <c r="K68" s="3">
        <v>0</v>
      </c>
      <c r="L68" s="3">
        <v>0</v>
      </c>
      <c r="M68" s="3">
        <v>0</v>
      </c>
      <c r="N68" s="2">
        <v>0</v>
      </c>
      <c r="O68" s="2">
        <v>0</v>
      </c>
      <c r="P68" s="5">
        <v>32</v>
      </c>
      <c r="Q68" s="5">
        <v>0</v>
      </c>
      <c r="R68" s="5">
        <f>SUM(P68-J68)</f>
        <v>1.3999999999999986</v>
      </c>
    </row>
    <row r="69" spans="5:18" x14ac:dyDescent="0.25">
      <c r="E69" s="22">
        <f t="shared" si="4"/>
        <v>2016</v>
      </c>
      <c r="F69" s="22">
        <f t="shared" si="5"/>
        <v>8</v>
      </c>
      <c r="G69" s="4">
        <f t="shared" si="3"/>
        <v>42588</v>
      </c>
      <c r="H69" s="2">
        <v>23.71</v>
      </c>
      <c r="I69" s="2">
        <v>0</v>
      </c>
      <c r="J69" s="2">
        <v>22.2</v>
      </c>
      <c r="K69" s="3">
        <v>0</v>
      </c>
      <c r="L69" s="3">
        <v>0</v>
      </c>
      <c r="M69" s="3">
        <v>0</v>
      </c>
      <c r="N69" s="2">
        <v>0</v>
      </c>
      <c r="O69" s="2">
        <v>0</v>
      </c>
      <c r="P69" s="5">
        <v>23.71</v>
      </c>
      <c r="Q69" s="5">
        <v>0</v>
      </c>
      <c r="R69" s="5">
        <f>SUM(P69-J69)</f>
        <v>1.5100000000000016</v>
      </c>
    </row>
    <row r="70" spans="5:18" x14ac:dyDescent="0.25">
      <c r="E70" s="22">
        <f t="shared" si="4"/>
        <v>2016</v>
      </c>
      <c r="F70" s="22">
        <f t="shared" si="5"/>
        <v>8</v>
      </c>
      <c r="G70" s="4">
        <f t="shared" si="3"/>
        <v>42587</v>
      </c>
      <c r="H70" s="2">
        <v>25.5</v>
      </c>
      <c r="I70" s="2">
        <v>0</v>
      </c>
      <c r="J70" s="2">
        <v>27</v>
      </c>
      <c r="K70" s="3">
        <v>0</v>
      </c>
      <c r="L70" s="3">
        <v>0</v>
      </c>
      <c r="M70" s="3">
        <v>1.5</v>
      </c>
      <c r="N70" s="2">
        <v>0</v>
      </c>
      <c r="O70" s="2">
        <v>0</v>
      </c>
      <c r="P70" s="5">
        <v>27</v>
      </c>
      <c r="Q70" s="5">
        <v>0</v>
      </c>
      <c r="R70" s="5">
        <f>SUM(P70-J70)</f>
        <v>0</v>
      </c>
    </row>
    <row r="71" spans="5:18" x14ac:dyDescent="0.25">
      <c r="E71" s="22">
        <f t="shared" si="4"/>
        <v>2016</v>
      </c>
      <c r="F71" s="22">
        <f t="shared" si="5"/>
        <v>8</v>
      </c>
      <c r="G71" s="4">
        <f t="shared" si="3"/>
        <v>42586</v>
      </c>
      <c r="H71" s="2">
        <v>27</v>
      </c>
      <c r="I71" s="2">
        <v>1.5</v>
      </c>
      <c r="J71" s="2">
        <v>28.5</v>
      </c>
      <c r="K71" s="3">
        <v>0</v>
      </c>
      <c r="L71" s="3">
        <v>0</v>
      </c>
      <c r="M71" s="3">
        <v>0</v>
      </c>
      <c r="N71" s="2">
        <v>0</v>
      </c>
      <c r="O71" s="2">
        <v>0</v>
      </c>
      <c r="P71" s="5">
        <v>28.5</v>
      </c>
      <c r="Q71" s="5">
        <v>0</v>
      </c>
      <c r="R71" s="5">
        <v>0</v>
      </c>
    </row>
    <row r="72" spans="5:18" x14ac:dyDescent="0.25">
      <c r="E72" s="22">
        <f t="shared" si="4"/>
        <v>2016</v>
      </c>
      <c r="F72" s="22">
        <f t="shared" si="5"/>
        <v>8</v>
      </c>
      <c r="G72" s="4">
        <f t="shared" si="3"/>
        <v>42585</v>
      </c>
      <c r="H72" s="2">
        <v>38.6</v>
      </c>
      <c r="I72" s="2">
        <v>0</v>
      </c>
      <c r="J72" s="2">
        <v>35.1</v>
      </c>
      <c r="K72" s="3">
        <v>4.5</v>
      </c>
      <c r="L72" s="3">
        <v>0</v>
      </c>
      <c r="M72" s="3">
        <v>1.5</v>
      </c>
      <c r="N72" s="2">
        <v>0</v>
      </c>
      <c r="O72" s="2">
        <v>4.5</v>
      </c>
      <c r="P72" s="5">
        <v>35.6</v>
      </c>
      <c r="Q72" s="5">
        <v>0</v>
      </c>
      <c r="R72" s="5">
        <v>0.5</v>
      </c>
    </row>
    <row r="73" spans="5:18" x14ac:dyDescent="0.25">
      <c r="E73" s="22">
        <f t="shared" si="4"/>
        <v>2016</v>
      </c>
      <c r="F73" s="22">
        <f t="shared" si="5"/>
        <v>8</v>
      </c>
      <c r="G73" s="4">
        <f t="shared" si="3"/>
        <v>42584</v>
      </c>
      <c r="H73" s="2">
        <v>38.1</v>
      </c>
      <c r="I73" s="2">
        <v>4.5</v>
      </c>
      <c r="J73" s="2">
        <v>33.299999999999997</v>
      </c>
      <c r="K73" s="3">
        <v>3</v>
      </c>
      <c r="L73" s="3">
        <v>12</v>
      </c>
      <c r="M73" s="3">
        <v>4.2</v>
      </c>
      <c r="N73" s="2">
        <v>0</v>
      </c>
      <c r="O73" s="2">
        <v>15</v>
      </c>
      <c r="P73" s="5">
        <v>31.8</v>
      </c>
      <c r="Q73" s="5">
        <v>0</v>
      </c>
      <c r="R73" s="5">
        <v>-1.4999999999999964</v>
      </c>
    </row>
    <row r="74" spans="5:18" x14ac:dyDescent="0.25">
      <c r="E74" s="22">
        <f t="shared" si="4"/>
        <v>2016</v>
      </c>
      <c r="F74" s="22">
        <f t="shared" si="5"/>
        <v>8</v>
      </c>
      <c r="G74" s="4">
        <f t="shared" si="3"/>
        <v>42583</v>
      </c>
      <c r="H74" s="2">
        <v>30.6</v>
      </c>
      <c r="I74" s="2">
        <v>4.5</v>
      </c>
      <c r="J74" s="2">
        <v>38.1</v>
      </c>
      <c r="K74" s="3">
        <v>0</v>
      </c>
      <c r="L74" s="3">
        <v>0</v>
      </c>
      <c r="M74" s="3">
        <v>3</v>
      </c>
      <c r="N74" s="2">
        <v>0</v>
      </c>
      <c r="O74" s="2">
        <v>0</v>
      </c>
      <c r="P74" s="5">
        <v>38.1</v>
      </c>
      <c r="Q74" s="5">
        <v>0</v>
      </c>
      <c r="R74" s="5">
        <v>0</v>
      </c>
    </row>
    <row r="75" spans="5:18" x14ac:dyDescent="0.25">
      <c r="E75" s="22">
        <f t="shared" si="4"/>
        <v>2016</v>
      </c>
      <c r="F75" s="22">
        <f t="shared" si="5"/>
        <v>7</v>
      </c>
      <c r="G75" s="4">
        <f t="shared" si="3"/>
        <v>42582</v>
      </c>
      <c r="H75" s="2">
        <v>58</v>
      </c>
      <c r="I75" s="2">
        <v>0</v>
      </c>
      <c r="J75" s="2">
        <v>58.5</v>
      </c>
      <c r="K75" s="3">
        <v>0</v>
      </c>
      <c r="L75" s="3">
        <v>0</v>
      </c>
      <c r="M75" s="3">
        <v>0</v>
      </c>
      <c r="N75" s="2">
        <v>0</v>
      </c>
      <c r="O75" s="2">
        <v>0</v>
      </c>
      <c r="P75" s="5">
        <v>58</v>
      </c>
      <c r="Q75" s="5">
        <v>0</v>
      </c>
      <c r="R75" s="5">
        <v>-0.5</v>
      </c>
    </row>
    <row r="76" spans="5:18" x14ac:dyDescent="0.25">
      <c r="E76" s="22">
        <f t="shared" si="4"/>
        <v>2016</v>
      </c>
      <c r="F76" s="22">
        <f t="shared" si="5"/>
        <v>7</v>
      </c>
      <c r="G76" s="4">
        <f t="shared" si="3"/>
        <v>42581</v>
      </c>
      <c r="H76" s="2">
        <v>15.6</v>
      </c>
      <c r="I76" s="2">
        <v>0</v>
      </c>
      <c r="J76" s="2">
        <v>15.6</v>
      </c>
      <c r="K76" s="3">
        <v>0</v>
      </c>
      <c r="L76" s="3">
        <v>0</v>
      </c>
      <c r="M76" s="3">
        <v>0</v>
      </c>
      <c r="N76" s="2">
        <v>0</v>
      </c>
      <c r="O76" s="2">
        <v>0</v>
      </c>
      <c r="P76" s="5">
        <v>15.6</v>
      </c>
      <c r="Q76" s="5">
        <v>0</v>
      </c>
      <c r="R76" s="5">
        <v>0</v>
      </c>
    </row>
    <row r="77" spans="5:18" x14ac:dyDescent="0.25">
      <c r="E77" s="22">
        <f t="shared" si="4"/>
        <v>2016</v>
      </c>
      <c r="F77" s="22">
        <f t="shared" si="5"/>
        <v>7</v>
      </c>
      <c r="G77" s="4">
        <f t="shared" si="3"/>
        <v>42580</v>
      </c>
      <c r="H77" s="2">
        <v>67.199999999999989</v>
      </c>
      <c r="I77" s="2">
        <v>0</v>
      </c>
      <c r="J77" s="2">
        <v>55.2</v>
      </c>
      <c r="K77" s="3">
        <v>16.5</v>
      </c>
      <c r="L77" s="3">
        <v>0</v>
      </c>
      <c r="M77" s="3">
        <v>0</v>
      </c>
      <c r="N77" s="2">
        <v>0</v>
      </c>
      <c r="O77" s="2">
        <v>16.5</v>
      </c>
      <c r="P77" s="5">
        <v>50.699999999999989</v>
      </c>
      <c r="Q77" s="5">
        <v>0</v>
      </c>
      <c r="R77" s="5">
        <v>-4.5000000000000142</v>
      </c>
    </row>
    <row r="78" spans="5:18" x14ac:dyDescent="0.25">
      <c r="E78" s="22">
        <f t="shared" si="4"/>
        <v>2016</v>
      </c>
      <c r="F78" s="22">
        <f t="shared" si="5"/>
        <v>7</v>
      </c>
      <c r="G78" s="4">
        <f t="shared" si="3"/>
        <v>42579</v>
      </c>
      <c r="H78" s="2">
        <v>24.6</v>
      </c>
      <c r="I78" s="2">
        <v>1.5</v>
      </c>
      <c r="J78" s="2">
        <v>22.8</v>
      </c>
      <c r="K78" s="3">
        <v>0</v>
      </c>
      <c r="L78" s="3">
        <v>0</v>
      </c>
      <c r="M78" s="3">
        <v>1.2</v>
      </c>
      <c r="N78" s="2">
        <v>0</v>
      </c>
      <c r="O78" s="2">
        <v>0</v>
      </c>
      <c r="P78" s="5">
        <v>27.3</v>
      </c>
      <c r="Q78" s="5">
        <v>0</v>
      </c>
      <c r="R78" s="5">
        <v>4.5</v>
      </c>
    </row>
    <row r="79" spans="5:18" x14ac:dyDescent="0.25">
      <c r="E79" s="22">
        <f t="shared" si="4"/>
        <v>2016</v>
      </c>
      <c r="F79" s="22">
        <f t="shared" si="5"/>
        <v>7</v>
      </c>
      <c r="G79" s="4">
        <f t="shared" si="3"/>
        <v>42578</v>
      </c>
      <c r="H79" s="2">
        <v>94.1</v>
      </c>
      <c r="I79" s="2">
        <v>3</v>
      </c>
      <c r="J79" s="2">
        <v>54.6</v>
      </c>
      <c r="K79" s="3">
        <v>36</v>
      </c>
      <c r="L79" s="3">
        <v>0</v>
      </c>
      <c r="M79" s="3">
        <v>0</v>
      </c>
      <c r="N79" s="2">
        <v>0</v>
      </c>
      <c r="O79" s="2">
        <v>36</v>
      </c>
      <c r="P79" s="5">
        <v>61.099999999999994</v>
      </c>
      <c r="Q79" s="5">
        <v>0</v>
      </c>
      <c r="R79" s="5">
        <v>6.4999999999999929</v>
      </c>
    </row>
    <row r="80" spans="5:18" x14ac:dyDescent="0.25">
      <c r="E80" s="22">
        <f t="shared" si="4"/>
        <v>2016</v>
      </c>
      <c r="F80" s="22">
        <f t="shared" si="5"/>
        <v>7</v>
      </c>
      <c r="G80" s="4">
        <f t="shared" si="3"/>
        <v>42577</v>
      </c>
      <c r="H80" s="2">
        <v>50.1</v>
      </c>
      <c r="I80" s="2">
        <v>4.5</v>
      </c>
      <c r="J80" s="2">
        <v>41.1</v>
      </c>
      <c r="K80" s="3">
        <v>0</v>
      </c>
      <c r="L80" s="3">
        <v>12</v>
      </c>
      <c r="M80" s="3">
        <v>0.6</v>
      </c>
      <c r="N80" s="2">
        <v>0</v>
      </c>
      <c r="O80" s="2">
        <v>12</v>
      </c>
      <c r="P80" s="5">
        <v>43.2</v>
      </c>
      <c r="Q80" s="5">
        <v>0</v>
      </c>
      <c r="R80" s="5">
        <v>2.1000000000000014</v>
      </c>
    </row>
    <row r="81" spans="5:18" x14ac:dyDescent="0.25">
      <c r="E81" s="22">
        <f t="shared" si="4"/>
        <v>2016</v>
      </c>
      <c r="F81" s="22">
        <f t="shared" si="5"/>
        <v>7</v>
      </c>
      <c r="G81" s="4">
        <f t="shared" si="3"/>
        <v>42576</v>
      </c>
      <c r="H81" s="2">
        <v>43.599999999999994</v>
      </c>
      <c r="I81" s="2">
        <v>7.5</v>
      </c>
      <c r="J81" s="2">
        <v>51.6</v>
      </c>
      <c r="K81" s="3">
        <v>1.5</v>
      </c>
      <c r="L81" s="3">
        <v>0</v>
      </c>
      <c r="M81" s="3">
        <v>0</v>
      </c>
      <c r="N81" s="2">
        <v>0</v>
      </c>
      <c r="O81" s="2">
        <v>1.5</v>
      </c>
      <c r="P81" s="5">
        <v>49.599999999999994</v>
      </c>
      <c r="Q81" s="5">
        <v>0</v>
      </c>
      <c r="R81" s="5">
        <v>-2.0000000000000071</v>
      </c>
    </row>
    <row r="82" spans="5:18" x14ac:dyDescent="0.25">
      <c r="E82" s="22">
        <f t="shared" si="4"/>
        <v>2016</v>
      </c>
      <c r="F82" s="22">
        <f t="shared" si="5"/>
        <v>7</v>
      </c>
      <c r="G82" s="4">
        <f t="shared" si="3"/>
        <v>42575</v>
      </c>
      <c r="H82" s="2">
        <v>39.6</v>
      </c>
      <c r="I82" s="2">
        <v>0</v>
      </c>
      <c r="J82" s="2">
        <v>39.6</v>
      </c>
      <c r="K82" s="3">
        <v>0</v>
      </c>
      <c r="L82" s="3">
        <v>0</v>
      </c>
      <c r="M82" s="3">
        <v>0</v>
      </c>
      <c r="N82" s="2">
        <v>0</v>
      </c>
      <c r="O82" s="2">
        <v>0</v>
      </c>
      <c r="P82" s="5">
        <v>39.6</v>
      </c>
      <c r="Q82" s="5">
        <v>0</v>
      </c>
      <c r="R82" s="5">
        <v>0</v>
      </c>
    </row>
    <row r="83" spans="5:18" x14ac:dyDescent="0.25">
      <c r="E83" s="22">
        <f t="shared" si="4"/>
        <v>2016</v>
      </c>
      <c r="F83" s="22">
        <f t="shared" si="5"/>
        <v>7</v>
      </c>
      <c r="G83" s="4">
        <f t="shared" si="3"/>
        <v>42574</v>
      </c>
      <c r="H83" s="2">
        <v>30.5</v>
      </c>
      <c r="I83" s="2">
        <v>0</v>
      </c>
      <c r="J83" s="2">
        <v>39</v>
      </c>
      <c r="K83" s="3">
        <v>0</v>
      </c>
      <c r="L83" s="3">
        <v>0</v>
      </c>
      <c r="M83" s="3">
        <v>1.5</v>
      </c>
      <c r="N83" s="2">
        <v>0</v>
      </c>
      <c r="O83" s="2">
        <v>0</v>
      </c>
      <c r="P83" s="5">
        <v>32</v>
      </c>
      <c r="Q83" s="5">
        <v>0</v>
      </c>
      <c r="R83" s="5">
        <v>-7</v>
      </c>
    </row>
    <row r="84" spans="5:18" x14ac:dyDescent="0.25">
      <c r="E84" s="22">
        <f t="shared" si="4"/>
        <v>2016</v>
      </c>
      <c r="F84" s="22">
        <f t="shared" si="5"/>
        <v>7</v>
      </c>
      <c r="G84" s="4">
        <f t="shared" si="3"/>
        <v>42573</v>
      </c>
      <c r="H84" s="2">
        <v>54.5</v>
      </c>
      <c r="I84" s="2">
        <v>1.5</v>
      </c>
      <c r="J84" s="2">
        <v>57</v>
      </c>
      <c r="K84" s="3">
        <v>0</v>
      </c>
      <c r="L84" s="3">
        <v>0</v>
      </c>
      <c r="M84" s="3">
        <v>0</v>
      </c>
      <c r="N84" s="2">
        <v>0</v>
      </c>
      <c r="O84" s="2">
        <v>0</v>
      </c>
      <c r="P84" s="5">
        <v>56</v>
      </c>
      <c r="Q84" s="5">
        <v>0</v>
      </c>
      <c r="R84" s="5">
        <v>-1</v>
      </c>
    </row>
    <row r="85" spans="5:18" x14ac:dyDescent="0.25">
      <c r="E85" s="22">
        <f t="shared" si="4"/>
        <v>2016</v>
      </c>
      <c r="F85" s="22">
        <f t="shared" si="5"/>
        <v>7</v>
      </c>
      <c r="G85" s="4">
        <f t="shared" si="3"/>
        <v>42572</v>
      </c>
      <c r="H85" s="2">
        <v>41.7</v>
      </c>
      <c r="I85" s="2">
        <v>1.5</v>
      </c>
      <c r="J85" s="2">
        <v>43.2</v>
      </c>
      <c r="K85" s="3">
        <v>0</v>
      </c>
      <c r="L85" s="3">
        <v>0</v>
      </c>
      <c r="M85" s="3">
        <v>0</v>
      </c>
      <c r="N85" s="2">
        <v>0</v>
      </c>
      <c r="O85" s="2">
        <v>0</v>
      </c>
      <c r="P85" s="5">
        <v>43.2</v>
      </c>
      <c r="Q85" s="5">
        <v>0</v>
      </c>
      <c r="R85" s="5">
        <v>0</v>
      </c>
    </row>
    <row r="86" spans="5:18" x14ac:dyDescent="0.25">
      <c r="E86" s="22">
        <f t="shared" si="4"/>
        <v>2016</v>
      </c>
      <c r="F86" s="22">
        <f t="shared" si="5"/>
        <v>7</v>
      </c>
      <c r="G86" s="4">
        <f t="shared" si="3"/>
        <v>42571</v>
      </c>
      <c r="H86" s="2">
        <v>44.1</v>
      </c>
      <c r="I86" s="2">
        <v>1.5</v>
      </c>
      <c r="J86" s="2">
        <v>42.6</v>
      </c>
      <c r="K86" s="3">
        <v>0</v>
      </c>
      <c r="L86" s="3">
        <v>0</v>
      </c>
      <c r="M86" s="3">
        <v>0</v>
      </c>
      <c r="N86" s="2">
        <v>0</v>
      </c>
      <c r="O86" s="2">
        <v>0</v>
      </c>
      <c r="P86" s="5">
        <v>45.6</v>
      </c>
      <c r="Q86" s="5">
        <v>0</v>
      </c>
      <c r="R86" s="5">
        <v>3</v>
      </c>
    </row>
    <row r="87" spans="5:18" x14ac:dyDescent="0.25">
      <c r="E87" s="22">
        <f t="shared" si="4"/>
        <v>2016</v>
      </c>
      <c r="F87" s="22">
        <f t="shared" si="5"/>
        <v>7</v>
      </c>
      <c r="G87" s="4">
        <f t="shared" si="3"/>
        <v>42570</v>
      </c>
      <c r="H87" s="2">
        <v>46.699999999999996</v>
      </c>
      <c r="I87" s="2">
        <v>3</v>
      </c>
      <c r="J87" s="2">
        <v>44.7</v>
      </c>
      <c r="K87" s="3">
        <v>0</v>
      </c>
      <c r="L87" s="3">
        <v>8</v>
      </c>
      <c r="M87" s="3">
        <v>0</v>
      </c>
      <c r="N87" s="2">
        <v>0</v>
      </c>
      <c r="O87" s="2">
        <v>8</v>
      </c>
      <c r="P87" s="5">
        <v>41.699999999999996</v>
      </c>
      <c r="Q87" s="5">
        <v>0</v>
      </c>
      <c r="R87" s="5">
        <v>-3.0000000000000071</v>
      </c>
    </row>
    <row r="88" spans="5:18" x14ac:dyDescent="0.25">
      <c r="E88" s="22">
        <f t="shared" si="4"/>
        <v>2016</v>
      </c>
      <c r="F88" s="22">
        <f t="shared" si="5"/>
        <v>7</v>
      </c>
      <c r="G88" s="4">
        <f t="shared" si="3"/>
        <v>42569</v>
      </c>
      <c r="H88" s="2">
        <v>30.9</v>
      </c>
      <c r="I88" s="2">
        <v>9</v>
      </c>
      <c r="J88" s="2">
        <v>35.700000000000003</v>
      </c>
      <c r="K88" s="3">
        <v>0</v>
      </c>
      <c r="L88" s="3">
        <v>4</v>
      </c>
      <c r="M88" s="3">
        <v>0</v>
      </c>
      <c r="N88" s="2">
        <v>0</v>
      </c>
      <c r="O88" s="2">
        <v>4</v>
      </c>
      <c r="P88" s="5">
        <v>35.9</v>
      </c>
      <c r="Q88" s="5">
        <v>0</v>
      </c>
      <c r="R88" s="5">
        <v>0.19999999999999574</v>
      </c>
    </row>
    <row r="89" spans="5:18" x14ac:dyDescent="0.25">
      <c r="E89" s="22">
        <f t="shared" si="4"/>
        <v>2016</v>
      </c>
      <c r="F89" s="22">
        <f t="shared" si="5"/>
        <v>7</v>
      </c>
      <c r="G89" s="4">
        <f t="shared" si="3"/>
        <v>42568</v>
      </c>
      <c r="H89" s="2">
        <v>46.7</v>
      </c>
      <c r="I89" s="2">
        <v>3</v>
      </c>
      <c r="J89" s="2">
        <v>48.6</v>
      </c>
      <c r="K89" s="3">
        <v>0</v>
      </c>
      <c r="L89" s="3">
        <v>0</v>
      </c>
      <c r="M89" s="3">
        <v>0</v>
      </c>
      <c r="N89" s="2">
        <v>0</v>
      </c>
      <c r="O89" s="2">
        <v>0</v>
      </c>
      <c r="P89" s="5">
        <v>49.7</v>
      </c>
      <c r="Q89" s="5">
        <v>0</v>
      </c>
      <c r="R89" s="5">
        <v>1.1000000000000014</v>
      </c>
    </row>
    <row r="90" spans="5:18" x14ac:dyDescent="0.25">
      <c r="E90" s="22">
        <f t="shared" si="4"/>
        <v>2016</v>
      </c>
      <c r="F90" s="22">
        <f t="shared" si="5"/>
        <v>7</v>
      </c>
      <c r="G90" s="4">
        <f t="shared" si="3"/>
        <v>42567</v>
      </c>
      <c r="H90" s="2">
        <v>36.700000000000003</v>
      </c>
      <c r="I90" s="2">
        <v>1.5</v>
      </c>
      <c r="J90" s="2">
        <v>36.6</v>
      </c>
      <c r="K90" s="3">
        <v>1.5</v>
      </c>
      <c r="L90" s="3">
        <v>0</v>
      </c>
      <c r="M90" s="3">
        <v>0</v>
      </c>
      <c r="N90" s="2">
        <v>0</v>
      </c>
      <c r="O90" s="2">
        <v>1.5</v>
      </c>
      <c r="P90" s="5">
        <v>36.700000000000003</v>
      </c>
      <c r="Q90" s="5">
        <v>0</v>
      </c>
      <c r="R90" s="5">
        <v>0.10000000000000142</v>
      </c>
    </row>
    <row r="91" spans="5:18" x14ac:dyDescent="0.25">
      <c r="E91" s="22">
        <f t="shared" si="4"/>
        <v>2016</v>
      </c>
      <c r="F91" s="22">
        <f t="shared" si="5"/>
        <v>7</v>
      </c>
      <c r="G91" s="4">
        <f t="shared" si="3"/>
        <v>42566</v>
      </c>
      <c r="H91" s="2">
        <v>48</v>
      </c>
      <c r="I91" s="2">
        <v>1.5</v>
      </c>
      <c r="J91" s="2">
        <v>49.8</v>
      </c>
      <c r="K91" s="3">
        <v>0</v>
      </c>
      <c r="L91" s="3">
        <v>0</v>
      </c>
      <c r="M91" s="3">
        <v>0</v>
      </c>
      <c r="N91" s="2">
        <v>0</v>
      </c>
      <c r="O91" s="2">
        <v>0</v>
      </c>
      <c r="P91" s="5">
        <v>49.5</v>
      </c>
      <c r="Q91" s="5">
        <v>0</v>
      </c>
      <c r="R91" s="5">
        <v>-0.29999999999999716</v>
      </c>
    </row>
    <row r="92" spans="5:18" x14ac:dyDescent="0.25">
      <c r="E92" s="22">
        <f t="shared" si="4"/>
        <v>2016</v>
      </c>
      <c r="F92" s="22">
        <f t="shared" si="5"/>
        <v>7</v>
      </c>
      <c r="G92" s="4">
        <f t="shared" si="3"/>
        <v>42565</v>
      </c>
      <c r="H92" s="2">
        <v>54</v>
      </c>
      <c r="I92" s="2">
        <v>0</v>
      </c>
      <c r="J92" s="2">
        <v>45.6</v>
      </c>
      <c r="K92" s="3">
        <v>0</v>
      </c>
      <c r="L92" s="3">
        <v>0</v>
      </c>
      <c r="M92" s="3">
        <v>0</v>
      </c>
      <c r="N92" s="2">
        <v>0</v>
      </c>
      <c r="O92" s="2">
        <v>0</v>
      </c>
      <c r="P92" s="5">
        <v>54</v>
      </c>
      <c r="Q92" s="5">
        <v>0</v>
      </c>
      <c r="R92" s="5">
        <f>SUM(P92-J92)</f>
        <v>8.3999999999999986</v>
      </c>
    </row>
    <row r="93" spans="5:18" x14ac:dyDescent="0.25">
      <c r="E93" s="22">
        <f t="shared" si="4"/>
        <v>2016</v>
      </c>
      <c r="F93" s="22">
        <f t="shared" si="5"/>
        <v>7</v>
      </c>
      <c r="G93" s="4">
        <f t="shared" si="3"/>
        <v>42564</v>
      </c>
      <c r="H93" s="2">
        <v>30.5</v>
      </c>
      <c r="I93" s="2">
        <v>4.5</v>
      </c>
      <c r="J93" s="2">
        <v>0</v>
      </c>
      <c r="K93" s="3">
        <v>0</v>
      </c>
      <c r="L93" s="3">
        <v>0</v>
      </c>
      <c r="M93" s="3">
        <v>0</v>
      </c>
      <c r="N93" s="2">
        <v>0</v>
      </c>
      <c r="O93" s="2">
        <v>0</v>
      </c>
      <c r="P93" s="5">
        <v>35</v>
      </c>
      <c r="Q93" s="5">
        <v>0</v>
      </c>
      <c r="R93" s="5">
        <f>SUM(P93-J93)</f>
        <v>35</v>
      </c>
    </row>
    <row r="94" spans="5:18" x14ac:dyDescent="0.25">
      <c r="G94" s="4"/>
      <c r="H94" s="2"/>
      <c r="I94" s="2"/>
      <c r="J94" s="2"/>
      <c r="K94" s="3"/>
      <c r="L94" s="3"/>
      <c r="M94" s="3"/>
      <c r="N94" s="2"/>
      <c r="O94" s="2"/>
      <c r="P94" s="5"/>
      <c r="Q94" s="5"/>
      <c r="R94" s="5"/>
    </row>
    <row r="95" spans="5:18" x14ac:dyDescent="0.25">
      <c r="G95" s="4"/>
      <c r="H95" s="2"/>
      <c r="I95" s="2"/>
      <c r="J95" s="2"/>
      <c r="K95" s="3"/>
      <c r="L95" s="3"/>
      <c r="M95" s="3"/>
      <c r="N95" s="2"/>
      <c r="O95" s="2"/>
      <c r="P95" s="5"/>
      <c r="Q95" s="5"/>
      <c r="R95" s="5"/>
    </row>
    <row r="96" spans="5:18" x14ac:dyDescent="0.25">
      <c r="G96" s="4"/>
      <c r="H96" s="2"/>
      <c r="I96" s="2"/>
      <c r="J96" s="2"/>
      <c r="K96" s="3"/>
      <c r="L96" s="3"/>
      <c r="M96" s="3"/>
      <c r="N96" s="2"/>
      <c r="O96" s="2"/>
      <c r="P96" s="5"/>
      <c r="Q96" s="5"/>
      <c r="R96" s="5"/>
    </row>
    <row r="97" spans="7:18" x14ac:dyDescent="0.25">
      <c r="G97" s="4"/>
      <c r="H97" s="2"/>
      <c r="I97" s="2"/>
      <c r="J97" s="2"/>
      <c r="K97" s="3"/>
      <c r="L97" s="3"/>
      <c r="M97" s="3"/>
      <c r="N97" s="2"/>
      <c r="O97" s="2"/>
      <c r="P97" s="5"/>
      <c r="Q97" s="5"/>
      <c r="R97" s="5"/>
    </row>
    <row r="98" spans="7:18" x14ac:dyDescent="0.25">
      <c r="G98" s="4"/>
      <c r="H98" s="2"/>
      <c r="I98" s="2"/>
      <c r="J98" s="2"/>
      <c r="K98" s="3"/>
      <c r="L98" s="3"/>
      <c r="M98" s="3"/>
      <c r="N98" s="2"/>
      <c r="O98" s="2"/>
      <c r="P98" s="5"/>
      <c r="Q98" s="5"/>
      <c r="R98" s="5"/>
    </row>
    <row r="99" spans="7:18" x14ac:dyDescent="0.25">
      <c r="G99" s="4"/>
      <c r="H99" s="2"/>
      <c r="I99" s="2"/>
      <c r="J99" s="2"/>
      <c r="K99" s="3"/>
      <c r="L99" s="3"/>
      <c r="M99" s="3"/>
      <c r="N99" s="2"/>
      <c r="O99" s="2"/>
      <c r="P99" s="5"/>
      <c r="Q99" s="5"/>
      <c r="R99" s="5"/>
    </row>
    <row r="100" spans="7:18" x14ac:dyDescent="0.25">
      <c r="G100" s="4"/>
      <c r="H100" s="2"/>
      <c r="I100" s="2"/>
      <c r="J100" s="2"/>
      <c r="K100" s="3"/>
      <c r="L100" s="3"/>
      <c r="M100" s="3"/>
      <c r="N100" s="2"/>
      <c r="O100" s="2"/>
      <c r="P100" s="5"/>
      <c r="Q100" s="5"/>
      <c r="R100" s="5"/>
    </row>
    <row r="101" spans="7:18" x14ac:dyDescent="0.25">
      <c r="G101" s="4"/>
      <c r="H101" s="2"/>
      <c r="I101" s="2"/>
      <c r="J101" s="2"/>
      <c r="K101" s="3"/>
      <c r="L101" s="3"/>
      <c r="M101" s="3"/>
      <c r="N101" s="2"/>
      <c r="O101" s="2"/>
      <c r="P101" s="5"/>
      <c r="Q101" s="5"/>
      <c r="R101" s="5"/>
    </row>
    <row r="102" spans="7:18" x14ac:dyDescent="0.25">
      <c r="G102" s="4"/>
      <c r="H102" s="2"/>
      <c r="I102" s="2"/>
      <c r="J102" s="2"/>
      <c r="K102" s="3"/>
      <c r="L102" s="3"/>
      <c r="M102" s="3"/>
      <c r="N102" s="2"/>
      <c r="O102" s="2"/>
      <c r="P102" s="5"/>
      <c r="Q102" s="5"/>
      <c r="R102" s="5"/>
    </row>
    <row r="103" spans="7:18" x14ac:dyDescent="0.25">
      <c r="G103" s="4"/>
      <c r="H103" s="2"/>
      <c r="I103" s="2"/>
      <c r="J103" s="2"/>
      <c r="K103" s="3"/>
      <c r="L103" s="3"/>
      <c r="M103" s="3"/>
      <c r="N103" s="2"/>
      <c r="O103" s="2"/>
      <c r="P103" s="5"/>
      <c r="Q103" s="5"/>
      <c r="R103" s="5"/>
    </row>
    <row r="104" spans="7:18" x14ac:dyDescent="0.25">
      <c r="G104" s="4"/>
      <c r="H104" s="2"/>
      <c r="I104" s="2"/>
      <c r="J104" s="2"/>
      <c r="K104" s="3"/>
      <c r="L104" s="3"/>
      <c r="M104" s="3"/>
      <c r="N104" s="2"/>
      <c r="O104" s="2"/>
      <c r="P104" s="5"/>
      <c r="Q104" s="5"/>
      <c r="R104" s="5"/>
    </row>
    <row r="105" spans="7:18" x14ac:dyDescent="0.25">
      <c r="G105" s="4"/>
      <c r="H105" s="2"/>
      <c r="I105" s="2"/>
      <c r="J105" s="2"/>
      <c r="K105" s="3"/>
      <c r="L105" s="3"/>
      <c r="M105" s="3"/>
      <c r="N105" s="2"/>
      <c r="O105" s="2"/>
      <c r="P105" s="5"/>
      <c r="Q105" s="5"/>
      <c r="R105" s="5"/>
    </row>
    <row r="106" spans="7:18" x14ac:dyDescent="0.25">
      <c r="G106" s="4"/>
      <c r="H106" s="2"/>
      <c r="I106" s="2"/>
      <c r="J106" s="2"/>
      <c r="K106" s="3"/>
      <c r="L106" s="3"/>
      <c r="M106" s="3"/>
      <c r="N106" s="2"/>
      <c r="O106" s="2"/>
      <c r="P106" s="5"/>
      <c r="Q106" s="5"/>
      <c r="R106" s="5"/>
    </row>
    <row r="107" spans="7:18" x14ac:dyDescent="0.25">
      <c r="G107" s="4"/>
      <c r="H107" s="2"/>
      <c r="I107" s="2"/>
      <c r="J107" s="2"/>
      <c r="K107" s="3"/>
      <c r="L107" s="3"/>
      <c r="M107" s="3"/>
      <c r="N107" s="2"/>
      <c r="O107" s="2"/>
      <c r="P107" s="5"/>
      <c r="Q107" s="5"/>
      <c r="R107" s="5"/>
    </row>
    <row r="108" spans="7:18" x14ac:dyDescent="0.25">
      <c r="G108" s="4"/>
      <c r="H108" s="2"/>
      <c r="I108" s="2"/>
      <c r="J108" s="2"/>
      <c r="K108" s="3"/>
      <c r="L108" s="3"/>
      <c r="M108" s="3"/>
      <c r="N108" s="2"/>
      <c r="O108" s="2"/>
      <c r="P108" s="5"/>
      <c r="Q108" s="5"/>
      <c r="R108" s="5"/>
    </row>
    <row r="109" spans="7:18" x14ac:dyDescent="0.25">
      <c r="G109" s="4"/>
      <c r="H109" s="2"/>
      <c r="I109" s="2"/>
      <c r="J109" s="2"/>
      <c r="K109" s="3"/>
      <c r="L109" s="3"/>
      <c r="M109" s="3"/>
      <c r="N109" s="2"/>
      <c r="O109" s="2"/>
      <c r="P109" s="5"/>
      <c r="Q109" s="5"/>
      <c r="R109" s="5"/>
    </row>
    <row r="110" spans="7:18" x14ac:dyDescent="0.25">
      <c r="G110" s="4"/>
      <c r="H110" s="2"/>
      <c r="I110" s="2"/>
      <c r="J110" s="2"/>
      <c r="K110" s="3"/>
      <c r="L110" s="3"/>
      <c r="M110" s="3"/>
      <c r="N110" s="2"/>
      <c r="O110" s="2"/>
      <c r="P110" s="5"/>
      <c r="Q110" s="5"/>
      <c r="R110" s="5"/>
    </row>
    <row r="111" spans="7:18" x14ac:dyDescent="0.25">
      <c r="G111" s="4"/>
      <c r="H111" s="2"/>
      <c r="I111" s="2"/>
      <c r="J111" s="2"/>
      <c r="K111" s="3"/>
      <c r="L111" s="3"/>
      <c r="M111" s="3"/>
      <c r="N111" s="2"/>
      <c r="O111" s="2"/>
      <c r="P111" s="5"/>
      <c r="Q111" s="5"/>
      <c r="R111" s="5"/>
    </row>
    <row r="112" spans="7:18" x14ac:dyDescent="0.25">
      <c r="G112" s="4"/>
      <c r="H112" s="2"/>
      <c r="I112" s="2"/>
      <c r="J112" s="2"/>
      <c r="K112" s="3"/>
      <c r="L112" s="3"/>
      <c r="M112" s="3"/>
      <c r="N112" s="2"/>
      <c r="O112" s="2"/>
      <c r="P112" s="5"/>
      <c r="Q112" s="5"/>
      <c r="R112" s="5"/>
    </row>
    <row r="113" spans="7:18" x14ac:dyDescent="0.25">
      <c r="G113" s="4"/>
      <c r="H113" s="2"/>
      <c r="I113" s="2"/>
      <c r="J113" s="2"/>
      <c r="K113" s="3"/>
      <c r="L113" s="3"/>
      <c r="M113" s="3"/>
      <c r="N113" s="2"/>
      <c r="O113" s="2"/>
      <c r="P113" s="5"/>
      <c r="Q113" s="5"/>
      <c r="R113" s="5"/>
    </row>
    <row r="114" spans="7:18" x14ac:dyDescent="0.25">
      <c r="G114" s="4"/>
      <c r="H114" s="2"/>
      <c r="I114" s="2"/>
      <c r="J114" s="2"/>
      <c r="K114" s="3"/>
      <c r="L114" s="3"/>
      <c r="M114" s="3"/>
      <c r="N114" s="2"/>
      <c r="O114" s="2"/>
      <c r="P114" s="5"/>
      <c r="Q114" s="5"/>
      <c r="R114" s="5"/>
    </row>
    <row r="115" spans="7:18" x14ac:dyDescent="0.25">
      <c r="G115" s="4"/>
      <c r="H115" s="2"/>
      <c r="I115" s="2"/>
      <c r="J115" s="2"/>
      <c r="K115" s="3"/>
      <c r="L115" s="3"/>
      <c r="M115" s="3"/>
      <c r="N115" s="2"/>
      <c r="O115" s="2"/>
      <c r="P115" s="5"/>
      <c r="Q115" s="5"/>
      <c r="R115" s="5"/>
    </row>
    <row r="116" spans="7:18" x14ac:dyDescent="0.25">
      <c r="G116" s="4"/>
      <c r="H116" s="2"/>
      <c r="I116" s="2"/>
      <c r="J116" s="2"/>
      <c r="K116" s="3"/>
      <c r="L116" s="3"/>
      <c r="M116" s="3"/>
      <c r="N116" s="2"/>
      <c r="O116" s="2"/>
      <c r="P116" s="5"/>
      <c r="Q116" s="5"/>
      <c r="R116" s="5"/>
    </row>
    <row r="117" spans="7:18" x14ac:dyDescent="0.25">
      <c r="G117" s="4"/>
      <c r="H117" s="2"/>
      <c r="I117" s="2"/>
      <c r="J117" s="2"/>
      <c r="K117" s="3"/>
      <c r="L117" s="3"/>
      <c r="M117" s="3"/>
      <c r="N117" s="2"/>
      <c r="O117" s="2"/>
      <c r="P117" s="5"/>
      <c r="Q117" s="5"/>
      <c r="R117" s="5"/>
    </row>
    <row r="118" spans="7:18" x14ac:dyDescent="0.25">
      <c r="G118" s="4"/>
      <c r="H118" s="2"/>
      <c r="I118" s="2"/>
      <c r="J118" s="2"/>
      <c r="K118" s="3"/>
      <c r="L118" s="3"/>
      <c r="M118" s="3"/>
      <c r="N118" s="2"/>
      <c r="O118" s="2"/>
      <c r="P118" s="5"/>
      <c r="Q118" s="5"/>
      <c r="R118" s="5"/>
    </row>
    <row r="119" spans="7:18" x14ac:dyDescent="0.25">
      <c r="G119" s="4"/>
      <c r="H119" s="2"/>
      <c r="I119" s="2"/>
      <c r="J119" s="2"/>
      <c r="K119" s="3"/>
      <c r="L119" s="3"/>
      <c r="M119" s="3"/>
      <c r="N119" s="2"/>
      <c r="O119" s="2"/>
      <c r="P119" s="5"/>
      <c r="Q119" s="5"/>
      <c r="R119" s="5"/>
    </row>
    <row r="120" spans="7:18" x14ac:dyDescent="0.25">
      <c r="G120" s="4"/>
      <c r="H120" s="2"/>
      <c r="I120" s="2"/>
      <c r="J120" s="2"/>
      <c r="K120" s="3"/>
      <c r="L120" s="3"/>
      <c r="M120" s="3"/>
      <c r="N120" s="2"/>
      <c r="O120" s="2"/>
      <c r="P120" s="5"/>
      <c r="Q120" s="5"/>
      <c r="R120" s="5"/>
    </row>
    <row r="121" spans="7:18" x14ac:dyDescent="0.25">
      <c r="G121" s="4"/>
      <c r="H121" s="2"/>
      <c r="I121" s="2"/>
      <c r="J121" s="2"/>
      <c r="K121" s="3"/>
      <c r="L121" s="3"/>
      <c r="M121" s="3"/>
      <c r="N121" s="2"/>
      <c r="O121" s="2"/>
      <c r="P121" s="5"/>
      <c r="Q121" s="5"/>
      <c r="R121" s="5"/>
    </row>
    <row r="122" spans="7:18" x14ac:dyDescent="0.25">
      <c r="G122" s="4"/>
      <c r="H122" s="2"/>
      <c r="I122" s="2"/>
      <c r="J122" s="2"/>
      <c r="K122" s="3"/>
      <c r="L122" s="3"/>
      <c r="M122" s="3"/>
      <c r="N122" s="2"/>
      <c r="O122" s="2"/>
      <c r="P122" s="5"/>
      <c r="Q122" s="5"/>
      <c r="R122" s="5"/>
    </row>
    <row r="123" spans="7:18" x14ac:dyDescent="0.25">
      <c r="G123" s="4"/>
      <c r="H123" s="2"/>
      <c r="I123" s="2"/>
      <c r="J123" s="2"/>
      <c r="K123" s="3"/>
      <c r="L123" s="3"/>
      <c r="M123" s="3"/>
      <c r="N123" s="2"/>
      <c r="O123" s="2"/>
      <c r="P123" s="5"/>
      <c r="Q123" s="5"/>
      <c r="R123" s="5"/>
    </row>
    <row r="124" spans="7:18" x14ac:dyDescent="0.25">
      <c r="G124" s="4"/>
      <c r="H124" s="2"/>
      <c r="I124" s="2"/>
      <c r="J124" s="2"/>
      <c r="K124" s="3"/>
      <c r="L124" s="3"/>
      <c r="M124" s="3"/>
      <c r="N124" s="2"/>
      <c r="O124" s="2"/>
      <c r="P124" s="5"/>
      <c r="Q124" s="5"/>
      <c r="R124" s="5"/>
    </row>
    <row r="125" spans="7:18" x14ac:dyDescent="0.25">
      <c r="G125" s="4"/>
      <c r="H125" s="2"/>
      <c r="I125" s="2"/>
      <c r="J125" s="2"/>
      <c r="K125" s="3"/>
      <c r="L125" s="3"/>
      <c r="M125" s="3"/>
      <c r="N125" s="2"/>
      <c r="O125" s="2"/>
      <c r="P125" s="5"/>
      <c r="Q125" s="5"/>
      <c r="R125" s="5"/>
    </row>
    <row r="126" spans="7:18" x14ac:dyDescent="0.25">
      <c r="G126" s="4"/>
      <c r="H126" s="2"/>
      <c r="I126" s="2"/>
      <c r="J126" s="2"/>
      <c r="K126" s="3"/>
      <c r="L126" s="3"/>
      <c r="M126" s="3"/>
      <c r="N126" s="2"/>
      <c r="O126" s="2"/>
      <c r="P126" s="5"/>
      <c r="Q126" s="5"/>
    </row>
    <row r="127" spans="7:18" x14ac:dyDescent="0.25">
      <c r="G127" s="4"/>
      <c r="H127" s="2"/>
      <c r="I127" s="2"/>
      <c r="J127" s="2"/>
      <c r="K127" s="3"/>
      <c r="L127" s="3"/>
      <c r="M127" s="3"/>
      <c r="N127" s="2"/>
      <c r="O127" s="2"/>
      <c r="P127" s="5"/>
      <c r="Q127" s="5"/>
      <c r="R127" s="2"/>
    </row>
    <row r="128" spans="7:18" x14ac:dyDescent="0.25">
      <c r="G128" s="4"/>
      <c r="H128" s="2"/>
      <c r="I128" s="2"/>
      <c r="J128" s="2"/>
      <c r="K128" s="3"/>
      <c r="L128" s="3"/>
      <c r="M128" s="3"/>
      <c r="N128" s="2"/>
      <c r="O128" s="2"/>
      <c r="P128" s="5"/>
      <c r="Q128" s="5"/>
    </row>
    <row r="129" spans="7:17" x14ac:dyDescent="0.25">
      <c r="G129" s="4"/>
      <c r="H129" s="2"/>
      <c r="I129" s="2"/>
      <c r="J129" s="2"/>
      <c r="K129" s="3"/>
      <c r="L129" s="3"/>
      <c r="M129" s="3"/>
      <c r="N129" s="2"/>
      <c r="O129" s="2"/>
      <c r="P129" s="5"/>
      <c r="Q129" s="5"/>
    </row>
    <row r="130" spans="7:17" x14ac:dyDescent="0.25">
      <c r="G130" s="4"/>
      <c r="H130" s="2"/>
      <c r="I130" s="2"/>
      <c r="J130" s="2"/>
      <c r="K130" s="3"/>
      <c r="L130" s="3"/>
      <c r="M130" s="3"/>
      <c r="N130" s="2"/>
      <c r="O130" s="2"/>
      <c r="P130" s="5"/>
      <c r="Q130" s="5"/>
    </row>
    <row r="131" spans="7:17" x14ac:dyDescent="0.25">
      <c r="G131" s="4"/>
      <c r="H131" s="2"/>
      <c r="I131" s="2"/>
      <c r="J131" s="2"/>
      <c r="K131" s="3"/>
      <c r="L131" s="3"/>
      <c r="M131" s="3"/>
      <c r="N131" s="2"/>
      <c r="O131" s="2"/>
      <c r="P131" s="5"/>
      <c r="Q131" s="5"/>
    </row>
    <row r="132" spans="7:17" x14ac:dyDescent="0.25">
      <c r="G132" s="4"/>
      <c r="H132" s="2"/>
      <c r="I132" s="2"/>
      <c r="J132" s="2"/>
      <c r="K132" s="3"/>
      <c r="L132" s="3"/>
      <c r="M132" s="3"/>
      <c r="N132" s="2"/>
      <c r="O132" s="2"/>
      <c r="P132" s="5"/>
      <c r="Q132" s="5"/>
    </row>
    <row r="133" spans="7:17" x14ac:dyDescent="0.25">
      <c r="G133" s="4"/>
      <c r="H133" s="2"/>
      <c r="I133" s="2"/>
      <c r="J133" s="2"/>
      <c r="K133" s="3"/>
      <c r="L133" s="3"/>
      <c r="M133" s="3"/>
      <c r="N133" s="2"/>
      <c r="O133" s="2"/>
      <c r="P133" s="5"/>
      <c r="Q133" s="5"/>
    </row>
    <row r="134" spans="7:17" x14ac:dyDescent="0.25">
      <c r="G134" s="4"/>
      <c r="H134" s="2"/>
      <c r="I134" s="2"/>
      <c r="J134" s="2"/>
      <c r="K134" s="3"/>
      <c r="L134" s="3"/>
      <c r="M134" s="3"/>
      <c r="N134" s="2"/>
      <c r="O134" s="2"/>
      <c r="P134" s="5"/>
      <c r="Q134" s="5"/>
    </row>
    <row r="135" spans="7:17" x14ac:dyDescent="0.25">
      <c r="G135" s="4"/>
      <c r="H135" s="2"/>
      <c r="I135" s="2"/>
      <c r="J135" s="2"/>
      <c r="K135" s="3"/>
      <c r="L135" s="3"/>
      <c r="M135" s="3"/>
      <c r="N135" s="2"/>
      <c r="O135" s="2"/>
      <c r="P135" s="5"/>
      <c r="Q135" s="5"/>
    </row>
    <row r="136" spans="7:17" x14ac:dyDescent="0.25">
      <c r="G136" s="4"/>
      <c r="H136" s="2"/>
      <c r="I136" s="2"/>
      <c r="J136" s="2"/>
      <c r="K136" s="3"/>
      <c r="L136" s="3"/>
      <c r="M136" s="3"/>
      <c r="N136" s="2"/>
      <c r="O136" s="2"/>
      <c r="P136" s="5"/>
      <c r="Q136" s="5"/>
    </row>
    <row r="137" spans="7:17" x14ac:dyDescent="0.25">
      <c r="G137" s="4"/>
      <c r="H137" s="2"/>
      <c r="I137" s="2"/>
      <c r="J137" s="2"/>
      <c r="K137" s="3"/>
      <c r="L137" s="3"/>
      <c r="M137" s="3"/>
      <c r="N137" s="2"/>
      <c r="O137" s="2"/>
      <c r="P137" s="5"/>
      <c r="Q137" s="5"/>
    </row>
    <row r="138" spans="7:17" x14ac:dyDescent="0.25">
      <c r="G138" s="4"/>
      <c r="H138" s="2"/>
      <c r="I138" s="2"/>
      <c r="J138" s="2"/>
      <c r="K138" s="3"/>
      <c r="L138" s="3"/>
      <c r="M138" s="3"/>
      <c r="N138" s="2"/>
      <c r="O138" s="2"/>
      <c r="P138" s="5"/>
      <c r="Q138" s="5"/>
    </row>
    <row r="139" spans="7:17" x14ac:dyDescent="0.25">
      <c r="G139" s="4"/>
      <c r="H139" s="2"/>
      <c r="I139" s="2"/>
      <c r="J139" s="2"/>
      <c r="K139" s="3"/>
      <c r="L139" s="3"/>
      <c r="M139" s="3"/>
      <c r="N139" s="2"/>
      <c r="O139" s="2"/>
      <c r="P139" s="5"/>
      <c r="Q139" s="5"/>
    </row>
    <row r="140" spans="7:17" x14ac:dyDescent="0.25">
      <c r="G140" s="4"/>
      <c r="H140" s="2"/>
      <c r="I140" s="2"/>
      <c r="J140" s="2"/>
      <c r="K140" s="3"/>
      <c r="L140" s="3"/>
      <c r="M140" s="3"/>
      <c r="N140" s="2"/>
      <c r="O140" s="2"/>
      <c r="P140" s="5"/>
      <c r="Q140" s="5"/>
    </row>
    <row r="141" spans="7:17" x14ac:dyDescent="0.25">
      <c r="G141" s="4"/>
      <c r="H141" s="2"/>
      <c r="I141" s="2"/>
      <c r="J141" s="2"/>
      <c r="K141" s="3"/>
      <c r="L141" s="3"/>
      <c r="M141" s="3"/>
      <c r="N141" s="2"/>
      <c r="O141" s="2"/>
      <c r="P141" s="5"/>
      <c r="Q141" s="5"/>
    </row>
    <row r="142" spans="7:17" x14ac:dyDescent="0.25">
      <c r="G142" s="4"/>
      <c r="H142" s="2"/>
      <c r="I142" s="2"/>
      <c r="J142" s="2"/>
      <c r="K142" s="3"/>
      <c r="L142" s="3"/>
      <c r="M142" s="3"/>
      <c r="N142" s="2"/>
      <c r="O142" s="2"/>
      <c r="P142" s="5"/>
      <c r="Q142" s="5"/>
    </row>
    <row r="143" spans="7:17" x14ac:dyDescent="0.25">
      <c r="G143" s="4"/>
      <c r="H143" s="2"/>
      <c r="I143" s="2"/>
      <c r="J143" s="2"/>
      <c r="K143" s="3"/>
      <c r="L143" s="3"/>
      <c r="M143" s="3"/>
      <c r="N143" s="2"/>
      <c r="O143" s="2"/>
      <c r="P143" s="5"/>
      <c r="Q143" s="5"/>
    </row>
    <row r="144" spans="7:17" x14ac:dyDescent="0.25">
      <c r="G144" s="4"/>
      <c r="H144" s="2"/>
      <c r="I144" s="2"/>
      <c r="J144" s="2"/>
      <c r="K144" s="3"/>
      <c r="L144" s="3"/>
      <c r="M144" s="3"/>
      <c r="N144" s="2"/>
      <c r="O144" s="2"/>
      <c r="P144" s="5"/>
      <c r="Q144" s="5"/>
    </row>
    <row r="145" spans="7:17" x14ac:dyDescent="0.25">
      <c r="G145" s="4"/>
      <c r="H145" s="2"/>
      <c r="I145" s="2"/>
      <c r="J145" s="2"/>
      <c r="K145" s="3"/>
      <c r="L145" s="3"/>
      <c r="M145" s="3"/>
      <c r="N145" s="2"/>
      <c r="O145" s="2"/>
      <c r="P145" s="5"/>
      <c r="Q145" s="5"/>
    </row>
    <row r="146" spans="7:17" x14ac:dyDescent="0.25">
      <c r="G146" s="4"/>
      <c r="H146" s="2"/>
      <c r="I146" s="2"/>
      <c r="J146" s="2"/>
      <c r="K146" s="3"/>
      <c r="L146" s="3"/>
      <c r="M146" s="3"/>
      <c r="N146" s="2"/>
      <c r="O146" s="2"/>
      <c r="P146" s="5"/>
      <c r="Q146" s="5"/>
    </row>
    <row r="147" spans="7:17" x14ac:dyDescent="0.25">
      <c r="G147" s="4"/>
      <c r="H147" s="2"/>
      <c r="I147" s="2"/>
      <c r="J147" s="2"/>
      <c r="K147" s="3"/>
      <c r="L147" s="3"/>
      <c r="M147" s="3"/>
      <c r="N147" s="2"/>
      <c r="O147" s="2"/>
      <c r="P147" s="5"/>
      <c r="Q147" s="5"/>
    </row>
    <row r="148" spans="7:17" x14ac:dyDescent="0.25">
      <c r="G148" s="4"/>
      <c r="H148" s="2"/>
      <c r="I148" s="2"/>
      <c r="J148" s="2"/>
      <c r="K148" s="3"/>
      <c r="L148" s="3"/>
      <c r="M148" s="3"/>
      <c r="N148" s="2"/>
      <c r="O148" s="2"/>
      <c r="P148" s="5"/>
      <c r="Q148" s="5"/>
    </row>
    <row r="149" spans="7:17" x14ac:dyDescent="0.25">
      <c r="G149" s="4"/>
      <c r="H149" s="2"/>
      <c r="I149" s="2"/>
      <c r="J149" s="2"/>
      <c r="K149" s="3"/>
      <c r="L149" s="3"/>
      <c r="M149" s="3"/>
      <c r="N149" s="2"/>
      <c r="O149" s="2"/>
      <c r="P149" s="5"/>
      <c r="Q149" s="5"/>
    </row>
    <row r="150" spans="7:17" x14ac:dyDescent="0.25">
      <c r="G150" s="4"/>
      <c r="H150" s="2"/>
      <c r="I150" s="2"/>
      <c r="J150" s="2"/>
      <c r="K150" s="3"/>
      <c r="L150" s="3"/>
      <c r="M150" s="3"/>
      <c r="N150" s="2"/>
      <c r="O150" s="2"/>
      <c r="P150" s="5"/>
      <c r="Q150" s="5"/>
    </row>
    <row r="151" spans="7:17" x14ac:dyDescent="0.25">
      <c r="G151" s="4"/>
      <c r="H151" s="2"/>
      <c r="I151" s="2"/>
      <c r="J151" s="2"/>
      <c r="K151" s="3"/>
      <c r="L151" s="3"/>
      <c r="M151" s="3"/>
      <c r="N151" s="2"/>
      <c r="O151" s="2"/>
      <c r="P151" s="5"/>
      <c r="Q151" s="5"/>
    </row>
    <row r="152" spans="7:17" x14ac:dyDescent="0.25">
      <c r="G152" s="4"/>
      <c r="H152" s="2"/>
      <c r="I152" s="2"/>
      <c r="J152" s="2"/>
      <c r="K152" s="3"/>
      <c r="L152" s="3"/>
      <c r="M152" s="3"/>
      <c r="N152" s="2"/>
      <c r="O152" s="2"/>
      <c r="P152" s="5"/>
      <c r="Q152" s="5"/>
    </row>
    <row r="153" spans="7:17" x14ac:dyDescent="0.25">
      <c r="G153" s="4"/>
      <c r="H153" s="2"/>
      <c r="I153" s="2"/>
      <c r="J153" s="2"/>
      <c r="K153" s="3"/>
      <c r="L153" s="3"/>
      <c r="M153" s="3"/>
      <c r="N153" s="2"/>
      <c r="O153" s="2"/>
      <c r="P153" s="5"/>
      <c r="Q153" s="5"/>
    </row>
    <row r="154" spans="7:17" x14ac:dyDescent="0.25">
      <c r="G154" s="4"/>
      <c r="H154" s="2"/>
      <c r="I154" s="2"/>
      <c r="J154" s="2"/>
      <c r="K154" s="3"/>
      <c r="L154" s="3"/>
      <c r="M154" s="3"/>
      <c r="N154" s="2"/>
      <c r="O154" s="2"/>
      <c r="P154" s="5"/>
      <c r="Q154" s="5"/>
    </row>
    <row r="155" spans="7:17" x14ac:dyDescent="0.25">
      <c r="G155" s="4"/>
      <c r="H155" s="2"/>
      <c r="I155" s="2"/>
      <c r="J155" s="2"/>
      <c r="K155" s="3"/>
      <c r="L155" s="3"/>
      <c r="M155" s="3"/>
      <c r="N155" s="2"/>
      <c r="O155" s="2"/>
      <c r="P155" s="5"/>
      <c r="Q155" s="5"/>
    </row>
    <row r="156" spans="7:17" x14ac:dyDescent="0.25">
      <c r="G156" s="4"/>
      <c r="H156" s="2"/>
      <c r="I156" s="2"/>
      <c r="J156" s="2"/>
      <c r="K156" s="3"/>
      <c r="L156" s="3"/>
      <c r="M156" s="3"/>
      <c r="N156" s="2"/>
      <c r="O156" s="2"/>
      <c r="P156" s="5"/>
      <c r="Q156" s="5"/>
    </row>
    <row r="157" spans="7:17" x14ac:dyDescent="0.25">
      <c r="G157" s="4"/>
      <c r="H157" s="2"/>
      <c r="I157" s="2"/>
      <c r="J157" s="2"/>
      <c r="K157" s="3"/>
      <c r="L157" s="3"/>
      <c r="M157" s="3"/>
      <c r="N157" s="2"/>
      <c r="O157" s="2"/>
      <c r="P157" s="5"/>
      <c r="Q157" s="5"/>
    </row>
    <row r="158" spans="7:17" x14ac:dyDescent="0.25">
      <c r="G158" s="4"/>
      <c r="H158" s="2"/>
      <c r="I158" s="2"/>
      <c r="J158" s="2"/>
      <c r="K158" s="3"/>
      <c r="L158" s="3"/>
      <c r="M158" s="3"/>
      <c r="N158" s="2"/>
      <c r="O158" s="2"/>
      <c r="P158" s="5"/>
      <c r="Q158" s="5"/>
    </row>
    <row r="159" spans="7:17" x14ac:dyDescent="0.25">
      <c r="G159" s="4"/>
      <c r="H159" s="2"/>
      <c r="I159" s="2"/>
      <c r="J159" s="2"/>
      <c r="K159" s="3"/>
      <c r="L159" s="3"/>
      <c r="M159" s="3"/>
      <c r="N159" s="2"/>
      <c r="O159" s="2"/>
      <c r="P159" s="5"/>
      <c r="Q159" s="5"/>
    </row>
    <row r="160" spans="7:17" x14ac:dyDescent="0.25">
      <c r="G160" s="4"/>
      <c r="H160" s="2"/>
      <c r="I160" s="2"/>
      <c r="J160" s="2"/>
      <c r="K160" s="3"/>
      <c r="L160" s="3"/>
      <c r="M160" s="3"/>
      <c r="N160" s="2"/>
      <c r="O160" s="2"/>
      <c r="P160" s="5"/>
      <c r="Q160" s="5"/>
    </row>
    <row r="161" spans="7:17" x14ac:dyDescent="0.25">
      <c r="G161" s="4"/>
      <c r="H161" s="2"/>
      <c r="I161" s="2"/>
      <c r="J161" s="2"/>
      <c r="K161" s="3"/>
      <c r="L161" s="3"/>
      <c r="M161" s="3"/>
      <c r="N161" s="2"/>
      <c r="O161" s="2"/>
      <c r="P161" s="5"/>
      <c r="Q161" s="5"/>
    </row>
    <row r="162" spans="7:17" x14ac:dyDescent="0.25">
      <c r="G162" s="4"/>
      <c r="H162" s="2"/>
      <c r="I162" s="2"/>
      <c r="J162" s="2"/>
      <c r="K162" s="3"/>
      <c r="L162" s="3"/>
      <c r="M162" s="3"/>
      <c r="N162" s="2"/>
      <c r="O162" s="2"/>
      <c r="P162" s="5"/>
      <c r="Q162" s="5"/>
    </row>
    <row r="163" spans="7:17" x14ac:dyDescent="0.25">
      <c r="G163" s="4"/>
      <c r="H163" s="2"/>
      <c r="I163" s="2"/>
      <c r="J163" s="2"/>
      <c r="K163" s="3"/>
      <c r="L163" s="3"/>
      <c r="M163" s="3"/>
      <c r="N163" s="2"/>
      <c r="O163" s="2"/>
      <c r="P163" s="5"/>
      <c r="Q163" s="5"/>
    </row>
    <row r="164" spans="7:17" x14ac:dyDescent="0.25">
      <c r="G164" s="4"/>
      <c r="H164" s="2"/>
      <c r="I164" s="2"/>
      <c r="J164" s="2"/>
      <c r="K164" s="3"/>
      <c r="L164" s="3"/>
      <c r="M164" s="3"/>
      <c r="N164" s="2"/>
      <c r="O164" s="2"/>
      <c r="P164" s="5"/>
      <c r="Q164" s="5"/>
    </row>
    <row r="165" spans="7:17" x14ac:dyDescent="0.25">
      <c r="G165" s="4"/>
      <c r="H165" s="2"/>
      <c r="I165" s="2"/>
      <c r="J165" s="2"/>
      <c r="K165" s="3"/>
      <c r="L165" s="3"/>
      <c r="M165" s="3"/>
      <c r="N165" s="2"/>
      <c r="O165" s="2"/>
      <c r="P165" s="5"/>
      <c r="Q165" s="5"/>
    </row>
    <row r="166" spans="7:17" x14ac:dyDescent="0.25">
      <c r="G166" s="4"/>
      <c r="H166" s="2"/>
      <c r="I166" s="2"/>
      <c r="J166" s="2"/>
      <c r="K166" s="3"/>
      <c r="L166" s="3"/>
      <c r="M166" s="3"/>
      <c r="N166" s="2"/>
      <c r="O166" s="2"/>
      <c r="P166" s="5"/>
      <c r="Q166" s="5"/>
    </row>
    <row r="167" spans="7:17" x14ac:dyDescent="0.25">
      <c r="G167" s="4"/>
      <c r="H167" s="2"/>
      <c r="I167" s="2"/>
      <c r="J167" s="2"/>
      <c r="K167" s="3"/>
      <c r="L167" s="3"/>
      <c r="M167" s="3"/>
      <c r="N167" s="2"/>
      <c r="O167" s="2"/>
      <c r="P167" s="5"/>
      <c r="Q167" s="5"/>
    </row>
    <row r="168" spans="7:17" x14ac:dyDescent="0.25">
      <c r="G168" s="4"/>
      <c r="H168" s="2"/>
      <c r="I168" s="2"/>
      <c r="J168" s="2"/>
      <c r="K168" s="3"/>
      <c r="L168" s="3"/>
      <c r="M168" s="3"/>
      <c r="N168" s="2"/>
      <c r="O168" s="2"/>
      <c r="P168" s="5"/>
      <c r="Q168" s="5"/>
    </row>
    <row r="169" spans="7:17" x14ac:dyDescent="0.25">
      <c r="G169" s="4"/>
      <c r="H169" s="2"/>
      <c r="I169" s="2"/>
      <c r="J169" s="2"/>
      <c r="K169" s="3"/>
      <c r="L169" s="3"/>
      <c r="M169" s="3"/>
      <c r="N169" s="2"/>
      <c r="O169" s="2"/>
      <c r="P169" s="5"/>
      <c r="Q169" s="5"/>
    </row>
    <row r="170" spans="7:17" x14ac:dyDescent="0.25">
      <c r="G170" s="4"/>
      <c r="H170" s="2"/>
      <c r="I170" s="2"/>
      <c r="J170" s="2"/>
      <c r="K170" s="3"/>
      <c r="L170" s="3"/>
      <c r="M170" s="3"/>
      <c r="N170" s="2"/>
      <c r="O170" s="2"/>
      <c r="P170" s="5"/>
      <c r="Q170" s="5"/>
    </row>
    <row r="171" spans="7:17" x14ac:dyDescent="0.25">
      <c r="G171" s="4"/>
      <c r="H171" s="2"/>
      <c r="I171" s="2"/>
      <c r="J171" s="2"/>
      <c r="K171" s="3"/>
      <c r="L171" s="3"/>
      <c r="M171" s="3"/>
      <c r="N171" s="2"/>
      <c r="O171" s="2"/>
      <c r="P171" s="5"/>
      <c r="Q171" s="5"/>
    </row>
    <row r="172" spans="7:17" x14ac:dyDescent="0.25">
      <c r="G172" s="4"/>
      <c r="H172" s="2"/>
      <c r="I172" s="2"/>
      <c r="J172" s="2"/>
      <c r="K172" s="3"/>
      <c r="L172" s="3"/>
      <c r="M172" s="3"/>
      <c r="N172" s="2"/>
      <c r="O172" s="2"/>
      <c r="P172" s="5"/>
      <c r="Q172" s="5"/>
    </row>
    <row r="173" spans="7:17" x14ac:dyDescent="0.25">
      <c r="G173" s="4"/>
      <c r="H173" s="2"/>
      <c r="I173" s="2"/>
      <c r="J173" s="2"/>
      <c r="K173" s="3"/>
      <c r="L173" s="3"/>
      <c r="M173" s="3"/>
      <c r="N173" s="2"/>
      <c r="O173" s="2"/>
      <c r="P173" s="5"/>
      <c r="Q173" s="5"/>
    </row>
    <row r="174" spans="7:17" x14ac:dyDescent="0.25">
      <c r="G174" s="4"/>
      <c r="H174" s="2"/>
      <c r="I174" s="2"/>
      <c r="J174" s="2"/>
      <c r="K174" s="3"/>
      <c r="L174" s="3"/>
      <c r="M174" s="3"/>
      <c r="N174" s="2"/>
      <c r="O174" s="2"/>
      <c r="P174" s="5"/>
      <c r="Q174" s="5"/>
    </row>
    <row r="175" spans="7:17" x14ac:dyDescent="0.25">
      <c r="G175" s="4"/>
      <c r="H175" s="2"/>
      <c r="I175" s="2"/>
      <c r="J175" s="2"/>
      <c r="K175" s="3"/>
      <c r="L175" s="3"/>
      <c r="M175" s="3"/>
      <c r="N175" s="2"/>
      <c r="O175" s="2"/>
      <c r="P175" s="5"/>
      <c r="Q175" s="5"/>
    </row>
    <row r="176" spans="7:17" x14ac:dyDescent="0.25">
      <c r="G176" s="4"/>
      <c r="H176" s="2"/>
      <c r="I176" s="2"/>
      <c r="J176" s="2"/>
      <c r="K176" s="3"/>
      <c r="L176" s="3"/>
      <c r="M176" s="3"/>
      <c r="N176" s="2"/>
      <c r="O176" s="2"/>
      <c r="P176" s="5"/>
      <c r="Q176" s="5"/>
    </row>
    <row r="177" spans="7:17" x14ac:dyDescent="0.25">
      <c r="G177" s="4"/>
      <c r="H177" s="2"/>
      <c r="I177" s="2"/>
      <c r="J177" s="2"/>
      <c r="K177" s="3"/>
      <c r="L177" s="3"/>
      <c r="M177" s="3"/>
      <c r="N177" s="2"/>
      <c r="O177" s="2"/>
      <c r="P177" s="5"/>
      <c r="Q177" s="5"/>
    </row>
    <row r="178" spans="7:17" x14ac:dyDescent="0.25">
      <c r="G178" s="4"/>
      <c r="H178" s="2"/>
      <c r="I178" s="2"/>
      <c r="J178" s="2"/>
      <c r="K178" s="3"/>
      <c r="L178" s="3"/>
      <c r="M178" s="3"/>
      <c r="N178" s="2"/>
      <c r="O178" s="2"/>
      <c r="P178" s="5"/>
      <c r="Q178" s="5"/>
    </row>
    <row r="179" spans="7:17" x14ac:dyDescent="0.25">
      <c r="G179" s="4"/>
      <c r="H179" s="2"/>
      <c r="I179" s="2"/>
      <c r="J179" s="2"/>
      <c r="K179" s="3"/>
      <c r="L179" s="3"/>
      <c r="M179" s="3"/>
      <c r="N179" s="2"/>
      <c r="O179" s="2"/>
      <c r="P179" s="5"/>
      <c r="Q179" s="5"/>
    </row>
    <row r="180" spans="7:17" x14ac:dyDescent="0.25">
      <c r="G180" s="4"/>
      <c r="H180" s="2"/>
      <c r="I180" s="2"/>
      <c r="J180" s="2"/>
      <c r="K180" s="3"/>
      <c r="L180" s="3"/>
      <c r="M180" s="3"/>
      <c r="N180" s="2"/>
      <c r="O180" s="2"/>
      <c r="P180" s="5"/>
      <c r="Q180" s="5"/>
    </row>
    <row r="181" spans="7:17" x14ac:dyDescent="0.25">
      <c r="G181" s="4"/>
      <c r="H181" s="2"/>
      <c r="I181" s="2"/>
      <c r="J181" s="2"/>
      <c r="K181" s="3"/>
      <c r="L181" s="3"/>
      <c r="M181" s="3"/>
      <c r="N181" s="2"/>
      <c r="O181" s="2"/>
      <c r="P181" s="5"/>
      <c r="Q181" s="5"/>
    </row>
    <row r="182" spans="7:17" x14ac:dyDescent="0.25">
      <c r="G182" s="4"/>
      <c r="H182" s="2"/>
      <c r="I182" s="2"/>
      <c r="J182" s="2"/>
      <c r="K182" s="3"/>
      <c r="L182" s="3"/>
      <c r="M182" s="3"/>
      <c r="N182" s="2"/>
      <c r="O182" s="2"/>
      <c r="P182" s="5"/>
      <c r="Q182" s="5"/>
    </row>
    <row r="183" spans="7:17" x14ac:dyDescent="0.25">
      <c r="G183" s="4"/>
      <c r="H183" s="2"/>
      <c r="I183" s="2"/>
      <c r="J183" s="2"/>
      <c r="K183" s="3"/>
      <c r="L183" s="3"/>
      <c r="M183" s="3"/>
      <c r="N183" s="2"/>
      <c r="O183" s="2"/>
      <c r="P183" s="5"/>
      <c r="Q183" s="5"/>
    </row>
    <row r="184" spans="7:17" x14ac:dyDescent="0.25">
      <c r="G184" s="4"/>
      <c r="H184" s="2"/>
      <c r="I184" s="2"/>
      <c r="J184" s="2"/>
      <c r="K184" s="3"/>
      <c r="L184" s="3"/>
      <c r="M184" s="3"/>
      <c r="N184" s="2"/>
      <c r="O184" s="2"/>
      <c r="P184" s="5"/>
      <c r="Q184" s="5"/>
    </row>
    <row r="185" spans="7:17" x14ac:dyDescent="0.25">
      <c r="G185" s="4"/>
      <c r="H185" s="2"/>
      <c r="I185" s="2"/>
      <c r="J185" s="2"/>
      <c r="K185" s="3"/>
      <c r="L185" s="3"/>
      <c r="M185" s="3"/>
      <c r="N185" s="2"/>
      <c r="O185" s="2"/>
      <c r="P185" s="5"/>
      <c r="Q185" s="5"/>
    </row>
    <row r="186" spans="7:17" x14ac:dyDescent="0.25">
      <c r="G186" s="4"/>
      <c r="H186" s="2"/>
      <c r="I186" s="2"/>
      <c r="J186" s="2"/>
      <c r="K186" s="3"/>
      <c r="L186" s="3"/>
      <c r="M186" s="3"/>
      <c r="N186" s="2"/>
      <c r="O186" s="2"/>
      <c r="P186" s="5"/>
      <c r="Q186" s="5"/>
    </row>
    <row r="187" spans="7:17" x14ac:dyDescent="0.25">
      <c r="G187" s="4"/>
      <c r="H187" s="2"/>
      <c r="I187" s="2"/>
      <c r="J187" s="2"/>
      <c r="K187" s="3"/>
      <c r="L187" s="3"/>
      <c r="M187" s="3"/>
      <c r="N187" s="2"/>
      <c r="O187" s="2"/>
      <c r="P187" s="5"/>
      <c r="Q187" s="5"/>
    </row>
    <row r="188" spans="7:17" x14ac:dyDescent="0.25">
      <c r="G188" s="4"/>
      <c r="H188" s="2"/>
      <c r="I188" s="2"/>
      <c r="J188" s="2"/>
      <c r="K188" s="3"/>
      <c r="L188" s="3"/>
      <c r="M188" s="3"/>
      <c r="N188" s="2"/>
      <c r="O188" s="2"/>
      <c r="P188" s="5"/>
      <c r="Q188" s="5"/>
    </row>
    <row r="189" spans="7:17" x14ac:dyDescent="0.25">
      <c r="G189" s="4"/>
      <c r="H189" s="2"/>
      <c r="I189" s="2"/>
      <c r="J189" s="2"/>
      <c r="K189" s="3"/>
      <c r="L189" s="3"/>
      <c r="M189" s="3"/>
      <c r="N189" s="2"/>
      <c r="O189" s="2"/>
      <c r="P189" s="5"/>
      <c r="Q189" s="5"/>
    </row>
    <row r="190" spans="7:17" x14ac:dyDescent="0.25">
      <c r="G190" s="4"/>
      <c r="H190" s="2"/>
      <c r="I190" s="2"/>
      <c r="J190" s="2"/>
      <c r="K190" s="3"/>
      <c r="L190" s="3"/>
      <c r="M190" s="3"/>
      <c r="N190" s="2"/>
      <c r="O190" s="2"/>
      <c r="P190" s="5"/>
      <c r="Q190" s="5"/>
    </row>
    <row r="191" spans="7:17" x14ac:dyDescent="0.25">
      <c r="G191" s="4"/>
      <c r="H191" s="2"/>
      <c r="I191" s="2"/>
      <c r="J191" s="2"/>
      <c r="K191" s="3"/>
      <c r="L191" s="3"/>
      <c r="M191" s="3"/>
      <c r="N191" s="2"/>
      <c r="O191" s="2"/>
      <c r="P191" s="5"/>
      <c r="Q191" s="5"/>
    </row>
    <row r="192" spans="7:17" x14ac:dyDescent="0.25">
      <c r="G192" s="4"/>
      <c r="H192" s="2"/>
      <c r="I192" s="2"/>
      <c r="J192" s="2"/>
      <c r="K192" s="3"/>
      <c r="L192" s="3"/>
      <c r="M192" s="3"/>
      <c r="N192" s="2"/>
      <c r="O192" s="2"/>
      <c r="P192" s="5"/>
      <c r="Q192" s="5"/>
    </row>
    <row r="193" spans="7:17" x14ac:dyDescent="0.25">
      <c r="G193" s="4"/>
      <c r="H193" s="2"/>
      <c r="I193" s="2"/>
      <c r="J193" s="2"/>
      <c r="K193" s="3"/>
      <c r="L193" s="3"/>
      <c r="M193" s="3"/>
      <c r="N193" s="2"/>
      <c r="O193" s="2"/>
      <c r="P193" s="5"/>
      <c r="Q193" s="5"/>
    </row>
    <row r="194" spans="7:17" x14ac:dyDescent="0.25">
      <c r="G194" s="4"/>
      <c r="H194" s="2"/>
      <c r="I194" s="2"/>
      <c r="J194" s="2"/>
      <c r="K194" s="3"/>
      <c r="L194" s="3"/>
      <c r="M194" s="3"/>
      <c r="N194" s="2"/>
      <c r="O194" s="2"/>
      <c r="P194" s="5"/>
      <c r="Q194" s="5"/>
    </row>
    <row r="195" spans="7:17" x14ac:dyDescent="0.25">
      <c r="G195" s="4"/>
      <c r="H195" s="2"/>
      <c r="I195" s="2"/>
      <c r="J195" s="2"/>
      <c r="K195" s="3"/>
      <c r="L195" s="3"/>
      <c r="M195" s="3"/>
      <c r="N195" s="2"/>
      <c r="O195" s="2"/>
      <c r="P195" s="5"/>
      <c r="Q195" s="5"/>
    </row>
    <row r="196" spans="7:17" x14ac:dyDescent="0.25">
      <c r="G196" s="4"/>
      <c r="H196" s="2"/>
      <c r="I196" s="2"/>
      <c r="J196" s="2"/>
      <c r="K196" s="3"/>
      <c r="L196" s="3"/>
      <c r="M196" s="3"/>
      <c r="N196" s="2"/>
      <c r="O196" s="2"/>
      <c r="P196" s="5"/>
      <c r="Q196" s="5"/>
    </row>
    <row r="197" spans="7:17" x14ac:dyDescent="0.25">
      <c r="G197" s="4"/>
      <c r="H197" s="2"/>
      <c r="I197" s="2"/>
      <c r="J197" s="2"/>
      <c r="K197" s="3"/>
      <c r="L197" s="3"/>
      <c r="M197" s="3"/>
      <c r="N197" s="2"/>
      <c r="O197" s="2"/>
      <c r="P197" s="5"/>
      <c r="Q197" s="5"/>
    </row>
    <row r="198" spans="7:17" x14ac:dyDescent="0.25">
      <c r="G198" s="4"/>
      <c r="H198" s="2"/>
      <c r="I198" s="2"/>
      <c r="J198" s="2"/>
      <c r="K198" s="3"/>
      <c r="L198" s="3"/>
      <c r="M198" s="3"/>
      <c r="N198" s="2"/>
      <c r="O198" s="2"/>
      <c r="P198" s="5"/>
      <c r="Q198" s="5"/>
    </row>
    <row r="199" spans="7:17" x14ac:dyDescent="0.25">
      <c r="G199" s="4"/>
      <c r="H199" s="2"/>
      <c r="I199" s="2"/>
      <c r="J199" s="2"/>
      <c r="K199" s="3"/>
      <c r="L199" s="3"/>
      <c r="M199" s="3"/>
      <c r="N199" s="2"/>
      <c r="O199" s="2"/>
      <c r="P199" s="5"/>
      <c r="Q199" s="5"/>
    </row>
    <row r="200" spans="7:17" x14ac:dyDescent="0.25">
      <c r="G200" s="4"/>
      <c r="H200" s="2"/>
      <c r="I200" s="2"/>
      <c r="J200" s="2"/>
      <c r="K200" s="3"/>
      <c r="L200" s="3"/>
      <c r="M200" s="3"/>
      <c r="N200" s="2"/>
      <c r="O200" s="2"/>
      <c r="P200" s="5"/>
      <c r="Q200" s="5"/>
    </row>
    <row r="201" spans="7:17" x14ac:dyDescent="0.25">
      <c r="G201" s="4"/>
      <c r="H201" s="2"/>
      <c r="I201" s="2"/>
      <c r="J201" s="2"/>
      <c r="K201" s="3"/>
      <c r="L201" s="3"/>
      <c r="M201" s="3"/>
      <c r="N201" s="2"/>
      <c r="O201" s="2"/>
      <c r="P201" s="5"/>
      <c r="Q201" s="5"/>
    </row>
    <row r="202" spans="7:17" x14ac:dyDescent="0.25">
      <c r="G202" s="4"/>
      <c r="H202" s="2"/>
      <c r="I202" s="2"/>
      <c r="J202" s="2"/>
      <c r="K202" s="3"/>
      <c r="L202" s="3"/>
      <c r="M202" s="3"/>
      <c r="N202" s="2"/>
      <c r="O202" s="2"/>
      <c r="P202" s="5"/>
      <c r="Q202" s="5"/>
    </row>
    <row r="203" spans="7:17" x14ac:dyDescent="0.25">
      <c r="G203" s="4"/>
      <c r="H203" s="2"/>
      <c r="I203" s="2"/>
      <c r="J203" s="2"/>
      <c r="K203" s="3"/>
      <c r="L203" s="3"/>
      <c r="M203" s="3"/>
      <c r="N203" s="2"/>
      <c r="O203" s="2"/>
      <c r="P203" s="5"/>
      <c r="Q203" s="5"/>
    </row>
    <row r="204" spans="7:17" x14ac:dyDescent="0.25">
      <c r="G204" s="4"/>
      <c r="H204" s="2"/>
      <c r="I204" s="2"/>
      <c r="J204" s="2"/>
      <c r="K204" s="3"/>
      <c r="L204" s="3"/>
      <c r="M204" s="3"/>
      <c r="N204" s="2"/>
      <c r="O204" s="2"/>
      <c r="P204" s="5"/>
      <c r="Q204" s="5"/>
    </row>
    <row r="205" spans="7:17" x14ac:dyDescent="0.25">
      <c r="G205" s="4"/>
      <c r="H205" s="2"/>
      <c r="I205" s="2"/>
      <c r="J205" s="2"/>
      <c r="K205" s="3"/>
      <c r="L205" s="3"/>
      <c r="M205" s="3"/>
      <c r="N205" s="2"/>
      <c r="O205" s="2"/>
      <c r="P205" s="5"/>
      <c r="Q205" s="5"/>
    </row>
    <row r="206" spans="7:17" x14ac:dyDescent="0.25">
      <c r="G206" s="4"/>
      <c r="H206" s="2"/>
      <c r="I206" s="2"/>
      <c r="J206" s="2"/>
      <c r="K206" s="3"/>
      <c r="L206" s="3"/>
      <c r="M206" s="3"/>
      <c r="N206" s="2"/>
      <c r="O206" s="2"/>
      <c r="P206" s="5"/>
      <c r="Q206" s="5"/>
    </row>
    <row r="207" spans="7:17" x14ac:dyDescent="0.25">
      <c r="G207" s="4"/>
      <c r="H207" s="2"/>
      <c r="I207" s="2"/>
      <c r="J207" s="2"/>
      <c r="K207" s="3"/>
      <c r="L207" s="3"/>
      <c r="M207" s="3"/>
      <c r="N207" s="2"/>
      <c r="O207" s="2"/>
      <c r="P207" s="5"/>
      <c r="Q207" s="5"/>
    </row>
    <row r="208" spans="7:17" x14ac:dyDescent="0.25">
      <c r="G208" s="4"/>
      <c r="H208" s="2"/>
      <c r="I208" s="2"/>
      <c r="J208" s="2"/>
      <c r="K208" s="3"/>
      <c r="L208" s="3"/>
      <c r="M208" s="3"/>
      <c r="N208" s="2"/>
      <c r="O208" s="2"/>
      <c r="P208" s="5"/>
      <c r="Q208" s="5"/>
    </row>
    <row r="209" spans="7:17" x14ac:dyDescent="0.25">
      <c r="G209" s="4"/>
      <c r="H209" s="2"/>
      <c r="I209" s="2"/>
      <c r="J209" s="2"/>
      <c r="K209" s="3"/>
      <c r="L209" s="3"/>
      <c r="M209" s="3"/>
      <c r="N209" s="2"/>
      <c r="O209" s="2"/>
      <c r="P209" s="5"/>
      <c r="Q209" s="5"/>
    </row>
    <row r="210" spans="7:17" x14ac:dyDescent="0.25">
      <c r="G210" s="4"/>
      <c r="H210" s="2"/>
      <c r="I210" s="2"/>
      <c r="J210" s="2"/>
      <c r="K210" s="3"/>
      <c r="L210" s="3"/>
      <c r="M210" s="3"/>
      <c r="N210" s="2"/>
      <c r="O210" s="2"/>
      <c r="P210" s="5"/>
      <c r="Q210" s="5"/>
    </row>
    <row r="211" spans="7:17" x14ac:dyDescent="0.25">
      <c r="G211" s="4"/>
      <c r="H211" s="2"/>
      <c r="I211" s="2"/>
      <c r="J211" s="2"/>
      <c r="K211" s="3"/>
      <c r="L211" s="3"/>
      <c r="M211" s="3"/>
      <c r="N211" s="2"/>
      <c r="O211" s="2"/>
      <c r="P211" s="5"/>
      <c r="Q211" s="5"/>
    </row>
    <row r="212" spans="7:17" x14ac:dyDescent="0.25">
      <c r="G212" s="4"/>
      <c r="H212" s="2"/>
      <c r="I212" s="2"/>
      <c r="J212" s="2"/>
      <c r="K212" s="3"/>
      <c r="L212" s="3"/>
      <c r="M212" s="3"/>
      <c r="N212" s="2"/>
      <c r="O212" s="2"/>
      <c r="P212" s="5"/>
      <c r="Q212" s="5"/>
    </row>
    <row r="213" spans="7:17" x14ac:dyDescent="0.25">
      <c r="G213" s="4"/>
      <c r="H213" s="2"/>
      <c r="I213" s="2"/>
      <c r="J213" s="2"/>
      <c r="K213" s="3"/>
      <c r="L213" s="3"/>
      <c r="M213" s="3"/>
      <c r="N213" s="2"/>
      <c r="O213" s="2"/>
      <c r="P213" s="5"/>
      <c r="Q213" s="5"/>
    </row>
    <row r="214" spans="7:17" x14ac:dyDescent="0.25">
      <c r="G214" s="4"/>
      <c r="H214" s="2"/>
      <c r="I214" s="2"/>
      <c r="J214" s="2"/>
      <c r="K214" s="3"/>
      <c r="L214" s="3"/>
      <c r="M214" s="3"/>
      <c r="N214" s="2"/>
      <c r="O214" s="2"/>
      <c r="P214" s="5"/>
      <c r="Q214" s="5"/>
    </row>
    <row r="215" spans="7:17" x14ac:dyDescent="0.25">
      <c r="G215" s="4"/>
      <c r="H215" s="2"/>
      <c r="I215" s="2"/>
      <c r="J215" s="2"/>
      <c r="K215" s="3"/>
      <c r="L215" s="3"/>
      <c r="M215" s="3"/>
      <c r="N215" s="2"/>
      <c r="O215" s="2"/>
      <c r="P215" s="5"/>
      <c r="Q215" s="5"/>
    </row>
    <row r="216" spans="7:17" x14ac:dyDescent="0.25">
      <c r="G216" s="4"/>
      <c r="H216" s="2"/>
      <c r="I216" s="2"/>
      <c r="J216" s="2"/>
      <c r="K216" s="3"/>
      <c r="L216" s="3"/>
      <c r="M216" s="3"/>
      <c r="N216" s="2"/>
      <c r="O216" s="2"/>
      <c r="P216" s="5"/>
      <c r="Q216" s="5"/>
    </row>
    <row r="217" spans="7:17" x14ac:dyDescent="0.25">
      <c r="G217" s="4"/>
      <c r="H217" s="2"/>
      <c r="I217" s="2"/>
      <c r="J217" s="2"/>
      <c r="K217" s="3"/>
      <c r="L217" s="3"/>
      <c r="M217" s="3"/>
      <c r="N217" s="2"/>
      <c r="O217" s="2"/>
      <c r="P217" s="5"/>
      <c r="Q217" s="5"/>
    </row>
    <row r="218" spans="7:17" x14ac:dyDescent="0.25">
      <c r="G218" s="4"/>
      <c r="H218" s="2"/>
      <c r="I218" s="2"/>
      <c r="J218" s="2"/>
      <c r="K218" s="3"/>
      <c r="L218" s="3"/>
      <c r="M218" s="3"/>
      <c r="N218" s="2"/>
      <c r="O218" s="2"/>
      <c r="P218" s="5"/>
      <c r="Q218" s="5"/>
    </row>
    <row r="219" spans="7:17" x14ac:dyDescent="0.25">
      <c r="G219" s="4"/>
      <c r="H219" s="2"/>
      <c r="I219" s="2"/>
      <c r="J219" s="2"/>
      <c r="K219" s="3"/>
      <c r="L219" s="3"/>
      <c r="M219" s="3"/>
      <c r="N219" s="2"/>
      <c r="O219" s="2"/>
      <c r="P219" s="5"/>
      <c r="Q219" s="5"/>
    </row>
    <row r="220" spans="7:17" x14ac:dyDescent="0.25">
      <c r="G220" s="4"/>
      <c r="H220" s="2"/>
      <c r="I220" s="2"/>
      <c r="J220" s="2"/>
      <c r="K220" s="3"/>
      <c r="L220" s="3"/>
      <c r="M220" s="3"/>
      <c r="N220" s="2"/>
      <c r="O220" s="2"/>
      <c r="P220" s="5"/>
      <c r="Q220" s="5"/>
    </row>
    <row r="221" spans="7:17" x14ac:dyDescent="0.25">
      <c r="G221" s="4"/>
      <c r="H221" s="2"/>
      <c r="I221" s="2"/>
      <c r="J221" s="2"/>
      <c r="K221" s="3"/>
      <c r="L221" s="3"/>
      <c r="M221" s="3"/>
      <c r="N221" s="2"/>
      <c r="O221" s="2"/>
      <c r="P221" s="5"/>
      <c r="Q221" s="5"/>
    </row>
    <row r="222" spans="7:17" x14ac:dyDescent="0.25">
      <c r="G222" s="4"/>
      <c r="H222" s="2"/>
      <c r="I222" s="2"/>
      <c r="J222" s="2"/>
      <c r="K222" s="3"/>
      <c r="L222" s="3"/>
      <c r="M222" s="3"/>
      <c r="N222" s="2"/>
      <c r="O222" s="2"/>
      <c r="P222" s="5"/>
      <c r="Q222" s="5"/>
    </row>
    <row r="223" spans="7:17" x14ac:dyDescent="0.25">
      <c r="G223" s="4"/>
      <c r="H223" s="2"/>
      <c r="I223" s="2"/>
      <c r="J223" s="2"/>
      <c r="K223" s="3"/>
      <c r="L223" s="3"/>
      <c r="M223" s="3"/>
      <c r="N223" s="2"/>
      <c r="O223" s="2"/>
      <c r="P223" s="5"/>
      <c r="Q223" s="5"/>
    </row>
    <row r="224" spans="7:17" x14ac:dyDescent="0.25">
      <c r="G224" s="4"/>
      <c r="H224" s="2"/>
      <c r="I224" s="2"/>
      <c r="J224" s="2"/>
      <c r="K224" s="3"/>
      <c r="L224" s="3"/>
      <c r="M224" s="3"/>
      <c r="N224" s="2"/>
      <c r="O224" s="2"/>
      <c r="P224" s="5"/>
      <c r="Q224" s="5"/>
    </row>
    <row r="225" spans="7:17" x14ac:dyDescent="0.25">
      <c r="G225" s="4"/>
      <c r="H225" s="2"/>
      <c r="I225" s="2"/>
      <c r="J225" s="2"/>
      <c r="K225" s="3"/>
      <c r="L225" s="3"/>
      <c r="M225" s="3"/>
      <c r="N225" s="2"/>
      <c r="O225" s="2"/>
      <c r="P225" s="5"/>
      <c r="Q225" s="5"/>
    </row>
    <row r="226" spans="7:17" x14ac:dyDescent="0.25">
      <c r="G226" s="4"/>
      <c r="H226" s="2"/>
      <c r="I226" s="2"/>
      <c r="J226" s="2"/>
      <c r="K226" s="3"/>
      <c r="L226" s="3"/>
      <c r="M226" s="3"/>
      <c r="N226" s="2"/>
      <c r="O226" s="2"/>
      <c r="P226" s="5"/>
      <c r="Q226" s="5"/>
    </row>
    <row r="227" spans="7:17" x14ac:dyDescent="0.25">
      <c r="G227" s="4"/>
      <c r="H227" s="2"/>
      <c r="I227" s="2"/>
      <c r="J227" s="2"/>
      <c r="K227" s="3"/>
      <c r="L227" s="3"/>
      <c r="M227" s="3"/>
      <c r="N227" s="2"/>
      <c r="O227" s="2"/>
      <c r="P227" s="5"/>
      <c r="Q227" s="5"/>
    </row>
    <row r="228" spans="7:17" x14ac:dyDescent="0.25">
      <c r="G228" s="4"/>
      <c r="H228" s="2"/>
      <c r="I228" s="2"/>
      <c r="J228" s="2"/>
      <c r="K228" s="3"/>
      <c r="L228" s="3"/>
      <c r="M228" s="3"/>
      <c r="N228" s="2"/>
      <c r="O228" s="2"/>
      <c r="P228" s="5"/>
      <c r="Q228" s="5"/>
    </row>
    <row r="229" spans="7:17" x14ac:dyDescent="0.25">
      <c r="G229" s="4"/>
      <c r="H229" s="2"/>
      <c r="I229" s="2"/>
      <c r="J229" s="2"/>
      <c r="K229" s="3"/>
      <c r="L229" s="3"/>
      <c r="M229" s="3"/>
      <c r="N229" s="2"/>
      <c r="O229" s="2"/>
      <c r="P229" s="5"/>
      <c r="Q229" s="5"/>
    </row>
    <row r="230" spans="7:17" x14ac:dyDescent="0.25">
      <c r="G230" s="4"/>
      <c r="H230" s="2"/>
      <c r="I230" s="2"/>
      <c r="J230" s="2"/>
      <c r="K230" s="3"/>
      <c r="L230" s="3"/>
      <c r="M230" s="3"/>
      <c r="N230" s="2"/>
      <c r="O230" s="2"/>
      <c r="P230" s="5"/>
      <c r="Q230" s="5"/>
    </row>
    <row r="231" spans="7:17" x14ac:dyDescent="0.25">
      <c r="G231" s="4"/>
      <c r="H231" s="2"/>
      <c r="I231" s="2"/>
      <c r="J231" s="2"/>
      <c r="K231" s="3"/>
      <c r="L231" s="3"/>
      <c r="M231" s="3"/>
      <c r="N231" s="2"/>
      <c r="O231" s="2"/>
      <c r="P231" s="5"/>
      <c r="Q231" s="5"/>
    </row>
    <row r="232" spans="7:17" x14ac:dyDescent="0.25">
      <c r="G232" s="4"/>
      <c r="H232" s="2"/>
      <c r="I232" s="2"/>
      <c r="J232" s="2"/>
      <c r="K232" s="3"/>
      <c r="L232" s="3"/>
      <c r="M232" s="3"/>
      <c r="N232" s="2"/>
      <c r="O232" s="2"/>
      <c r="P232" s="5"/>
      <c r="Q232" s="5"/>
    </row>
    <row r="233" spans="7:17" x14ac:dyDescent="0.25">
      <c r="G233" s="4"/>
      <c r="H233" s="2"/>
      <c r="I233" s="2"/>
      <c r="J233" s="2"/>
      <c r="K233" s="3"/>
      <c r="L233" s="3"/>
      <c r="M233" s="3"/>
      <c r="N233" s="2"/>
      <c r="O233" s="2"/>
      <c r="P233" s="5"/>
      <c r="Q233" s="5"/>
    </row>
    <row r="234" spans="7:17" x14ac:dyDescent="0.25">
      <c r="G234" s="4"/>
      <c r="H234" s="2"/>
      <c r="I234" s="2"/>
      <c r="J234" s="2"/>
      <c r="K234" s="3"/>
      <c r="L234" s="3"/>
      <c r="M234" s="3"/>
      <c r="N234" s="2"/>
      <c r="O234" s="2"/>
      <c r="P234" s="5"/>
      <c r="Q234" s="5"/>
    </row>
    <row r="235" spans="7:17" x14ac:dyDescent="0.25">
      <c r="G235" s="4"/>
      <c r="H235" s="2"/>
      <c r="I235" s="2"/>
      <c r="J235" s="2"/>
      <c r="K235" s="3"/>
      <c r="L235" s="3"/>
      <c r="M235" s="3"/>
      <c r="N235" s="2"/>
      <c r="O235" s="2"/>
      <c r="P235" s="5"/>
      <c r="Q235" s="5"/>
    </row>
    <row r="236" spans="7:17" x14ac:dyDescent="0.25">
      <c r="G236" s="4"/>
      <c r="H236" s="2"/>
      <c r="I236" s="2"/>
      <c r="J236" s="2"/>
      <c r="K236" s="3"/>
      <c r="L236" s="3"/>
      <c r="M236" s="3"/>
      <c r="N236" s="2"/>
      <c r="O236" s="2"/>
      <c r="P236" s="5"/>
      <c r="Q236" s="5"/>
    </row>
    <row r="237" spans="7:17" x14ac:dyDescent="0.25">
      <c r="G237" s="4"/>
      <c r="H237" s="2"/>
      <c r="I237" s="2"/>
      <c r="J237" s="2"/>
      <c r="K237" s="3"/>
      <c r="L237" s="3"/>
      <c r="M237" s="3"/>
      <c r="N237" s="2"/>
      <c r="O237" s="2"/>
      <c r="P237" s="5"/>
      <c r="Q237" s="5"/>
    </row>
    <row r="238" spans="7:17" x14ac:dyDescent="0.25">
      <c r="G238" s="4"/>
      <c r="H238" s="2"/>
      <c r="I238" s="2"/>
      <c r="J238" s="2"/>
      <c r="K238" s="3"/>
      <c r="L238" s="3"/>
      <c r="M238" s="3"/>
      <c r="N238" s="2"/>
      <c r="O238" s="2"/>
      <c r="P238" s="5"/>
      <c r="Q238" s="5"/>
    </row>
    <row r="239" spans="7:17" x14ac:dyDescent="0.25">
      <c r="G239" s="4"/>
      <c r="H239" s="2"/>
      <c r="I239" s="2"/>
      <c r="J239" s="2"/>
      <c r="K239" s="3"/>
      <c r="L239" s="3"/>
      <c r="M239" s="3"/>
      <c r="N239" s="2"/>
      <c r="O239" s="2"/>
      <c r="P239" s="5"/>
      <c r="Q239" s="5"/>
    </row>
    <row r="240" spans="7:17" x14ac:dyDescent="0.25">
      <c r="G240" s="4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7:17" x14ac:dyDescent="0.25">
      <c r="G241" s="4"/>
      <c r="H241" s="2"/>
      <c r="I241" s="2"/>
      <c r="J241" s="2"/>
      <c r="K241" s="3"/>
      <c r="L241" s="3"/>
      <c r="M241" s="3"/>
      <c r="N241" s="2"/>
      <c r="O241" s="2"/>
      <c r="P241" s="5"/>
      <c r="Q241" s="5"/>
    </row>
    <row r="242" spans="7:17" x14ac:dyDescent="0.25">
      <c r="G242" s="4"/>
      <c r="H242" s="2"/>
      <c r="I242" s="2"/>
      <c r="J242" s="2"/>
      <c r="K242" s="3"/>
      <c r="L242" s="3"/>
      <c r="M242" s="3"/>
      <c r="N242" s="2"/>
      <c r="O242" s="2"/>
      <c r="P242" s="5"/>
      <c r="Q242" s="5"/>
    </row>
    <row r="243" spans="7:17" x14ac:dyDescent="0.25">
      <c r="G243" s="4"/>
      <c r="H243" s="2"/>
      <c r="I243" s="2"/>
      <c r="J243" s="2"/>
      <c r="K243" s="3"/>
      <c r="L243" s="3"/>
      <c r="M243" s="3"/>
      <c r="N243" s="2"/>
      <c r="O243" s="2"/>
      <c r="P243" s="5"/>
      <c r="Q243" s="5"/>
    </row>
    <row r="244" spans="7:17" x14ac:dyDescent="0.25">
      <c r="G244" s="4"/>
      <c r="H244" s="2"/>
      <c r="I244" s="2"/>
      <c r="J244" s="2"/>
      <c r="K244" s="3"/>
      <c r="L244" s="3"/>
      <c r="M244" s="3"/>
      <c r="N244" s="2"/>
      <c r="O244" s="2"/>
      <c r="P244" s="5"/>
      <c r="Q244" s="5"/>
    </row>
    <row r="245" spans="7:17" x14ac:dyDescent="0.25">
      <c r="G245" s="4"/>
      <c r="H245" s="2"/>
      <c r="I245" s="2"/>
      <c r="J245" s="2"/>
      <c r="K245" s="3"/>
      <c r="L245" s="3"/>
      <c r="M245" s="3"/>
      <c r="N245" s="2"/>
      <c r="O245" s="2"/>
      <c r="P245" s="5"/>
      <c r="Q245" s="5"/>
    </row>
    <row r="246" spans="7:17" x14ac:dyDescent="0.25">
      <c r="G246" s="4"/>
      <c r="H246" s="2"/>
      <c r="I246" s="2"/>
      <c r="J246" s="2"/>
      <c r="K246" s="3"/>
      <c r="L246" s="3"/>
      <c r="M246" s="3"/>
      <c r="N246" s="2"/>
      <c r="O246" s="2"/>
      <c r="P246" s="5"/>
      <c r="Q246" s="5"/>
    </row>
    <row r="247" spans="7:17" x14ac:dyDescent="0.25">
      <c r="G247" s="4"/>
      <c r="H247" s="2"/>
      <c r="I247" s="2"/>
      <c r="J247" s="2"/>
      <c r="K247" s="3"/>
      <c r="L247" s="3"/>
      <c r="M247" s="3"/>
      <c r="N247" s="2"/>
      <c r="O247" s="2"/>
      <c r="P247" s="5"/>
      <c r="Q247" s="5"/>
    </row>
    <row r="248" spans="7:17" x14ac:dyDescent="0.25">
      <c r="G248" s="4"/>
      <c r="H248" s="2"/>
      <c r="I248" s="2"/>
      <c r="J248" s="2"/>
      <c r="K248" s="3"/>
      <c r="L248" s="3"/>
      <c r="M248" s="3"/>
      <c r="N248" s="2"/>
      <c r="O248" s="2"/>
      <c r="P248" s="5"/>
      <c r="Q248" s="5"/>
    </row>
    <row r="249" spans="7:17" x14ac:dyDescent="0.25">
      <c r="G249" s="4"/>
      <c r="H249" s="2"/>
      <c r="I249" s="2"/>
      <c r="J249" s="2"/>
      <c r="K249" s="3"/>
      <c r="L249" s="3"/>
      <c r="M249" s="3"/>
      <c r="N249" s="2"/>
      <c r="O249" s="2"/>
      <c r="P249" s="5"/>
      <c r="Q249" s="5"/>
    </row>
    <row r="250" spans="7:17" x14ac:dyDescent="0.25">
      <c r="G250" s="4"/>
      <c r="H250" s="2"/>
      <c r="I250" s="2"/>
      <c r="J250" s="2"/>
      <c r="K250" s="3"/>
      <c r="L250" s="3"/>
      <c r="M250" s="3"/>
      <c r="N250" s="2"/>
      <c r="O250" s="2"/>
      <c r="P250" s="5"/>
      <c r="Q250" s="5"/>
    </row>
    <row r="251" spans="7:17" x14ac:dyDescent="0.25">
      <c r="G251" s="4"/>
      <c r="H251" s="2"/>
      <c r="I251" s="2"/>
      <c r="J251" s="2"/>
      <c r="K251" s="3"/>
      <c r="L251" s="3"/>
      <c r="M251" s="3"/>
      <c r="N251" s="2"/>
      <c r="O251" s="2"/>
      <c r="P251" s="5"/>
      <c r="Q251" s="5"/>
    </row>
    <row r="252" spans="7:17" x14ac:dyDescent="0.25">
      <c r="G252" s="4"/>
      <c r="H252" s="2"/>
      <c r="I252" s="2"/>
      <c r="J252" s="2"/>
      <c r="K252" s="3"/>
      <c r="L252" s="3"/>
      <c r="M252" s="3"/>
      <c r="N252" s="2"/>
      <c r="O252" s="2"/>
      <c r="P252" s="5"/>
      <c r="Q252" s="5"/>
    </row>
    <row r="253" spans="7:17" x14ac:dyDescent="0.25">
      <c r="G253" s="4"/>
      <c r="H253" s="2"/>
      <c r="I253" s="2"/>
      <c r="J253" s="2"/>
      <c r="K253" s="3"/>
      <c r="L253" s="3"/>
      <c r="M253" s="3"/>
      <c r="N253" s="2"/>
      <c r="O253" s="2"/>
      <c r="P253" s="5"/>
      <c r="Q253" s="5"/>
    </row>
    <row r="254" spans="7:17" x14ac:dyDescent="0.25">
      <c r="G254" s="4"/>
      <c r="H254" s="2"/>
      <c r="I254" s="2"/>
      <c r="J254" s="2"/>
      <c r="K254" s="3"/>
      <c r="L254" s="3"/>
      <c r="M254" s="3"/>
      <c r="N254" s="2"/>
      <c r="O254" s="2"/>
    </row>
    <row r="255" spans="7:17" x14ac:dyDescent="0.25">
      <c r="G255" s="4"/>
      <c r="H255" s="2"/>
      <c r="I255" s="2"/>
      <c r="J255" s="2"/>
      <c r="K255" s="3"/>
      <c r="L255" s="3"/>
      <c r="M255" s="3"/>
      <c r="N255" s="2"/>
      <c r="O255" s="2"/>
    </row>
    <row r="256" spans="7:17" x14ac:dyDescent="0.25">
      <c r="G256" s="4"/>
      <c r="H256" s="2"/>
      <c r="I256" s="2"/>
      <c r="J256" s="2"/>
      <c r="K256" s="3"/>
      <c r="L256" s="3"/>
      <c r="M256" s="3"/>
      <c r="N256" s="2"/>
      <c r="O256" s="2"/>
    </row>
    <row r="257" spans="7:15" x14ac:dyDescent="0.25">
      <c r="G257" s="4"/>
      <c r="H257" s="2"/>
      <c r="I257" s="2"/>
      <c r="J257" s="2"/>
      <c r="K257" s="3"/>
      <c r="L257" s="3"/>
      <c r="M257" s="3"/>
      <c r="N257" s="2"/>
      <c r="O257" s="2"/>
    </row>
    <row r="258" spans="7:15" x14ac:dyDescent="0.25">
      <c r="G258" s="4"/>
      <c r="H258" s="2"/>
      <c r="I258" s="2"/>
      <c r="J258" s="2"/>
      <c r="K258" s="3"/>
      <c r="L258" s="3"/>
      <c r="M258" s="3"/>
      <c r="N258" s="2"/>
      <c r="O258" s="2"/>
    </row>
    <row r="259" spans="7:15" x14ac:dyDescent="0.25">
      <c r="G259" s="4"/>
      <c r="H259" s="2"/>
      <c r="I259" s="2"/>
      <c r="J259" s="2"/>
      <c r="K259" s="3"/>
      <c r="L259" s="3"/>
      <c r="M259" s="3"/>
      <c r="N259" s="2"/>
      <c r="O259" s="2"/>
    </row>
    <row r="260" spans="7:15" x14ac:dyDescent="0.25">
      <c r="G260" s="4"/>
      <c r="H260" s="2"/>
      <c r="I260" s="2"/>
      <c r="J260" s="2"/>
      <c r="K260" s="3"/>
      <c r="L260" s="3"/>
      <c r="M260" s="3"/>
      <c r="N260" s="2"/>
      <c r="O260" s="2"/>
    </row>
    <row r="261" spans="7:15" x14ac:dyDescent="0.25">
      <c r="G261" s="4"/>
      <c r="H261" s="2"/>
      <c r="I261" s="2"/>
      <c r="J261" s="2"/>
      <c r="K261" s="3"/>
      <c r="L261" s="3"/>
      <c r="M261" s="3"/>
      <c r="N261" s="2"/>
      <c r="O261" s="2"/>
    </row>
    <row r="262" spans="7:15" x14ac:dyDescent="0.25">
      <c r="G262" s="4"/>
      <c r="H262" s="2"/>
      <c r="I262" s="2"/>
      <c r="J262" s="2"/>
      <c r="K262" s="3"/>
      <c r="L262" s="3"/>
      <c r="M262" s="3"/>
      <c r="N262" s="2"/>
      <c r="O262" s="2"/>
    </row>
    <row r="263" spans="7:15" x14ac:dyDescent="0.25">
      <c r="G263" s="4"/>
      <c r="H263" s="2"/>
      <c r="I263" s="2"/>
      <c r="J263" s="2"/>
      <c r="K263" s="3"/>
      <c r="L263" s="3"/>
      <c r="M263" s="3"/>
      <c r="N263" s="2"/>
      <c r="O263" s="2"/>
    </row>
    <row r="264" spans="7:15" x14ac:dyDescent="0.25">
      <c r="G264" s="4"/>
      <c r="H264" s="2"/>
      <c r="I264" s="2"/>
      <c r="J264" s="2"/>
      <c r="K264" s="3"/>
      <c r="L264" s="3"/>
      <c r="M264" s="3"/>
      <c r="N264" s="2"/>
      <c r="O264" s="2"/>
    </row>
    <row r="265" spans="7:15" x14ac:dyDescent="0.25">
      <c r="G265" s="4"/>
      <c r="H265" s="2"/>
      <c r="I265" s="2"/>
      <c r="J265" s="2"/>
      <c r="K265" s="3"/>
      <c r="L265" s="3"/>
      <c r="M265" s="3"/>
      <c r="N265" s="2"/>
      <c r="O265" s="2"/>
    </row>
    <row r="266" spans="7:15" x14ac:dyDescent="0.25">
      <c r="G266" s="4"/>
      <c r="H266" s="2"/>
      <c r="I266" s="2"/>
      <c r="J266" s="2"/>
      <c r="K266" s="3"/>
      <c r="L266" s="3"/>
      <c r="M266" s="3"/>
      <c r="N266" s="2"/>
      <c r="O266" s="2"/>
    </row>
    <row r="267" spans="7:15" x14ac:dyDescent="0.25">
      <c r="G267" s="4"/>
      <c r="H267" s="2"/>
      <c r="I267" s="2"/>
      <c r="J267" s="2"/>
      <c r="K267" s="3"/>
      <c r="L267" s="3"/>
      <c r="M267" s="3"/>
      <c r="N267" s="2"/>
      <c r="O267" s="2"/>
    </row>
    <row r="268" spans="7:15" x14ac:dyDescent="0.25">
      <c r="G268" s="4"/>
      <c r="H268" s="2"/>
      <c r="I268" s="2"/>
      <c r="J268" s="2"/>
      <c r="K268" s="3"/>
      <c r="L268" s="3"/>
      <c r="M268" s="3"/>
      <c r="N268" s="2"/>
      <c r="O268" s="2"/>
    </row>
    <row r="269" spans="7:15" x14ac:dyDescent="0.25">
      <c r="G269" s="4"/>
      <c r="H269" s="2"/>
      <c r="I269" s="2"/>
      <c r="J269" s="2"/>
      <c r="K269" s="3"/>
      <c r="L269" s="3"/>
      <c r="M269" s="3"/>
      <c r="N269" s="2"/>
      <c r="O269" s="2"/>
    </row>
    <row r="270" spans="7:15" x14ac:dyDescent="0.25">
      <c r="G270" s="4"/>
      <c r="H270" s="2"/>
      <c r="I270" s="2"/>
      <c r="J270" s="2"/>
      <c r="K270" s="3"/>
      <c r="L270" s="3"/>
      <c r="M270" s="3"/>
      <c r="N270" s="2"/>
      <c r="O270" s="2"/>
    </row>
    <row r="271" spans="7:15" x14ac:dyDescent="0.25">
      <c r="G271" s="4"/>
      <c r="H271" s="2"/>
      <c r="I271" s="2"/>
      <c r="J271" s="2"/>
      <c r="K271" s="3"/>
      <c r="L271" s="3"/>
      <c r="M271" s="3"/>
      <c r="N271" s="2"/>
      <c r="O271" s="2"/>
    </row>
    <row r="272" spans="7:15" x14ac:dyDescent="0.25">
      <c r="G272" s="4"/>
      <c r="H272" s="2"/>
      <c r="I272" s="2"/>
      <c r="J272" s="2"/>
      <c r="K272" s="3"/>
      <c r="L272" s="3"/>
      <c r="M272" s="3"/>
      <c r="N272" s="2"/>
      <c r="O272" s="2"/>
    </row>
    <row r="273" spans="7:15" x14ac:dyDescent="0.25">
      <c r="G273" s="4"/>
      <c r="H273" s="2"/>
      <c r="I273" s="2"/>
      <c r="J273" s="2"/>
      <c r="K273" s="3"/>
      <c r="L273" s="3"/>
      <c r="M273" s="3"/>
      <c r="N273" s="2"/>
      <c r="O273" s="2"/>
    </row>
    <row r="274" spans="7:15" x14ac:dyDescent="0.25">
      <c r="G274" s="4"/>
      <c r="H274" s="2"/>
      <c r="I274" s="2"/>
      <c r="J274" s="2"/>
      <c r="K274" s="3"/>
      <c r="L274" s="3"/>
      <c r="M274" s="3"/>
      <c r="N274" s="2"/>
      <c r="O274" s="2"/>
    </row>
    <row r="275" spans="7:15" x14ac:dyDescent="0.25">
      <c r="G275" s="4"/>
      <c r="H275" s="2"/>
      <c r="I275" s="2"/>
      <c r="J275" s="2"/>
      <c r="K275" s="3"/>
      <c r="L275" s="3"/>
      <c r="M275" s="3"/>
      <c r="N275" s="2"/>
      <c r="O275" s="2"/>
    </row>
    <row r="276" spans="7:15" x14ac:dyDescent="0.25">
      <c r="G276" s="4"/>
      <c r="H276" s="2"/>
      <c r="I276" s="2"/>
      <c r="J276" s="2"/>
      <c r="K276" s="3"/>
      <c r="L276" s="3"/>
      <c r="M276" s="3"/>
      <c r="N276" s="2"/>
      <c r="O276" s="2"/>
    </row>
    <row r="277" spans="7:15" x14ac:dyDescent="0.25">
      <c r="G277" s="4"/>
      <c r="H277" s="2"/>
      <c r="I277" s="2"/>
      <c r="J277" s="2"/>
      <c r="K277" s="3"/>
      <c r="L277" s="3"/>
      <c r="M277" s="3"/>
      <c r="N277" s="2"/>
      <c r="O277" s="2"/>
    </row>
    <row r="278" spans="7:15" x14ac:dyDescent="0.25">
      <c r="G278" s="4"/>
      <c r="H278" s="2"/>
      <c r="I278" s="2"/>
      <c r="J278" s="2"/>
      <c r="K278" s="3"/>
      <c r="L278" s="3"/>
      <c r="M278" s="3"/>
      <c r="N278" s="2"/>
      <c r="O278" s="2"/>
    </row>
    <row r="279" spans="7:15" x14ac:dyDescent="0.25">
      <c r="G279" s="4"/>
      <c r="H279" s="2"/>
      <c r="I279" s="2"/>
      <c r="J279" s="2"/>
      <c r="K279" s="3"/>
      <c r="L279" s="3"/>
      <c r="M279" s="3"/>
      <c r="N279" s="2"/>
      <c r="O279" s="2"/>
    </row>
    <row r="280" spans="7:15" x14ac:dyDescent="0.25">
      <c r="G280" s="4"/>
      <c r="H280" s="2"/>
      <c r="I280" s="2"/>
      <c r="J280" s="2"/>
      <c r="K280" s="3"/>
      <c r="L280" s="3"/>
      <c r="M280" s="3"/>
      <c r="N280" s="2"/>
      <c r="O280" s="2"/>
    </row>
    <row r="281" spans="7:15" x14ac:dyDescent="0.25">
      <c r="G281" s="4"/>
      <c r="H281" s="2"/>
      <c r="I281" s="2"/>
      <c r="J281" s="2"/>
      <c r="K281" s="3"/>
      <c r="L281" s="3"/>
      <c r="M281" s="3"/>
      <c r="N281" s="2"/>
      <c r="O281" s="2"/>
    </row>
    <row r="282" spans="7:15" x14ac:dyDescent="0.25">
      <c r="G282" s="4"/>
      <c r="H282" s="2"/>
      <c r="I282" s="2"/>
      <c r="J282" s="2"/>
      <c r="K282" s="3"/>
      <c r="L282" s="3"/>
      <c r="M282" s="3"/>
      <c r="N282" s="2"/>
      <c r="O282" s="2"/>
    </row>
    <row r="283" spans="7:15" x14ac:dyDescent="0.25">
      <c r="G283" s="4"/>
      <c r="H283" s="2"/>
      <c r="I283" s="2"/>
      <c r="J283" s="2"/>
      <c r="K283" s="3"/>
      <c r="L283" s="3"/>
      <c r="M283" s="3"/>
      <c r="N283" s="2"/>
      <c r="O283" s="2"/>
    </row>
    <row r="284" spans="7:15" x14ac:dyDescent="0.25">
      <c r="G284" s="4"/>
      <c r="H284" s="2"/>
      <c r="I284" s="2"/>
      <c r="J284" s="2"/>
      <c r="K284" s="3"/>
      <c r="L284" s="3"/>
      <c r="M284" s="3"/>
      <c r="N284" s="2"/>
      <c r="O284" s="2"/>
    </row>
    <row r="285" spans="7:15" x14ac:dyDescent="0.25">
      <c r="G285" s="4"/>
      <c r="H285" s="2"/>
      <c r="I285" s="2"/>
      <c r="J285" s="2"/>
      <c r="K285" s="3"/>
      <c r="L285" s="3"/>
      <c r="M285" s="3"/>
      <c r="N285" s="2"/>
      <c r="O285" s="2"/>
    </row>
    <row r="286" spans="7:15" x14ac:dyDescent="0.25">
      <c r="G286" s="4"/>
      <c r="H286" s="2"/>
      <c r="I286" s="2"/>
      <c r="J286" s="2"/>
      <c r="K286" s="3"/>
      <c r="L286" s="3"/>
      <c r="M286" s="3"/>
      <c r="N286" s="2"/>
      <c r="O286" s="2"/>
    </row>
    <row r="287" spans="7:15" x14ac:dyDescent="0.25">
      <c r="G287" s="4"/>
      <c r="H287" s="2"/>
      <c r="I287" s="2"/>
      <c r="J287" s="2"/>
      <c r="K287" s="3"/>
      <c r="L287" s="3"/>
      <c r="M287" s="3"/>
      <c r="N287" s="2"/>
      <c r="O287" s="2"/>
    </row>
    <row r="288" spans="7:15" x14ac:dyDescent="0.25">
      <c r="G288" s="4"/>
      <c r="H288" s="2"/>
      <c r="I288" s="2"/>
      <c r="J288" s="2"/>
      <c r="K288" s="3"/>
      <c r="L288" s="3"/>
      <c r="M288" s="3"/>
      <c r="N288" s="2"/>
      <c r="O288" s="2"/>
    </row>
    <row r="289" spans="7:15" x14ac:dyDescent="0.25">
      <c r="G289" s="4"/>
      <c r="H289" s="2"/>
      <c r="I289" s="2"/>
      <c r="J289" s="2"/>
      <c r="K289" s="3"/>
      <c r="L289" s="3"/>
      <c r="M289" s="3"/>
      <c r="N289" s="2"/>
      <c r="O289" s="2"/>
    </row>
    <row r="290" spans="7:15" x14ac:dyDescent="0.25">
      <c r="G290" s="4"/>
      <c r="H290" s="2"/>
      <c r="I290" s="2"/>
      <c r="J290" s="2"/>
      <c r="K290" s="3"/>
      <c r="L290" s="3"/>
      <c r="M290" s="3"/>
      <c r="N290" s="2"/>
      <c r="O290" s="2"/>
    </row>
    <row r="291" spans="7:15" x14ac:dyDescent="0.25">
      <c r="G291" s="4"/>
      <c r="H291" s="2"/>
      <c r="I291" s="2"/>
      <c r="J291" s="2"/>
      <c r="K291" s="3"/>
      <c r="L291" s="3"/>
      <c r="M291" s="3"/>
      <c r="N291" s="2"/>
      <c r="O291" s="2"/>
    </row>
    <row r="292" spans="7:15" x14ac:dyDescent="0.25">
      <c r="G292" s="4"/>
      <c r="H292" s="2"/>
      <c r="I292" s="2"/>
      <c r="J292" s="2"/>
      <c r="K292" s="3"/>
      <c r="L292" s="3"/>
      <c r="M292" s="3"/>
      <c r="N292" s="2"/>
      <c r="O292" s="2"/>
    </row>
    <row r="293" spans="7:15" x14ac:dyDescent="0.25">
      <c r="G293" s="4"/>
      <c r="H293" s="2"/>
      <c r="I293" s="2"/>
      <c r="J293" s="2"/>
      <c r="K293" s="3"/>
      <c r="L293" s="3"/>
      <c r="M293" s="3"/>
      <c r="N293" s="2"/>
      <c r="O293" s="2"/>
    </row>
    <row r="294" spans="7:15" x14ac:dyDescent="0.25">
      <c r="G294" s="4"/>
      <c r="H294" s="2"/>
      <c r="I294" s="2"/>
      <c r="J294" s="2"/>
      <c r="K294" s="3"/>
      <c r="L294" s="3"/>
      <c r="M294" s="3"/>
      <c r="N294" s="2"/>
      <c r="O294" s="2"/>
    </row>
    <row r="295" spans="7:15" x14ac:dyDescent="0.25">
      <c r="G295" s="4"/>
      <c r="H295" s="2"/>
      <c r="I295" s="2"/>
      <c r="J295" s="2"/>
      <c r="K295" s="3"/>
      <c r="L295" s="3"/>
      <c r="M295" s="3"/>
      <c r="N295" s="2"/>
      <c r="O295" s="2"/>
    </row>
    <row r="296" spans="7:15" x14ac:dyDescent="0.25">
      <c r="G296" s="4"/>
      <c r="H296" s="2"/>
      <c r="I296" s="2"/>
      <c r="J296" s="2"/>
      <c r="K296" s="3"/>
      <c r="L296" s="3"/>
      <c r="M296" s="3"/>
      <c r="N296" s="2"/>
      <c r="O296" s="2"/>
    </row>
    <row r="297" spans="7:15" x14ac:dyDescent="0.25">
      <c r="G297" s="4"/>
      <c r="H297" s="2"/>
      <c r="I297" s="2"/>
      <c r="J297" s="2"/>
      <c r="K297" s="3"/>
      <c r="L297" s="3"/>
      <c r="M297" s="3"/>
      <c r="N297" s="2"/>
      <c r="O297" s="2"/>
    </row>
    <row r="298" spans="7:15" x14ac:dyDescent="0.25">
      <c r="G298" s="4"/>
      <c r="H298" s="2"/>
      <c r="I298" s="2"/>
      <c r="J298" s="2"/>
      <c r="K298" s="3"/>
      <c r="L298" s="3"/>
      <c r="M298" s="3"/>
      <c r="N298" s="2"/>
      <c r="O298" s="2"/>
    </row>
    <row r="299" spans="7:15" x14ac:dyDescent="0.25">
      <c r="G299" s="4"/>
      <c r="H299" s="2"/>
      <c r="I299" s="2"/>
      <c r="J299" s="2"/>
      <c r="K299" s="3"/>
      <c r="L299" s="3"/>
      <c r="M299" s="3"/>
      <c r="N299" s="2"/>
      <c r="O299" s="2"/>
    </row>
    <row r="300" spans="7:15" x14ac:dyDescent="0.25">
      <c r="G300" s="4"/>
      <c r="H300" s="2"/>
      <c r="I300" s="2"/>
      <c r="J300" s="2"/>
      <c r="K300" s="3"/>
      <c r="L300" s="3"/>
      <c r="M300" s="3"/>
      <c r="N300" s="2"/>
      <c r="O300" s="2"/>
    </row>
    <row r="301" spans="7:15" x14ac:dyDescent="0.25">
      <c r="G301" s="4"/>
      <c r="H301" s="2"/>
      <c r="I301" s="2"/>
      <c r="J301" s="2"/>
      <c r="K301" s="3"/>
      <c r="L301" s="3"/>
      <c r="M301" s="3"/>
      <c r="N301" s="2"/>
      <c r="O301" s="2"/>
    </row>
    <row r="302" spans="7:15" x14ac:dyDescent="0.25">
      <c r="G302" s="4"/>
      <c r="H302" s="2"/>
      <c r="I302" s="2"/>
      <c r="J302" s="2"/>
      <c r="K302" s="3"/>
      <c r="L302" s="3"/>
      <c r="M302" s="3"/>
      <c r="N302" s="2"/>
      <c r="O302" s="2"/>
    </row>
    <row r="303" spans="7:15" x14ac:dyDescent="0.25">
      <c r="G303" s="4"/>
      <c r="H303" s="2"/>
      <c r="I303" s="2"/>
      <c r="J303" s="2"/>
      <c r="K303" s="3"/>
      <c r="L303" s="3"/>
      <c r="M303" s="3"/>
      <c r="N303" s="2"/>
      <c r="O303" s="2"/>
    </row>
    <row r="304" spans="7:15" x14ac:dyDescent="0.25">
      <c r="G304" s="4"/>
      <c r="H304" s="2"/>
      <c r="I304" s="2"/>
      <c r="J304" s="2"/>
      <c r="K304" s="3"/>
      <c r="L304" s="3"/>
      <c r="M304" s="3"/>
      <c r="N304" s="2"/>
      <c r="O304" s="2"/>
    </row>
    <row r="305" spans="7:15" x14ac:dyDescent="0.25">
      <c r="G305" s="4"/>
      <c r="H305" s="2"/>
      <c r="I305" s="2"/>
      <c r="J305" s="2"/>
      <c r="K305" s="3"/>
      <c r="L305" s="3"/>
      <c r="M305" s="3"/>
      <c r="N305" s="2"/>
      <c r="O305" s="2"/>
    </row>
    <row r="306" spans="7:15" x14ac:dyDescent="0.25">
      <c r="G306" s="4"/>
      <c r="H306" s="2"/>
      <c r="I306" s="2"/>
      <c r="J306" s="2"/>
      <c r="K306" s="3"/>
      <c r="L306" s="3"/>
      <c r="M306" s="3"/>
      <c r="N306" s="2"/>
      <c r="O306" s="2"/>
    </row>
    <row r="307" spans="7:15" x14ac:dyDescent="0.25">
      <c r="G307" s="4"/>
      <c r="H307" s="2"/>
      <c r="I307" s="2"/>
      <c r="J307" s="2"/>
      <c r="K307" s="3"/>
      <c r="L307" s="3"/>
      <c r="M307" s="3"/>
      <c r="N307" s="2"/>
      <c r="O307" s="2"/>
    </row>
    <row r="308" spans="7:15" x14ac:dyDescent="0.25">
      <c r="G308" s="4"/>
      <c r="H308" s="2"/>
      <c r="I308" s="2"/>
      <c r="J308" s="2"/>
      <c r="K308" s="3"/>
      <c r="L308" s="3"/>
      <c r="M308" s="3"/>
      <c r="N308" s="2"/>
      <c r="O308" s="2"/>
    </row>
    <row r="309" spans="7:15" x14ac:dyDescent="0.25">
      <c r="G309" s="4"/>
      <c r="H309" s="2"/>
      <c r="I309" s="2"/>
      <c r="J309" s="2"/>
      <c r="K309" s="3"/>
      <c r="L309" s="3"/>
      <c r="M309" s="3"/>
      <c r="N309" s="2"/>
      <c r="O309" s="2"/>
    </row>
    <row r="310" spans="7:15" x14ac:dyDescent="0.25">
      <c r="G310" s="4"/>
      <c r="H310" s="2"/>
      <c r="I310" s="2"/>
      <c r="J310" s="2"/>
      <c r="K310" s="3"/>
      <c r="L310" s="3"/>
      <c r="M310" s="3"/>
      <c r="N310" s="2"/>
      <c r="O310" s="2"/>
    </row>
    <row r="311" spans="7:15" x14ac:dyDescent="0.25">
      <c r="G311" s="4"/>
      <c r="H311" s="2"/>
      <c r="I311" s="2"/>
      <c r="J311" s="2"/>
      <c r="K311" s="3"/>
      <c r="L311" s="3"/>
      <c r="M311" s="3"/>
      <c r="N311" s="2"/>
      <c r="O311" s="2"/>
    </row>
    <row r="312" spans="7:15" x14ac:dyDescent="0.25">
      <c r="G312" s="4"/>
      <c r="H312" s="2"/>
      <c r="I312" s="2"/>
      <c r="J312" s="2"/>
      <c r="K312" s="3"/>
      <c r="L312" s="3"/>
      <c r="M312" s="3"/>
      <c r="N312" s="2"/>
      <c r="O312" s="2"/>
    </row>
    <row r="313" spans="7:15" x14ac:dyDescent="0.25">
      <c r="G313" s="4"/>
      <c r="H313" s="2"/>
      <c r="I313" s="2"/>
      <c r="J313" s="2"/>
      <c r="K313" s="3"/>
      <c r="L313" s="3"/>
      <c r="M313" s="3"/>
      <c r="N313" s="2"/>
      <c r="O313" s="2"/>
    </row>
    <row r="314" spans="7:15" x14ac:dyDescent="0.25">
      <c r="G314" s="4"/>
      <c r="H314" s="2"/>
      <c r="I314" s="2"/>
      <c r="J314" s="2"/>
      <c r="K314" s="3"/>
      <c r="L314" s="3"/>
      <c r="M314" s="3"/>
      <c r="N314" s="2"/>
      <c r="O314" s="2"/>
    </row>
    <row r="315" spans="7:15" x14ac:dyDescent="0.25">
      <c r="G315" s="4"/>
      <c r="H315" s="2"/>
      <c r="I315" s="2"/>
      <c r="J315" s="2"/>
      <c r="K315" s="3"/>
      <c r="L315" s="3"/>
      <c r="M315" s="3"/>
      <c r="N315" s="2"/>
      <c r="O315" s="2"/>
    </row>
    <row r="316" spans="7:15" x14ac:dyDescent="0.25">
      <c r="G316" s="4"/>
      <c r="H316" s="2"/>
      <c r="I316" s="2"/>
      <c r="J316" s="2"/>
      <c r="K316" s="3"/>
      <c r="L316" s="3"/>
      <c r="M316" s="3"/>
      <c r="N316" s="2"/>
      <c r="O316" s="2"/>
    </row>
    <row r="317" spans="7:15" x14ac:dyDescent="0.25">
      <c r="G317" s="4"/>
      <c r="H317" s="2"/>
      <c r="I317" s="2"/>
      <c r="J317" s="2"/>
      <c r="K317" s="3"/>
      <c r="L317" s="3"/>
      <c r="M317" s="3"/>
      <c r="N317" s="2"/>
      <c r="O317" s="2"/>
    </row>
    <row r="318" spans="7:15" x14ac:dyDescent="0.25">
      <c r="G318" s="4"/>
      <c r="H318" s="2"/>
      <c r="I318" s="2"/>
      <c r="J318" s="2"/>
      <c r="K318" s="3"/>
      <c r="L318" s="3"/>
      <c r="M318" s="3"/>
      <c r="N318" s="2"/>
      <c r="O318" s="2"/>
    </row>
    <row r="319" spans="7:15" x14ac:dyDescent="0.25">
      <c r="G319" s="4"/>
      <c r="H319" s="2"/>
      <c r="I319" s="2"/>
      <c r="J319" s="2"/>
      <c r="K319" s="3"/>
      <c r="L319" s="3"/>
      <c r="M319" s="3"/>
      <c r="N319" s="2"/>
      <c r="O319" s="2"/>
    </row>
    <row r="320" spans="7:15" x14ac:dyDescent="0.25">
      <c r="G320" s="4"/>
      <c r="H320" s="2"/>
      <c r="I320" s="2"/>
      <c r="J320" s="2"/>
      <c r="K320" s="3"/>
      <c r="L320" s="3"/>
      <c r="M320" s="3"/>
      <c r="N320" s="2"/>
      <c r="O320" s="2"/>
    </row>
    <row r="321" spans="7:15" x14ac:dyDescent="0.25">
      <c r="G321" s="4"/>
      <c r="H321" s="2"/>
      <c r="I321" s="2"/>
      <c r="J321" s="2"/>
      <c r="K321" s="3"/>
      <c r="L321" s="3"/>
      <c r="M321" s="3"/>
      <c r="N321" s="2"/>
      <c r="O321" s="2"/>
    </row>
    <row r="322" spans="7:15" x14ac:dyDescent="0.25">
      <c r="G322" s="4"/>
      <c r="H322" s="2"/>
      <c r="I322" s="2"/>
      <c r="J322" s="2"/>
      <c r="K322" s="3"/>
      <c r="L322" s="3"/>
      <c r="M322" s="3"/>
      <c r="N322" s="2"/>
      <c r="O322" s="2"/>
    </row>
    <row r="323" spans="7:15" x14ac:dyDescent="0.25">
      <c r="G323" s="4"/>
      <c r="H323" s="2"/>
      <c r="I323" s="2"/>
      <c r="J323" s="2"/>
      <c r="K323" s="3"/>
      <c r="L323" s="3"/>
      <c r="M323" s="3"/>
      <c r="N323" s="2"/>
      <c r="O323" s="2"/>
    </row>
    <row r="324" spans="7:15" x14ac:dyDescent="0.25">
      <c r="G324" s="4"/>
      <c r="H324" s="2"/>
      <c r="I324" s="2"/>
      <c r="J324" s="2"/>
      <c r="K324" s="3"/>
      <c r="L324" s="3"/>
      <c r="M324" s="3"/>
      <c r="N324" s="2"/>
      <c r="O324" s="2"/>
    </row>
    <row r="325" spans="7:15" x14ac:dyDescent="0.25">
      <c r="G325" s="4"/>
      <c r="H325" s="2"/>
      <c r="I325" s="2"/>
      <c r="J325" s="2"/>
      <c r="K325" s="3"/>
      <c r="L325" s="3"/>
      <c r="M325" s="3"/>
      <c r="N325" s="2"/>
      <c r="O325" s="2"/>
    </row>
    <row r="326" spans="7:15" x14ac:dyDescent="0.25">
      <c r="G326" s="4"/>
      <c r="H326" s="2"/>
      <c r="I326" s="2"/>
      <c r="J326" s="2"/>
      <c r="K326" s="3"/>
      <c r="L326" s="3"/>
      <c r="M326" s="3"/>
      <c r="N326" s="2"/>
      <c r="O326" s="2"/>
    </row>
    <row r="327" spans="7:15" x14ac:dyDescent="0.25">
      <c r="G327" s="4"/>
      <c r="H327" s="2"/>
      <c r="I327" s="2"/>
      <c r="J327" s="2"/>
      <c r="K327" s="3"/>
      <c r="L327" s="3"/>
      <c r="M327" s="3"/>
      <c r="N327" s="2"/>
      <c r="O327" s="2"/>
    </row>
    <row r="328" spans="7:15" x14ac:dyDescent="0.25">
      <c r="G328" s="4"/>
      <c r="H328" s="2"/>
      <c r="I328" s="2"/>
      <c r="J328" s="2"/>
      <c r="K328" s="3"/>
      <c r="L328" s="3"/>
      <c r="M328" s="3"/>
      <c r="N328" s="2"/>
      <c r="O328" s="2"/>
    </row>
    <row r="329" spans="7:15" x14ac:dyDescent="0.25">
      <c r="G329" s="4"/>
      <c r="H329" s="2"/>
      <c r="I329" s="2"/>
      <c r="J329" s="2"/>
      <c r="K329" s="3"/>
      <c r="L329" s="3"/>
      <c r="M329" s="3"/>
      <c r="N329" s="2"/>
      <c r="O329" s="2"/>
    </row>
    <row r="330" spans="7:15" x14ac:dyDescent="0.25">
      <c r="G330" s="4"/>
      <c r="H330" s="2"/>
      <c r="I330" s="2"/>
      <c r="J330" s="2"/>
      <c r="K330" s="3"/>
      <c r="L330" s="3"/>
      <c r="M330" s="3"/>
      <c r="N330" s="2"/>
      <c r="O330" s="2"/>
    </row>
    <row r="331" spans="7:15" x14ac:dyDescent="0.25">
      <c r="G331" s="4"/>
      <c r="H331" s="2"/>
      <c r="I331" s="2"/>
      <c r="J331" s="2"/>
      <c r="K331" s="3"/>
      <c r="L331" s="3"/>
      <c r="M331" s="3"/>
      <c r="N331" s="2"/>
      <c r="O331" s="2"/>
    </row>
    <row r="332" spans="7:15" x14ac:dyDescent="0.25">
      <c r="G332" s="4"/>
      <c r="H332" s="2"/>
      <c r="I332" s="2"/>
      <c r="J332" s="2"/>
      <c r="K332" s="3"/>
      <c r="L332" s="3"/>
      <c r="M332" s="3"/>
      <c r="N332" s="2"/>
      <c r="O332" s="2"/>
    </row>
    <row r="333" spans="7:15" x14ac:dyDescent="0.25">
      <c r="G333" s="4"/>
      <c r="H333" s="2"/>
      <c r="I333" s="2"/>
      <c r="J333" s="2"/>
      <c r="K333" s="3"/>
      <c r="L333" s="3"/>
      <c r="M333" s="3"/>
      <c r="N333" s="2"/>
      <c r="O333" s="2"/>
    </row>
    <row r="334" spans="7:15" x14ac:dyDescent="0.25">
      <c r="G334" s="4"/>
      <c r="H334" s="2"/>
      <c r="I334" s="2"/>
      <c r="J334" s="2"/>
      <c r="K334" s="3"/>
      <c r="L334" s="3"/>
      <c r="M334" s="3"/>
      <c r="N334" s="2"/>
      <c r="O334" s="2"/>
    </row>
    <row r="335" spans="7:15" x14ac:dyDescent="0.25">
      <c r="G335" s="4"/>
      <c r="H335" s="2"/>
      <c r="I335" s="2"/>
      <c r="J335" s="2"/>
      <c r="K335" s="3"/>
      <c r="L335" s="3"/>
      <c r="M335" s="3"/>
      <c r="N335" s="2"/>
      <c r="O335" s="2"/>
    </row>
    <row r="336" spans="7:15" x14ac:dyDescent="0.25">
      <c r="G336" s="4"/>
      <c r="H336" s="2"/>
      <c r="I336" s="2"/>
      <c r="J336" s="2"/>
      <c r="K336" s="3"/>
      <c r="L336" s="3"/>
      <c r="M336" s="3"/>
      <c r="N336" s="2"/>
      <c r="O336" s="2"/>
    </row>
    <row r="337" spans="7:15" x14ac:dyDescent="0.25">
      <c r="G337" s="4"/>
      <c r="H337" s="2"/>
      <c r="I337" s="2"/>
      <c r="J337" s="2"/>
      <c r="K337" s="3"/>
      <c r="L337" s="3"/>
      <c r="M337" s="3"/>
      <c r="N337" s="2"/>
      <c r="O337" s="2"/>
    </row>
    <row r="338" spans="7:15" x14ac:dyDescent="0.25">
      <c r="G338" s="4"/>
      <c r="H338" s="2"/>
      <c r="I338" s="2"/>
      <c r="J338" s="2"/>
      <c r="K338" s="3"/>
      <c r="L338" s="3"/>
      <c r="M338" s="3"/>
      <c r="N338" s="2"/>
      <c r="O338" s="2"/>
    </row>
    <row r="339" spans="7:15" x14ac:dyDescent="0.25">
      <c r="G339" s="4"/>
      <c r="H339" s="2"/>
      <c r="I339" s="2"/>
      <c r="J339" s="2"/>
      <c r="K339" s="3"/>
      <c r="L339" s="3"/>
      <c r="M339" s="3"/>
      <c r="N339" s="2"/>
      <c r="O339" s="2"/>
    </row>
    <row r="340" spans="7:15" x14ac:dyDescent="0.25">
      <c r="G340" s="4"/>
      <c r="H340" s="2"/>
      <c r="I340" s="2"/>
      <c r="J340" s="2"/>
      <c r="K340" s="3"/>
      <c r="L340" s="3"/>
      <c r="M340" s="3"/>
      <c r="N340" s="2"/>
      <c r="O340" s="2"/>
    </row>
    <row r="341" spans="7:15" x14ac:dyDescent="0.25">
      <c r="G341" s="4"/>
      <c r="H341" s="2"/>
      <c r="I341" s="2"/>
      <c r="J341" s="2"/>
      <c r="K341" s="3"/>
      <c r="L341" s="3"/>
      <c r="M341" s="3"/>
      <c r="N341" s="2"/>
      <c r="O341" s="2"/>
    </row>
    <row r="342" spans="7:15" x14ac:dyDescent="0.25">
      <c r="G342" s="4"/>
      <c r="H342" s="2"/>
      <c r="I342" s="2"/>
      <c r="J342" s="2"/>
      <c r="K342" s="3"/>
      <c r="L342" s="3"/>
      <c r="M342" s="3"/>
      <c r="N342" s="2"/>
      <c r="O342" s="2"/>
    </row>
    <row r="343" spans="7:15" x14ac:dyDescent="0.25">
      <c r="G343" s="4"/>
      <c r="H343" s="2"/>
      <c r="I343" s="2"/>
      <c r="J343" s="2"/>
      <c r="K343" s="3"/>
      <c r="L343" s="3"/>
      <c r="M343" s="3"/>
      <c r="N343" s="2"/>
      <c r="O343" s="2"/>
    </row>
    <row r="344" spans="7:15" x14ac:dyDescent="0.25">
      <c r="G344" s="4"/>
      <c r="H344" s="2"/>
      <c r="I344" s="2"/>
      <c r="J344" s="2"/>
      <c r="K344" s="3"/>
      <c r="L344" s="3"/>
      <c r="M344" s="3"/>
      <c r="N344" s="2"/>
      <c r="O344" s="2"/>
    </row>
    <row r="345" spans="7:15" x14ac:dyDescent="0.25">
      <c r="G345" s="4"/>
      <c r="H345" s="2"/>
      <c r="I345" s="2"/>
      <c r="J345" s="2"/>
      <c r="K345" s="3"/>
      <c r="L345" s="3"/>
      <c r="M345" s="3"/>
      <c r="N345" s="2"/>
      <c r="O345" s="2"/>
    </row>
    <row r="346" spans="7:15" x14ac:dyDescent="0.25">
      <c r="G346" s="4"/>
      <c r="H346" s="2"/>
      <c r="I346" s="2"/>
      <c r="J346" s="2"/>
      <c r="K346" s="3"/>
      <c r="L346" s="3"/>
      <c r="M346" s="3"/>
      <c r="N346" s="2"/>
      <c r="O346" s="2"/>
    </row>
    <row r="347" spans="7:15" x14ac:dyDescent="0.25">
      <c r="G347" s="4"/>
      <c r="H347" s="2"/>
      <c r="I347" s="2"/>
      <c r="J347" s="2"/>
      <c r="K347" s="3"/>
      <c r="L347" s="3"/>
      <c r="M347" s="3"/>
      <c r="N347" s="2"/>
      <c r="O347" s="2"/>
    </row>
    <row r="348" spans="7:15" x14ac:dyDescent="0.25">
      <c r="G348" s="4"/>
      <c r="H348" s="2"/>
      <c r="I348" s="2"/>
      <c r="J348" s="2"/>
      <c r="K348" s="3"/>
      <c r="L348" s="3"/>
      <c r="M348" s="3"/>
      <c r="N348" s="2"/>
      <c r="O348" s="2"/>
    </row>
    <row r="349" spans="7:15" x14ac:dyDescent="0.25">
      <c r="G349" s="4"/>
      <c r="H349" s="2"/>
      <c r="I349" s="2"/>
      <c r="J349" s="2"/>
      <c r="K349" s="3"/>
      <c r="L349" s="3"/>
      <c r="M349" s="3"/>
      <c r="N349" s="2"/>
      <c r="O349" s="2"/>
    </row>
    <row r="350" spans="7:15" x14ac:dyDescent="0.25">
      <c r="G350" s="4"/>
      <c r="H350" s="2"/>
      <c r="I350" s="2"/>
      <c r="J350" s="2"/>
      <c r="K350" s="3"/>
      <c r="L350" s="3"/>
      <c r="M350" s="3"/>
      <c r="N350" s="2"/>
      <c r="O350" s="2"/>
    </row>
    <row r="351" spans="7:15" x14ac:dyDescent="0.25">
      <c r="G351" s="4"/>
      <c r="H351" s="2"/>
      <c r="I351" s="2"/>
      <c r="J351" s="2"/>
      <c r="K351" s="3"/>
      <c r="L351" s="3"/>
      <c r="M351" s="3"/>
      <c r="N351" s="2"/>
      <c r="O351" s="2"/>
    </row>
    <row r="352" spans="7:15" x14ac:dyDescent="0.25">
      <c r="G352" s="4"/>
      <c r="H352" s="2"/>
      <c r="I352" s="2"/>
      <c r="J352" s="2"/>
      <c r="K352" s="3"/>
      <c r="L352" s="3"/>
      <c r="M352" s="3"/>
      <c r="N352" s="2"/>
      <c r="O352" s="2"/>
    </row>
    <row r="353" spans="7:15" x14ac:dyDescent="0.25">
      <c r="G353" s="4"/>
      <c r="H353" s="2"/>
      <c r="I353" s="2"/>
      <c r="J353" s="2"/>
      <c r="K353" s="3"/>
      <c r="L353" s="3"/>
      <c r="M353" s="3"/>
      <c r="N353" s="2"/>
      <c r="O353" s="2"/>
    </row>
    <row r="354" spans="7:15" x14ac:dyDescent="0.25">
      <c r="G354" s="4"/>
      <c r="H354" s="2"/>
      <c r="I354" s="2"/>
      <c r="J354" s="2"/>
      <c r="K354" s="3"/>
      <c r="L354" s="3"/>
      <c r="M354" s="3"/>
      <c r="N354" s="2"/>
      <c r="O354" s="2"/>
    </row>
    <row r="355" spans="7:15" x14ac:dyDescent="0.25">
      <c r="G355" s="4"/>
      <c r="H355" s="2"/>
      <c r="I355" s="2"/>
      <c r="J355" s="2"/>
      <c r="K355" s="3"/>
      <c r="L355" s="3"/>
      <c r="M355" s="3"/>
      <c r="N355" s="2"/>
      <c r="O355" s="2"/>
    </row>
    <row r="356" spans="7:15" x14ac:dyDescent="0.25">
      <c r="G356" s="4"/>
      <c r="H356" s="2"/>
      <c r="I356" s="2"/>
      <c r="J356" s="2"/>
      <c r="K356" s="3"/>
      <c r="L356" s="3"/>
      <c r="M356" s="3"/>
      <c r="N356" s="2"/>
      <c r="O356" s="2"/>
    </row>
    <row r="357" spans="7:15" x14ac:dyDescent="0.25">
      <c r="G357" s="4"/>
      <c r="H357" s="2"/>
      <c r="I357" s="2"/>
      <c r="J357" s="2"/>
      <c r="K357" s="3"/>
      <c r="L357" s="3"/>
      <c r="M357" s="3"/>
      <c r="N357" s="2"/>
      <c r="O357" s="2"/>
    </row>
    <row r="358" spans="7:15" x14ac:dyDescent="0.25">
      <c r="G358" s="4"/>
      <c r="H358" s="2"/>
      <c r="I358" s="2"/>
      <c r="J358" s="2"/>
      <c r="K358" s="3"/>
      <c r="L358" s="3"/>
      <c r="M358" s="3"/>
      <c r="N358" s="2"/>
      <c r="O358" s="2"/>
    </row>
    <row r="359" spans="7:15" x14ac:dyDescent="0.25">
      <c r="G359" s="4"/>
      <c r="H359" s="2"/>
      <c r="I359" s="2"/>
      <c r="J359" s="2"/>
      <c r="K359" s="3"/>
      <c r="L359" s="3"/>
      <c r="M359" s="3"/>
      <c r="N359" s="2"/>
      <c r="O359" s="2"/>
    </row>
    <row r="360" spans="7:15" x14ac:dyDescent="0.25">
      <c r="G360" s="4"/>
      <c r="H360" s="2"/>
      <c r="I360" s="2"/>
      <c r="J360" s="2"/>
      <c r="K360" s="3"/>
      <c r="L360" s="3"/>
      <c r="M360" s="3"/>
      <c r="N360" s="2"/>
    </row>
    <row r="361" spans="7:15" x14ac:dyDescent="0.25">
      <c r="G361" s="4"/>
      <c r="H361" s="2"/>
      <c r="I361" s="2"/>
      <c r="J361" s="2"/>
      <c r="K361" s="3"/>
      <c r="L361" s="3"/>
      <c r="M361" s="3"/>
      <c r="N361" s="2"/>
    </row>
    <row r="362" spans="7:15" x14ac:dyDescent="0.25">
      <c r="G362" s="4"/>
      <c r="H362" s="2"/>
      <c r="I362" s="2"/>
      <c r="J362" s="2"/>
      <c r="K362" s="3"/>
      <c r="L362" s="3"/>
      <c r="M362" s="3"/>
      <c r="N362" s="2"/>
    </row>
    <row r="363" spans="7:15" x14ac:dyDescent="0.25">
      <c r="G363" s="4"/>
      <c r="H363" s="2"/>
      <c r="I363" s="2"/>
      <c r="J363" s="2"/>
      <c r="K363" s="3"/>
      <c r="L363" s="3"/>
      <c r="M363" s="3"/>
      <c r="N363" s="2"/>
    </row>
    <row r="364" spans="7:15" x14ac:dyDescent="0.25">
      <c r="G364" s="4"/>
      <c r="H364" s="2"/>
      <c r="I364" s="2"/>
      <c r="J364" s="2"/>
      <c r="K364" s="3"/>
      <c r="L364" s="3"/>
      <c r="M364" s="3"/>
      <c r="N364" s="2"/>
    </row>
    <row r="365" spans="7:15" x14ac:dyDescent="0.25">
      <c r="G365" s="4"/>
      <c r="H365" s="2"/>
      <c r="I365" s="2"/>
      <c r="J365" s="2"/>
      <c r="K365" s="3"/>
      <c r="L365" s="3"/>
      <c r="M365" s="3"/>
      <c r="N365" s="2"/>
    </row>
    <row r="366" spans="7:15" x14ac:dyDescent="0.25">
      <c r="G366" s="4"/>
      <c r="H366" s="2"/>
      <c r="I366" s="2"/>
      <c r="J366" s="2"/>
      <c r="K366" s="3"/>
      <c r="L366" s="3"/>
      <c r="M366" s="3"/>
      <c r="N366" s="2"/>
    </row>
    <row r="367" spans="7:15" x14ac:dyDescent="0.25">
      <c r="G367" s="4"/>
      <c r="H367" s="2"/>
      <c r="I367" s="2"/>
      <c r="J367" s="2"/>
      <c r="K367" s="3"/>
      <c r="L367" s="3"/>
      <c r="M367" s="3"/>
      <c r="N367" s="2"/>
    </row>
    <row r="368" spans="7:15" x14ac:dyDescent="0.25">
      <c r="G368" s="4"/>
      <c r="H368" s="2"/>
      <c r="I368" s="1"/>
      <c r="J368" s="2"/>
      <c r="K368" s="3"/>
      <c r="L368" s="3"/>
      <c r="M368" s="3"/>
      <c r="N368" s="2"/>
    </row>
    <row r="369" spans="7:14" x14ac:dyDescent="0.25">
      <c r="G369" s="4"/>
      <c r="H369" s="2"/>
      <c r="I369" s="1"/>
      <c r="J369" s="2"/>
      <c r="K369" s="3"/>
      <c r="L369" s="3"/>
      <c r="M369" s="3"/>
      <c r="N369" s="2"/>
    </row>
    <row r="370" spans="7:14" x14ac:dyDescent="0.25">
      <c r="G370" s="4"/>
      <c r="H370" s="2"/>
      <c r="I370" s="1"/>
      <c r="J370" s="2"/>
      <c r="K370" s="3"/>
      <c r="L370" s="3"/>
      <c r="M370" s="3"/>
      <c r="N370" s="2"/>
    </row>
    <row r="371" spans="7:14" x14ac:dyDescent="0.25">
      <c r="H371" s="2"/>
      <c r="I371" s="1"/>
      <c r="J371" s="2"/>
      <c r="K371" s="3"/>
      <c r="L371" s="3"/>
      <c r="M371" s="3"/>
      <c r="N371" s="2"/>
    </row>
    <row r="372" spans="7:14" x14ac:dyDescent="0.25">
      <c r="H372" s="2"/>
      <c r="I372" s="1"/>
      <c r="J372" s="2"/>
      <c r="K372" s="3"/>
      <c r="L372" s="3"/>
      <c r="M372" s="3"/>
      <c r="N372" s="2"/>
    </row>
    <row r="373" spans="7:14" x14ac:dyDescent="0.25">
      <c r="H373" s="2"/>
      <c r="I373" s="1"/>
      <c r="J373" s="2"/>
      <c r="K373" s="3"/>
      <c r="L373" s="3"/>
      <c r="M373" s="3"/>
      <c r="N373" s="2"/>
    </row>
    <row r="374" spans="7:14" x14ac:dyDescent="0.25">
      <c r="H374" s="2"/>
      <c r="I374" s="1"/>
      <c r="J374" s="2"/>
      <c r="K374" s="3"/>
      <c r="L374" s="3"/>
      <c r="M374" s="3"/>
      <c r="N374" s="2"/>
    </row>
    <row r="375" spans="7:14" x14ac:dyDescent="0.25">
      <c r="H375" s="2"/>
      <c r="I375" s="1"/>
      <c r="J375" s="2"/>
      <c r="K375" s="3"/>
      <c r="L375" s="3"/>
      <c r="M375" s="3"/>
      <c r="N375" s="2"/>
    </row>
    <row r="376" spans="7:14" x14ac:dyDescent="0.25">
      <c r="H376" s="2"/>
      <c r="I376" s="1"/>
      <c r="J376" s="2"/>
      <c r="K376" s="3"/>
      <c r="L376" s="3"/>
      <c r="M376" s="3"/>
      <c r="N376" s="2"/>
    </row>
    <row r="377" spans="7:14" x14ac:dyDescent="0.25">
      <c r="H377" s="2"/>
      <c r="I377" s="1"/>
      <c r="J377" s="2"/>
      <c r="K377" s="3"/>
      <c r="L377" s="3"/>
      <c r="M377" s="3"/>
      <c r="N377" s="2"/>
    </row>
    <row r="378" spans="7:14" x14ac:dyDescent="0.25">
      <c r="H378" s="2"/>
      <c r="I378" s="1"/>
      <c r="J378" s="2"/>
      <c r="K378" s="1"/>
      <c r="L378" s="1"/>
      <c r="M378" s="1"/>
      <c r="N378" s="2"/>
    </row>
    <row r="379" spans="7:14" x14ac:dyDescent="0.25">
      <c r="H379" s="2"/>
      <c r="I379" s="1"/>
      <c r="J379" s="2"/>
      <c r="K379" s="1"/>
      <c r="L379" s="1"/>
      <c r="M379" s="1"/>
      <c r="N379" s="2"/>
    </row>
    <row r="380" spans="7:14" x14ac:dyDescent="0.25">
      <c r="H380" s="2"/>
      <c r="I380" s="1"/>
      <c r="J380" s="2"/>
      <c r="K380" s="1"/>
      <c r="L380" s="1"/>
      <c r="M380" s="1"/>
      <c r="N380" s="2"/>
    </row>
    <row r="381" spans="7:14" x14ac:dyDescent="0.25">
      <c r="H381" s="2"/>
      <c r="I381" s="1"/>
      <c r="J381" s="2"/>
      <c r="K381" s="1"/>
      <c r="L381" s="1"/>
      <c r="M381" s="1"/>
      <c r="N381" s="2"/>
    </row>
    <row r="382" spans="7:14" x14ac:dyDescent="0.25">
      <c r="H382" s="2"/>
      <c r="I382" s="1"/>
      <c r="J382" s="2"/>
      <c r="K382" s="1"/>
      <c r="L382" s="1"/>
      <c r="M382" s="1"/>
      <c r="N382" s="2"/>
    </row>
    <row r="383" spans="7:14" x14ac:dyDescent="0.25">
      <c r="H383" s="2"/>
      <c r="I383" s="1"/>
      <c r="J383" s="2"/>
      <c r="K383" s="1"/>
      <c r="L383" s="1"/>
      <c r="M383" s="1"/>
      <c r="N383" s="2"/>
    </row>
    <row r="384" spans="7:14" x14ac:dyDescent="0.25">
      <c r="H384" s="2"/>
      <c r="I384" s="1"/>
      <c r="J384" s="2"/>
      <c r="K384" s="1"/>
      <c r="L384" s="1"/>
      <c r="M384" s="1"/>
      <c r="N384" s="2"/>
    </row>
    <row r="385" spans="8:14" x14ac:dyDescent="0.25">
      <c r="H385" s="2"/>
      <c r="I385" s="1"/>
      <c r="J385" s="2"/>
      <c r="K385" s="1"/>
      <c r="L385" s="1"/>
      <c r="M385" s="1"/>
      <c r="N385" s="2"/>
    </row>
    <row r="386" spans="8:14" x14ac:dyDescent="0.25">
      <c r="H386" s="2"/>
      <c r="I386" s="1"/>
      <c r="J386" s="1"/>
      <c r="K386" s="1"/>
      <c r="L386" s="1"/>
      <c r="M386" s="1"/>
      <c r="N386" s="1"/>
    </row>
    <row r="387" spans="8:14" x14ac:dyDescent="0.25">
      <c r="H387" s="1"/>
      <c r="I387" s="1"/>
      <c r="J387" s="1"/>
      <c r="K387" s="1"/>
      <c r="L387" s="1"/>
      <c r="M387" s="1"/>
      <c r="N387" s="1"/>
    </row>
    <row r="388" spans="8:14" x14ac:dyDescent="0.25">
      <c r="H388" s="1"/>
      <c r="I388" s="1"/>
      <c r="J388" s="1"/>
      <c r="K388" s="1"/>
      <c r="L388" s="1"/>
      <c r="M388" s="1"/>
      <c r="N388" s="1"/>
    </row>
    <row r="389" spans="8:14" x14ac:dyDescent="0.25">
      <c r="H389" s="1"/>
      <c r="I389" s="1"/>
      <c r="J389" s="1"/>
      <c r="K389" s="1"/>
      <c r="L389" s="1"/>
      <c r="M389" s="1"/>
      <c r="N389" s="1"/>
    </row>
    <row r="390" spans="8:14" x14ac:dyDescent="0.25">
      <c r="H390" s="1"/>
      <c r="I390" s="1"/>
      <c r="J390" s="1"/>
      <c r="K390" s="1"/>
      <c r="L390" s="1"/>
      <c r="M390" s="1"/>
      <c r="N390" s="1"/>
    </row>
    <row r="391" spans="8:14" x14ac:dyDescent="0.25">
      <c r="H391" s="1"/>
      <c r="I391" s="1"/>
      <c r="J391" s="1"/>
      <c r="K391" s="1"/>
      <c r="L391" s="1"/>
      <c r="M391" s="1"/>
      <c r="N391" s="1"/>
    </row>
    <row r="392" spans="8:14" x14ac:dyDescent="0.25">
      <c r="H392" s="1"/>
      <c r="I392" s="1"/>
      <c r="J392" s="1"/>
      <c r="K392" s="1"/>
      <c r="L392" s="1"/>
      <c r="M392" s="1"/>
      <c r="N392" s="1"/>
    </row>
    <row r="393" spans="8:14" x14ac:dyDescent="0.25">
      <c r="H393" s="1"/>
      <c r="I393" s="1"/>
      <c r="J393" s="1"/>
      <c r="K393" s="1"/>
      <c r="L393" s="1"/>
      <c r="M393" s="1"/>
      <c r="N393" s="1"/>
    </row>
    <row r="394" spans="8:14" x14ac:dyDescent="0.25">
      <c r="H394" s="1"/>
      <c r="I394" s="1"/>
      <c r="J394" s="1"/>
      <c r="K394" s="1"/>
      <c r="L394" s="1"/>
      <c r="M394" s="1"/>
      <c r="N394" s="1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2">
          <controlPr defaultSize="0" autoLine="0" r:id="rId5">
            <anchor moveWithCells="1">
              <from>
                <xdr:col>1</xdr:col>
                <xdr:colOff>0</xdr:colOff>
                <xdr:row>23</xdr:row>
                <xdr:rowOff>161925</xdr:rowOff>
              </from>
              <to>
                <xdr:col>2</xdr:col>
                <xdr:colOff>247650</xdr:colOff>
                <xdr:row>25</xdr:row>
                <xdr:rowOff>152400</xdr:rowOff>
              </to>
            </anchor>
          </controlPr>
        </control>
      </mc:Choice>
      <mc:Fallback>
        <control shapeId="1025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workbookViewId="0">
      <selection activeCell="G9" sqref="G9"/>
    </sheetView>
  </sheetViews>
  <sheetFormatPr baseColWidth="10" defaultRowHeight="15" x14ac:dyDescent="0.25"/>
  <cols>
    <col min="1" max="1" width="5" bestFit="1" customWidth="1"/>
    <col min="2" max="2" width="5.28515625" bestFit="1" customWidth="1"/>
    <col min="3" max="3" width="8" bestFit="1" customWidth="1"/>
    <col min="4" max="4" width="13.7109375" bestFit="1" customWidth="1"/>
    <col min="5" max="5" width="10.5703125" bestFit="1" customWidth="1"/>
    <col min="6" max="6" width="12.5703125" bestFit="1" customWidth="1"/>
    <col min="7" max="7" width="11.5703125" bestFit="1" customWidth="1"/>
    <col min="8" max="8" width="7" bestFit="1" customWidth="1"/>
    <col min="9" max="9" width="6.42578125" bestFit="1" customWidth="1"/>
    <col min="10" max="10" width="10.85546875" bestFit="1" customWidth="1"/>
    <col min="11" max="11" width="13.140625" bestFit="1" customWidth="1"/>
    <col min="12" max="12" width="10.85546875" bestFit="1" customWidth="1"/>
    <col min="13" max="13" width="6.5703125" bestFit="1" customWidth="1"/>
  </cols>
  <sheetData>
    <row r="1" spans="1:14" ht="28.5" customHeight="1" x14ac:dyDescent="0.25">
      <c r="A1" t="s">
        <v>22</v>
      </c>
      <c r="B1" t="s">
        <v>23</v>
      </c>
      <c r="C1" s="19" t="s">
        <v>24</v>
      </c>
      <c r="D1" s="20" t="s">
        <v>13</v>
      </c>
      <c r="E1" s="20" t="s">
        <v>6</v>
      </c>
      <c r="F1" s="20" t="s">
        <v>18</v>
      </c>
      <c r="G1" s="20" t="s">
        <v>11</v>
      </c>
      <c r="H1" s="20" t="s">
        <v>3</v>
      </c>
      <c r="I1" s="20" t="s">
        <v>10</v>
      </c>
      <c r="J1" s="20" t="s">
        <v>2</v>
      </c>
      <c r="K1" s="20" t="s">
        <v>19</v>
      </c>
      <c r="L1" s="19" t="s">
        <v>8</v>
      </c>
      <c r="M1" s="19" t="s">
        <v>4</v>
      </c>
      <c r="N1" s="21" t="s">
        <v>7</v>
      </c>
    </row>
    <row r="2" spans="1:14" x14ac:dyDescent="0.25">
      <c r="A2">
        <f>YEAR(C2)</f>
        <v>2016</v>
      </c>
      <c r="B2">
        <f>MONTH(C2)</f>
        <v>1</v>
      </c>
      <c r="C2" s="24">
        <v>42370</v>
      </c>
      <c r="D2" s="25">
        <f>SUMPRODUCT(('Caisse '!E2:E386=Recap!A2)*('Caisse '!F2:F386=Recap!B2)*('Caisse '!H2:H386))</f>
        <v>0</v>
      </c>
      <c r="E2" s="25">
        <f>SUMPRODUCT(('Caisse '!F2:F386=Recap!B2)*('Caisse '!G2:G386=Recap!C2)*('Caisse '!I2:I386))</f>
        <v>0</v>
      </c>
      <c r="F2" s="25">
        <f>SUMPRODUCT(('Caisse '!G2:G386=Recap!C2)*('Caisse '!H2:H386=Recap!D2)*('Caisse '!J2:J386))</f>
        <v>0</v>
      </c>
      <c r="G2" s="25">
        <f>SUMPRODUCT(('Caisse '!H2:H386=Recap!D2)*('Caisse '!I2:I386=Recap!E2)*('Caisse '!K2:K386))</f>
        <v>0</v>
      </c>
      <c r="H2" s="25">
        <f>SUMPRODUCT(('Caisse '!I2:I386=Recap!E2)*('Caisse '!J2:J386=Recap!F2)*('Caisse '!L2:L386))</f>
        <v>0</v>
      </c>
      <c r="I2" s="25">
        <f>SUMPRODUCT(('Caisse '!J2:J386=Recap!F2)*('Caisse '!K2:K386=Recap!G2)*('Caisse '!M2:M386))</f>
        <v>0</v>
      </c>
      <c r="J2" s="25">
        <f>SUMPRODUCT(('Caisse '!K2:K386=Recap!G2)*('Caisse '!L2:L386=Recap!H2)*('Caisse '!N2:N386))</f>
        <v>0</v>
      </c>
      <c r="K2" s="25">
        <f>SUMPRODUCT(('Caisse '!L2:L386=Recap!H2)*('Caisse '!M2:M386=Recap!I2)*('Caisse '!O2:O386))</f>
        <v>170.5</v>
      </c>
      <c r="L2" s="25">
        <f>SUMPRODUCT(('Caisse '!M2:M386=Recap!I2)*('Caisse '!N2:N386=Recap!J2)*('Caisse '!P2:P386))</f>
        <v>3157.5099999999979</v>
      </c>
      <c r="M2" s="25">
        <f>SUMPRODUCT(('Caisse '!N2:N386=Recap!J2)*('Caisse '!O2:O386=Recap!K2)*('Caisse '!Q2:Q386))</f>
        <v>0</v>
      </c>
      <c r="N2" s="25">
        <f>SUMPRODUCT(('Caisse '!O2:O386=Recap!K2)*('Caisse '!P2:P386=Recap!L2)*('Caisse '!R2:R386))</f>
        <v>0</v>
      </c>
    </row>
    <row r="3" spans="1:14" x14ac:dyDescent="0.25">
      <c r="A3">
        <f t="shared" ref="A3:A25" si="0">YEAR(C3)</f>
        <v>2016</v>
      </c>
      <c r="B3">
        <f t="shared" ref="B3:B25" si="1">MONTH(C3)</f>
        <v>2</v>
      </c>
      <c r="C3" s="24">
        <v>42401</v>
      </c>
      <c r="D3" s="25">
        <f>SUMPRODUCT(('Caisse '!E3:E387=Recap!A3)*('Caisse '!F3:F387=Recap!B3)*('Caisse '!H3:H387))</f>
        <v>0</v>
      </c>
      <c r="E3" s="25">
        <f>SUMPRODUCT(('Caisse '!F3:F387=Recap!B3)*('Caisse '!G3:G387=Recap!C3)*('Caisse '!I3:I387))</f>
        <v>0</v>
      </c>
      <c r="F3" s="25">
        <f>SUMPRODUCT(('Caisse '!G3:G387=Recap!C3)*('Caisse '!H3:H387=Recap!D3)*('Caisse '!J3:J387))</f>
        <v>0</v>
      </c>
      <c r="G3" s="25">
        <f>SUMPRODUCT(('Caisse '!H3:H387=Recap!D3)*('Caisse '!I3:I387=Recap!E3)*('Caisse '!K3:K387))</f>
        <v>0</v>
      </c>
      <c r="H3" s="25">
        <f>SUMPRODUCT(('Caisse '!I3:I387=Recap!E3)*('Caisse '!J3:J387=Recap!F3)*('Caisse '!L3:L387))</f>
        <v>0</v>
      </c>
      <c r="I3" s="25">
        <f>SUMPRODUCT(('Caisse '!J3:J387=Recap!F3)*('Caisse '!K3:K387=Recap!G3)*('Caisse '!M3:M387))</f>
        <v>0</v>
      </c>
      <c r="J3" s="25">
        <f>SUMPRODUCT(('Caisse '!K3:K387=Recap!G3)*('Caisse '!L3:L387=Recap!H3)*('Caisse '!N3:N387))</f>
        <v>0</v>
      </c>
      <c r="K3" s="25">
        <f>SUMPRODUCT(('Caisse '!L3:L387=Recap!H3)*('Caisse '!M3:M387=Recap!I3)*('Caisse '!O3:O387))</f>
        <v>170.5</v>
      </c>
      <c r="L3" s="25">
        <f>SUMPRODUCT(('Caisse '!M3:M387=Recap!I3)*('Caisse '!N3:N387=Recap!J3)*('Caisse '!P3:P387))</f>
        <v>3095.409999999998</v>
      </c>
      <c r="M3" s="25">
        <f>SUMPRODUCT(('Caisse '!N3:N387=Recap!J3)*('Caisse '!O3:O387=Recap!K3)*('Caisse '!Q3:Q387))</f>
        <v>0</v>
      </c>
      <c r="N3" s="25">
        <f>SUMPRODUCT(('Caisse '!O3:O387=Recap!K3)*('Caisse '!P3:P387=Recap!L3)*('Caisse '!R3:R387))</f>
        <v>0</v>
      </c>
    </row>
    <row r="4" spans="1:14" x14ac:dyDescent="0.25">
      <c r="A4">
        <f t="shared" si="0"/>
        <v>2016</v>
      </c>
      <c r="B4">
        <f t="shared" si="1"/>
        <v>3</v>
      </c>
      <c r="C4" s="24">
        <v>42430</v>
      </c>
      <c r="D4" s="25">
        <f>SUMPRODUCT(('Caisse '!E4:E388=Recap!A4)*('Caisse '!F4:F388=Recap!B4)*('Caisse '!H4:H388))</f>
        <v>0</v>
      </c>
      <c r="E4" s="25">
        <f>SUMPRODUCT(('Caisse '!F4:F388=Recap!B4)*('Caisse '!G4:G388=Recap!C4)*('Caisse '!I4:I388))</f>
        <v>0</v>
      </c>
      <c r="F4" s="25">
        <f>SUMPRODUCT(('Caisse '!G4:G388=Recap!C4)*('Caisse '!H4:H388=Recap!D4)*('Caisse '!J4:J388))</f>
        <v>0</v>
      </c>
      <c r="G4" s="25">
        <f>SUMPRODUCT(('Caisse '!H4:H388=Recap!D4)*('Caisse '!I4:I388=Recap!E4)*('Caisse '!K4:K388))</f>
        <v>0</v>
      </c>
      <c r="H4" s="25">
        <f>SUMPRODUCT(('Caisse '!I4:I388=Recap!E4)*('Caisse '!J4:J388=Recap!F4)*('Caisse '!L4:L388))</f>
        <v>0</v>
      </c>
      <c r="I4" s="25">
        <f>SUMPRODUCT(('Caisse '!J4:J388=Recap!F4)*('Caisse '!K4:K388=Recap!G4)*('Caisse '!M4:M388))</f>
        <v>0</v>
      </c>
      <c r="J4" s="25">
        <f>SUMPRODUCT(('Caisse '!K4:K388=Recap!G4)*('Caisse '!L4:L388=Recap!H4)*('Caisse '!N4:N388))</f>
        <v>0</v>
      </c>
      <c r="K4" s="25">
        <f>SUMPRODUCT(('Caisse '!L4:L388=Recap!H4)*('Caisse '!M4:M388=Recap!I4)*('Caisse '!O4:O388))</f>
        <v>167.5</v>
      </c>
      <c r="L4" s="25">
        <f>SUMPRODUCT(('Caisse '!M4:M388=Recap!I4)*('Caisse '!N4:N388=Recap!J4)*('Caisse '!P4:P388))</f>
        <v>3041.3099999999981</v>
      </c>
      <c r="M4" s="25">
        <f>SUMPRODUCT(('Caisse '!N4:N388=Recap!J4)*('Caisse '!O4:O388=Recap!K4)*('Caisse '!Q4:Q388))</f>
        <v>0</v>
      </c>
      <c r="N4" s="25">
        <f>SUMPRODUCT(('Caisse '!O4:O388=Recap!K4)*('Caisse '!P4:P388=Recap!L4)*('Caisse '!R4:R388))</f>
        <v>0</v>
      </c>
    </row>
    <row r="5" spans="1:14" x14ac:dyDescent="0.25">
      <c r="A5">
        <f t="shared" si="0"/>
        <v>2016</v>
      </c>
      <c r="B5">
        <f t="shared" si="1"/>
        <v>4</v>
      </c>
      <c r="C5" s="24">
        <v>42461</v>
      </c>
      <c r="D5" s="25">
        <f>SUMPRODUCT(('Caisse '!E5:E389=Recap!A5)*('Caisse '!F5:F389=Recap!B5)*('Caisse '!H5:H389))</f>
        <v>0</v>
      </c>
      <c r="E5" s="25">
        <f>SUMPRODUCT(('Caisse '!F5:F389=Recap!B5)*('Caisse '!G5:G389=Recap!C5)*('Caisse '!I5:I389))</f>
        <v>0</v>
      </c>
      <c r="F5" s="25">
        <f>SUMPRODUCT(('Caisse '!G5:G389=Recap!C5)*('Caisse '!H5:H389=Recap!D5)*('Caisse '!J5:J389))</f>
        <v>0</v>
      </c>
      <c r="G5" s="25">
        <f>SUMPRODUCT(('Caisse '!H5:H389=Recap!D5)*('Caisse '!I5:I389=Recap!E5)*('Caisse '!K5:K389))</f>
        <v>0</v>
      </c>
      <c r="H5" s="25">
        <f>SUMPRODUCT(('Caisse '!I5:I389=Recap!E5)*('Caisse '!J5:J389=Recap!F5)*('Caisse '!L5:L389))</f>
        <v>0</v>
      </c>
      <c r="I5" s="25">
        <f>SUMPRODUCT(('Caisse '!J5:J389=Recap!F5)*('Caisse '!K5:K389=Recap!G5)*('Caisse '!M5:M389))</f>
        <v>0</v>
      </c>
      <c r="J5" s="25">
        <f>SUMPRODUCT(('Caisse '!K5:K389=Recap!G5)*('Caisse '!L5:L389=Recap!H5)*('Caisse '!N5:N389))</f>
        <v>0</v>
      </c>
      <c r="K5" s="25">
        <f>SUMPRODUCT(('Caisse '!L5:L389=Recap!H5)*('Caisse '!M5:M389=Recap!I5)*('Caisse '!O5:O389))</f>
        <v>167.5</v>
      </c>
      <c r="L5" s="25">
        <f>SUMPRODUCT(('Caisse '!M5:M389=Recap!I5)*('Caisse '!N5:N389=Recap!J5)*('Caisse '!P5:P389))</f>
        <v>3041.3099999999981</v>
      </c>
      <c r="M5" s="25">
        <f>SUMPRODUCT(('Caisse '!N5:N389=Recap!J5)*('Caisse '!O5:O389=Recap!K5)*('Caisse '!Q5:Q389))</f>
        <v>0</v>
      </c>
      <c r="N5" s="25">
        <f>SUMPRODUCT(('Caisse '!O5:O389=Recap!K5)*('Caisse '!P5:P389=Recap!L5)*('Caisse '!R5:R389))</f>
        <v>0</v>
      </c>
    </row>
    <row r="6" spans="1:14" x14ac:dyDescent="0.25">
      <c r="A6">
        <f t="shared" si="0"/>
        <v>2016</v>
      </c>
      <c r="B6">
        <f t="shared" si="1"/>
        <v>5</v>
      </c>
      <c r="C6" s="24">
        <v>42491</v>
      </c>
      <c r="D6" s="25">
        <f>SUMPRODUCT(('Caisse '!E6:E390=Recap!A6)*('Caisse '!F6:F390=Recap!B6)*('Caisse '!H6:H390))</f>
        <v>0</v>
      </c>
      <c r="E6" s="25">
        <f>SUMPRODUCT(('Caisse '!F6:F390=Recap!B6)*('Caisse '!G6:G390=Recap!C6)*('Caisse '!I6:I390))</f>
        <v>0</v>
      </c>
      <c r="F6" s="25">
        <f>SUMPRODUCT(('Caisse '!G6:G390=Recap!C6)*('Caisse '!H6:H390=Recap!D6)*('Caisse '!J6:J390))</f>
        <v>0</v>
      </c>
      <c r="G6" s="25">
        <f>SUMPRODUCT(('Caisse '!H6:H390=Recap!D6)*('Caisse '!I6:I390=Recap!E6)*('Caisse '!K6:K390))</f>
        <v>0</v>
      </c>
      <c r="H6" s="25">
        <f>SUMPRODUCT(('Caisse '!I6:I390=Recap!E6)*('Caisse '!J6:J390=Recap!F6)*('Caisse '!L6:L390))</f>
        <v>0</v>
      </c>
      <c r="I6" s="25">
        <f>SUMPRODUCT(('Caisse '!J6:J390=Recap!F6)*('Caisse '!K6:K390=Recap!G6)*('Caisse '!M6:M390))</f>
        <v>0</v>
      </c>
      <c r="J6" s="25">
        <f>SUMPRODUCT(('Caisse '!K6:K390=Recap!G6)*('Caisse '!L6:L390=Recap!H6)*('Caisse '!N6:N390))</f>
        <v>0</v>
      </c>
      <c r="K6" s="25">
        <f>SUMPRODUCT(('Caisse '!L6:L390=Recap!H6)*('Caisse '!M6:M390=Recap!I6)*('Caisse '!O6:O390))</f>
        <v>167.5</v>
      </c>
      <c r="L6" s="25">
        <f>SUMPRODUCT(('Caisse '!M6:M390=Recap!I6)*('Caisse '!N6:N390=Recap!J6)*('Caisse '!P6:P390))</f>
        <v>2971.6099999999979</v>
      </c>
      <c r="M6" s="25">
        <f>SUMPRODUCT(('Caisse '!N6:N390=Recap!J6)*('Caisse '!O6:O390=Recap!K6)*('Caisse '!Q6:Q390))</f>
        <v>0</v>
      </c>
      <c r="N6" s="25">
        <f>SUMPRODUCT(('Caisse '!O6:O390=Recap!K6)*('Caisse '!P6:P390=Recap!L6)*('Caisse '!R6:R390))</f>
        <v>0</v>
      </c>
    </row>
    <row r="7" spans="1:14" x14ac:dyDescent="0.25">
      <c r="A7">
        <f t="shared" si="0"/>
        <v>2016</v>
      </c>
      <c r="B7">
        <f t="shared" si="1"/>
        <v>6</v>
      </c>
      <c r="C7" s="24">
        <v>42522</v>
      </c>
      <c r="D7" s="25">
        <f>SUMPRODUCT(('Caisse '!E7:E391=Recap!A7)*('Caisse '!F7:F391=Recap!B7)*('Caisse '!H7:H391))</f>
        <v>0</v>
      </c>
      <c r="E7" s="25">
        <f>SUMPRODUCT(('Caisse '!F7:F391=Recap!B7)*('Caisse '!G7:G391=Recap!C7)*('Caisse '!I7:I391))</f>
        <v>0</v>
      </c>
      <c r="F7" s="25">
        <f>SUMPRODUCT(('Caisse '!G7:G391=Recap!C7)*('Caisse '!H7:H391=Recap!D7)*('Caisse '!J7:J391))</f>
        <v>0</v>
      </c>
      <c r="G7" s="25">
        <f>SUMPRODUCT(('Caisse '!H7:H391=Recap!D7)*('Caisse '!I7:I391=Recap!E7)*('Caisse '!K7:K391))</f>
        <v>0</v>
      </c>
      <c r="H7" s="25">
        <f>SUMPRODUCT(('Caisse '!I7:I391=Recap!E7)*('Caisse '!J7:J391=Recap!F7)*('Caisse '!L7:L391))</f>
        <v>0</v>
      </c>
      <c r="I7" s="25">
        <f>SUMPRODUCT(('Caisse '!J7:J391=Recap!F7)*('Caisse '!K7:K391=Recap!G7)*('Caisse '!M7:M391))</f>
        <v>0</v>
      </c>
      <c r="J7" s="25">
        <f>SUMPRODUCT(('Caisse '!K7:K391=Recap!G7)*('Caisse '!L7:L391=Recap!H7)*('Caisse '!N7:N391))</f>
        <v>0</v>
      </c>
      <c r="K7" s="25">
        <f>SUMPRODUCT(('Caisse '!L7:L391=Recap!H7)*('Caisse '!M7:M391=Recap!I7)*('Caisse '!O7:O391))</f>
        <v>164.5</v>
      </c>
      <c r="L7" s="25">
        <f>SUMPRODUCT(('Caisse '!M7:M391=Recap!I7)*('Caisse '!N7:N391=Recap!J7)*('Caisse '!P7:P391))</f>
        <v>2921.1099999999983</v>
      </c>
      <c r="M7" s="25">
        <f>SUMPRODUCT(('Caisse '!N7:N391=Recap!J7)*('Caisse '!O7:O391=Recap!K7)*('Caisse '!Q7:Q391))</f>
        <v>0</v>
      </c>
      <c r="N7" s="25">
        <f>SUMPRODUCT(('Caisse '!O7:O391=Recap!K7)*('Caisse '!P7:P391=Recap!L7)*('Caisse '!R7:R391))</f>
        <v>0</v>
      </c>
    </row>
    <row r="8" spans="1:14" x14ac:dyDescent="0.25">
      <c r="A8">
        <f t="shared" si="0"/>
        <v>2016</v>
      </c>
      <c r="B8">
        <f t="shared" si="1"/>
        <v>7</v>
      </c>
      <c r="C8" s="24">
        <v>42552</v>
      </c>
      <c r="D8" s="25">
        <f>SUMPRODUCT(('Caisse '!E8:E392=Recap!A8)*('Caisse '!F8:F392=Recap!B8)*('Caisse '!H8:H392))</f>
        <v>857.10000000000025</v>
      </c>
      <c r="E8" s="25">
        <f>SUMPRODUCT(('Caisse '!F8:F392=Recap!B8)*('Caisse '!G8:G392=Recap!C8)*('Caisse '!I8:I392))</f>
        <v>0</v>
      </c>
      <c r="F8" s="25">
        <f>SUMPRODUCT(('Caisse '!G8:G392=Recap!C8)*('Caisse '!H8:H392=Recap!D8)*('Caisse '!J8:J392))</f>
        <v>0</v>
      </c>
      <c r="G8" s="25">
        <f>SUMPRODUCT(('Caisse '!H8:H392=Recap!D8)*('Caisse '!I8:I392=Recap!E8)*('Caisse '!K8:K392))</f>
        <v>0</v>
      </c>
      <c r="H8" s="25">
        <f>SUMPRODUCT(('Caisse '!I8:I392=Recap!E8)*('Caisse '!J8:J392=Recap!F8)*('Caisse '!L8:L392))</f>
        <v>0</v>
      </c>
      <c r="I8" s="25">
        <f>SUMPRODUCT(('Caisse '!J8:J392=Recap!F8)*('Caisse '!K8:K392=Recap!G8)*('Caisse '!M8:M392))</f>
        <v>0</v>
      </c>
      <c r="J8" s="25">
        <f>SUMPRODUCT(('Caisse '!K8:K392=Recap!G8)*('Caisse '!L8:L392=Recap!H8)*('Caisse '!N8:N392))</f>
        <v>0</v>
      </c>
      <c r="K8" s="25">
        <f>SUMPRODUCT(('Caisse '!L8:L392=Recap!H8)*('Caisse '!M8:M392=Recap!I8)*('Caisse '!O8:O392))</f>
        <v>164.5</v>
      </c>
      <c r="L8" s="25">
        <f>SUMPRODUCT(('Caisse '!M8:M392=Recap!I8)*('Caisse '!N8:N392=Recap!J8)*('Caisse '!P8:P392))</f>
        <v>2886.6099999999979</v>
      </c>
      <c r="M8" s="25">
        <f>SUMPRODUCT(('Caisse '!N8:N392=Recap!J8)*('Caisse '!O8:O392=Recap!K8)*('Caisse '!Q8:Q392))</f>
        <v>0</v>
      </c>
      <c r="N8" s="25">
        <f>SUMPRODUCT(('Caisse '!O8:O392=Recap!K8)*('Caisse '!P8:P392=Recap!L8)*('Caisse '!R8:R392))</f>
        <v>0</v>
      </c>
    </row>
    <row r="9" spans="1:14" x14ac:dyDescent="0.25">
      <c r="A9">
        <f t="shared" si="0"/>
        <v>2016</v>
      </c>
      <c r="B9">
        <f t="shared" si="1"/>
        <v>8</v>
      </c>
      <c r="C9" s="24">
        <v>42583</v>
      </c>
      <c r="D9" s="25">
        <f>SUMPRODUCT(('Caisse '!E9:E393=Recap!A9)*('Caisse '!F9:F393=Recap!B9)*('Caisse '!H9:H393))</f>
        <v>1134.3899999999999</v>
      </c>
      <c r="E9" s="25">
        <f>SUMPRODUCT(('Caisse '!F9:F393=Recap!B9)*('Caisse '!G9:G393=Recap!C9)*('Caisse '!I9:I393))</f>
        <v>4.5</v>
      </c>
      <c r="F9" s="25">
        <f>SUMPRODUCT(('Caisse '!G9:G393=Recap!C9)*('Caisse '!H9:H393=Recap!D9)*('Caisse '!J9:J393))</f>
        <v>0</v>
      </c>
      <c r="G9" s="25">
        <f>SUMPRODUCT(('Caisse '!H9:H393=Recap!D9)*('Caisse '!I9:I393=Recap!E9)*('Caisse '!K9:K393))</f>
        <v>0</v>
      </c>
      <c r="H9" s="25">
        <f>SUMPRODUCT(('Caisse '!I9:I393=Recap!E9)*('Caisse '!J9:J393=Recap!F9)*('Caisse '!L9:L393))</f>
        <v>0</v>
      </c>
      <c r="I9" s="25">
        <f>SUMPRODUCT(('Caisse '!J9:J393=Recap!F9)*('Caisse '!K9:K393=Recap!G9)*('Caisse '!M9:M393))</f>
        <v>0</v>
      </c>
      <c r="J9" s="25">
        <f>SUMPRODUCT(('Caisse '!K9:K393=Recap!G9)*('Caisse '!L9:L393=Recap!H9)*('Caisse '!N9:N393))</f>
        <v>0</v>
      </c>
      <c r="K9" s="25">
        <f>SUMPRODUCT(('Caisse '!L9:L393=Recap!H9)*('Caisse '!M9:M393=Recap!I9)*('Caisse '!O9:O393))</f>
        <v>164.5</v>
      </c>
      <c r="L9" s="25">
        <f>SUMPRODUCT(('Caisse '!M9:M393=Recap!I9)*('Caisse '!N9:N393=Recap!J9)*('Caisse '!P9:P393))</f>
        <v>2849.1099999999979</v>
      </c>
      <c r="M9" s="25">
        <f>SUMPRODUCT(('Caisse '!N9:N393=Recap!J9)*('Caisse '!O9:O393=Recap!K9)*('Caisse '!Q9:Q393))</f>
        <v>0</v>
      </c>
      <c r="N9" s="25">
        <f>SUMPRODUCT(('Caisse '!O9:O393=Recap!K9)*('Caisse '!P9:P393=Recap!L9)*('Caisse '!R9:R393))</f>
        <v>0</v>
      </c>
    </row>
    <row r="10" spans="1:14" x14ac:dyDescent="0.25">
      <c r="A10">
        <f t="shared" si="0"/>
        <v>2016</v>
      </c>
      <c r="B10">
        <f t="shared" si="1"/>
        <v>9</v>
      </c>
      <c r="C10" s="24">
        <v>42614</v>
      </c>
      <c r="D10" s="25">
        <f>SUMPRODUCT(('Caisse '!E10:E394=Recap!A10)*('Caisse '!F10:F394=Recap!B10)*('Caisse '!H10:H394))</f>
        <v>1383.6</v>
      </c>
      <c r="E10" s="25">
        <f>SUMPRODUCT(('Caisse '!F10:F394=Recap!B10)*('Caisse '!G10:G394=Recap!C10)*('Caisse '!I10:I394))</f>
        <v>12</v>
      </c>
      <c r="F10" s="25">
        <f>SUMPRODUCT(('Caisse '!G10:G394=Recap!C10)*('Caisse '!H10:H394=Recap!D10)*('Caisse '!J10:J394))</f>
        <v>0</v>
      </c>
      <c r="G10" s="25">
        <f>SUMPRODUCT(('Caisse '!H10:H394=Recap!D10)*('Caisse '!I10:I394=Recap!E10)*('Caisse '!K10:K394))</f>
        <v>0</v>
      </c>
      <c r="H10" s="25">
        <f>SUMPRODUCT(('Caisse '!I10:I394=Recap!E10)*('Caisse '!J10:J394=Recap!F10)*('Caisse '!L10:L394))</f>
        <v>0</v>
      </c>
      <c r="I10" s="25">
        <f>SUMPRODUCT(('Caisse '!J10:J394=Recap!F10)*('Caisse '!K10:K394=Recap!G10)*('Caisse '!M10:M394))</f>
        <v>0</v>
      </c>
      <c r="J10" s="25">
        <f>SUMPRODUCT(('Caisse '!K10:K394=Recap!G10)*('Caisse '!L10:L394=Recap!H10)*('Caisse '!N10:N394))</f>
        <v>0</v>
      </c>
      <c r="K10" s="25">
        <f>SUMPRODUCT(('Caisse '!L10:L394=Recap!H10)*('Caisse '!M10:M394=Recap!I10)*('Caisse '!O10:O394))</f>
        <v>164.5</v>
      </c>
      <c r="L10" s="25">
        <f>SUMPRODUCT(('Caisse '!M10:M394=Recap!I10)*('Caisse '!N10:N394=Recap!J10)*('Caisse '!P10:P394))</f>
        <v>2795.8099999999981</v>
      </c>
      <c r="M10" s="25">
        <f>SUMPRODUCT(('Caisse '!N10:N394=Recap!J10)*('Caisse '!O10:O394=Recap!K10)*('Caisse '!Q10:Q394))</f>
        <v>0</v>
      </c>
      <c r="N10" s="25">
        <f>SUMPRODUCT(('Caisse '!O10:O394=Recap!K10)*('Caisse '!P10:P394=Recap!L10)*('Caisse '!R10:R394))</f>
        <v>0</v>
      </c>
    </row>
    <row r="11" spans="1:14" x14ac:dyDescent="0.25">
      <c r="A11">
        <f t="shared" si="0"/>
        <v>2016</v>
      </c>
      <c r="B11">
        <f t="shared" si="1"/>
        <v>10</v>
      </c>
      <c r="C11" s="24">
        <v>42644</v>
      </c>
      <c r="D11" s="25">
        <f>SUMPRODUCT(('Caisse '!E11:E395=Recap!A11)*('Caisse '!F11:F395=Recap!B11)*('Caisse '!H11:H395))</f>
        <v>43.4</v>
      </c>
      <c r="E11" s="25">
        <f>SUMPRODUCT(('Caisse '!F11:F395=Recap!B11)*('Caisse '!G11:G395=Recap!C11)*('Caisse '!I11:I395))</f>
        <v>0</v>
      </c>
      <c r="F11" s="25">
        <f>SUMPRODUCT(('Caisse '!G11:G395=Recap!C11)*('Caisse '!H11:H395=Recap!D11)*('Caisse '!J11:J395))</f>
        <v>0</v>
      </c>
      <c r="G11" s="25">
        <f>SUMPRODUCT(('Caisse '!H11:H395=Recap!D11)*('Caisse '!I11:I395=Recap!E11)*('Caisse '!K11:K395))</f>
        <v>0</v>
      </c>
      <c r="H11" s="25">
        <f>SUMPRODUCT(('Caisse '!I11:I395=Recap!E11)*('Caisse '!J11:J395=Recap!F11)*('Caisse '!L11:L395))</f>
        <v>0</v>
      </c>
      <c r="I11" s="25">
        <f>SUMPRODUCT(('Caisse '!J11:J395=Recap!F11)*('Caisse '!K11:K395=Recap!G11)*('Caisse '!M11:M395))</f>
        <v>0</v>
      </c>
      <c r="J11" s="25">
        <f>SUMPRODUCT(('Caisse '!K11:K395=Recap!G11)*('Caisse '!L11:L395=Recap!H11)*('Caisse '!N11:N395))</f>
        <v>0</v>
      </c>
      <c r="K11" s="25">
        <f>SUMPRODUCT(('Caisse '!L11:L395=Recap!H11)*('Caisse '!M11:M395=Recap!I11)*('Caisse '!O11:O395))</f>
        <v>154</v>
      </c>
      <c r="L11" s="25">
        <f>SUMPRODUCT(('Caisse '!M11:M395=Recap!I11)*('Caisse '!N11:N395=Recap!J11)*('Caisse '!P11:P395))</f>
        <v>2762.7899999999981</v>
      </c>
      <c r="M11" s="25">
        <f>SUMPRODUCT(('Caisse '!N11:N395=Recap!J11)*('Caisse '!O11:O395=Recap!K11)*('Caisse '!Q11:Q395))</f>
        <v>0</v>
      </c>
      <c r="N11" s="25">
        <f>SUMPRODUCT(('Caisse '!O11:O395=Recap!K11)*('Caisse '!P11:P395=Recap!L11)*('Caisse '!R11:R395))</f>
        <v>0</v>
      </c>
    </row>
    <row r="12" spans="1:14" x14ac:dyDescent="0.25">
      <c r="A12">
        <f t="shared" si="0"/>
        <v>2016</v>
      </c>
      <c r="B12">
        <f t="shared" si="1"/>
        <v>11</v>
      </c>
      <c r="C12" s="24">
        <v>42675</v>
      </c>
      <c r="D12" s="25">
        <f>SUMPRODUCT(('Caisse '!E12:E396=Recap!A12)*('Caisse '!F12:F396=Recap!B12)*('Caisse '!H12:H396))</f>
        <v>0</v>
      </c>
      <c r="E12" s="25">
        <f>SUMPRODUCT(('Caisse '!F12:F396=Recap!B12)*('Caisse '!G12:G396=Recap!C12)*('Caisse '!I12:I396))</f>
        <v>0</v>
      </c>
      <c r="F12" s="25">
        <f>SUMPRODUCT(('Caisse '!G12:G396=Recap!C12)*('Caisse '!H12:H396=Recap!D12)*('Caisse '!J12:J396))</f>
        <v>0</v>
      </c>
      <c r="G12" s="25">
        <f>SUMPRODUCT(('Caisse '!H12:H396=Recap!D12)*('Caisse '!I12:I396=Recap!E12)*('Caisse '!K12:K396))</f>
        <v>0</v>
      </c>
      <c r="H12" s="25">
        <f>SUMPRODUCT(('Caisse '!I12:I396=Recap!E12)*('Caisse '!J12:J396=Recap!F12)*('Caisse '!L12:L396))</f>
        <v>0</v>
      </c>
      <c r="I12" s="25">
        <f>SUMPRODUCT(('Caisse '!J12:J396=Recap!F12)*('Caisse '!K12:K396=Recap!G12)*('Caisse '!M12:M396))</f>
        <v>0</v>
      </c>
      <c r="J12" s="25">
        <f>SUMPRODUCT(('Caisse '!K12:K396=Recap!G12)*('Caisse '!L12:L396=Recap!H12)*('Caisse '!N12:N396))</f>
        <v>0</v>
      </c>
      <c r="K12" s="25">
        <f>SUMPRODUCT(('Caisse '!L12:L396=Recap!H12)*('Caisse '!M12:M396=Recap!I12)*('Caisse '!O12:O396))</f>
        <v>154</v>
      </c>
      <c r="L12" s="25">
        <f>SUMPRODUCT(('Caisse '!M12:M396=Recap!I12)*('Caisse '!N12:N396=Recap!J12)*('Caisse '!P12:P396))</f>
        <v>2762.7899999999981</v>
      </c>
      <c r="M12" s="25">
        <f>SUMPRODUCT(('Caisse '!N12:N396=Recap!J12)*('Caisse '!O12:O396=Recap!K12)*('Caisse '!Q12:Q396))</f>
        <v>0</v>
      </c>
      <c r="N12" s="25">
        <f>SUMPRODUCT(('Caisse '!O12:O396=Recap!K12)*('Caisse '!P12:P396=Recap!L12)*('Caisse '!R12:R396))</f>
        <v>0</v>
      </c>
    </row>
    <row r="13" spans="1:14" x14ac:dyDescent="0.25">
      <c r="A13">
        <f t="shared" si="0"/>
        <v>2016</v>
      </c>
      <c r="B13">
        <f t="shared" si="1"/>
        <v>12</v>
      </c>
      <c r="C13" s="24">
        <v>42705</v>
      </c>
      <c r="D13" s="25">
        <f>SUMPRODUCT(('Caisse '!E13:E397=Recap!A13)*('Caisse '!F13:F397=Recap!B13)*('Caisse '!H13:H397))</f>
        <v>0</v>
      </c>
      <c r="E13" s="25">
        <f>SUMPRODUCT(('Caisse '!F13:F397=Recap!B13)*('Caisse '!G13:G397=Recap!C13)*('Caisse '!I13:I397))</f>
        <v>0</v>
      </c>
      <c r="F13" s="25">
        <f>SUMPRODUCT(('Caisse '!G13:G397=Recap!C13)*('Caisse '!H13:H397=Recap!D13)*('Caisse '!J13:J397))</f>
        <v>0</v>
      </c>
      <c r="G13" s="25">
        <f>SUMPRODUCT(('Caisse '!H13:H397=Recap!D13)*('Caisse '!I13:I397=Recap!E13)*('Caisse '!K13:K397))</f>
        <v>0</v>
      </c>
      <c r="H13" s="25">
        <f>SUMPRODUCT(('Caisse '!I13:I397=Recap!E13)*('Caisse '!J13:J397=Recap!F13)*('Caisse '!L13:L397))</f>
        <v>0</v>
      </c>
      <c r="I13" s="25">
        <f>SUMPRODUCT(('Caisse '!J13:J397=Recap!F13)*('Caisse '!K13:K397=Recap!G13)*('Caisse '!M13:M397))</f>
        <v>0</v>
      </c>
      <c r="J13" s="25">
        <f>SUMPRODUCT(('Caisse '!K13:K397=Recap!G13)*('Caisse '!L13:L397=Recap!H13)*('Caisse '!N13:N397))</f>
        <v>0</v>
      </c>
      <c r="K13" s="25">
        <f>SUMPRODUCT(('Caisse '!L13:L397=Recap!H13)*('Caisse '!M13:M397=Recap!I13)*('Caisse '!O13:O397))</f>
        <v>150</v>
      </c>
      <c r="L13" s="25">
        <f>SUMPRODUCT(('Caisse '!M13:M397=Recap!I13)*('Caisse '!N13:N397=Recap!J13)*('Caisse '!P13:P397))</f>
        <v>2715.2899999999981</v>
      </c>
      <c r="M13" s="25">
        <f>SUMPRODUCT(('Caisse '!N13:N397=Recap!J13)*('Caisse '!O13:O397=Recap!K13)*('Caisse '!Q13:Q397))</f>
        <v>0</v>
      </c>
      <c r="N13" s="25">
        <f>SUMPRODUCT(('Caisse '!O13:O397=Recap!K13)*('Caisse '!P13:P397=Recap!L13)*('Caisse '!R13:R397))</f>
        <v>0</v>
      </c>
    </row>
    <row r="14" spans="1:14" x14ac:dyDescent="0.25">
      <c r="A14">
        <f t="shared" si="0"/>
        <v>2017</v>
      </c>
      <c r="B14">
        <f t="shared" si="1"/>
        <v>1</v>
      </c>
      <c r="C14" s="24">
        <v>42736</v>
      </c>
      <c r="D14" s="25">
        <f>SUMPRODUCT(('Caisse '!E14:E398=Recap!A14)*('Caisse '!F14:F398=Recap!B14)*('Caisse '!H14:H398))</f>
        <v>0</v>
      </c>
      <c r="E14" s="25">
        <f>SUMPRODUCT(('Caisse '!F14:F398=Recap!B14)*('Caisse '!G14:G398=Recap!C14)*('Caisse '!I14:I398))</f>
        <v>0</v>
      </c>
      <c r="F14" s="25">
        <f>SUMPRODUCT(('Caisse '!G14:G398=Recap!C14)*('Caisse '!H14:H398=Recap!D14)*('Caisse '!J14:J398))</f>
        <v>0</v>
      </c>
      <c r="G14" s="25">
        <f>SUMPRODUCT(('Caisse '!H14:H398=Recap!D14)*('Caisse '!I14:I398=Recap!E14)*('Caisse '!K14:K398))</f>
        <v>0</v>
      </c>
      <c r="H14" s="25">
        <f>SUMPRODUCT(('Caisse '!I14:I398=Recap!E14)*('Caisse '!J14:J398=Recap!F14)*('Caisse '!L14:L398))</f>
        <v>0</v>
      </c>
      <c r="I14" s="25">
        <f>SUMPRODUCT(('Caisse '!J14:J398=Recap!F14)*('Caisse '!K14:K398=Recap!G14)*('Caisse '!M14:M398))</f>
        <v>0</v>
      </c>
      <c r="J14" s="25">
        <f>SUMPRODUCT(('Caisse '!K14:K398=Recap!G14)*('Caisse '!L14:L398=Recap!H14)*('Caisse '!N14:N398))</f>
        <v>0</v>
      </c>
      <c r="K14" s="25">
        <f>SUMPRODUCT(('Caisse '!L14:L398=Recap!H14)*('Caisse '!M14:M398=Recap!I14)*('Caisse '!O14:O398))</f>
        <v>150</v>
      </c>
      <c r="L14" s="25">
        <f>SUMPRODUCT(('Caisse '!M14:M398=Recap!I14)*('Caisse '!N14:N398=Recap!J14)*('Caisse '!P14:P398))</f>
        <v>2678.8899999999985</v>
      </c>
      <c r="M14" s="25">
        <f>SUMPRODUCT(('Caisse '!N14:N398=Recap!J14)*('Caisse '!O14:O398=Recap!K14)*('Caisse '!Q14:Q398))</f>
        <v>0</v>
      </c>
      <c r="N14" s="25">
        <f>SUMPRODUCT(('Caisse '!O14:O398=Recap!K14)*('Caisse '!P14:P398=Recap!L14)*('Caisse '!R14:R398))</f>
        <v>0</v>
      </c>
    </row>
    <row r="15" spans="1:14" x14ac:dyDescent="0.25">
      <c r="A15">
        <f t="shared" si="0"/>
        <v>2017</v>
      </c>
      <c r="B15">
        <f t="shared" si="1"/>
        <v>2</v>
      </c>
      <c r="C15" s="24">
        <v>42767</v>
      </c>
      <c r="D15" s="25">
        <f>SUMPRODUCT(('Caisse '!E15:E399=Recap!A15)*('Caisse '!F15:F399=Recap!B15)*('Caisse '!H15:H399))</f>
        <v>0</v>
      </c>
      <c r="E15" s="25">
        <f>SUMPRODUCT(('Caisse '!F15:F399=Recap!B15)*('Caisse '!G15:G399=Recap!C15)*('Caisse '!I15:I399))</f>
        <v>0</v>
      </c>
      <c r="F15" s="25">
        <f>SUMPRODUCT(('Caisse '!G15:G399=Recap!C15)*('Caisse '!H15:H399=Recap!D15)*('Caisse '!J15:J399))</f>
        <v>0</v>
      </c>
      <c r="G15" s="25">
        <f>SUMPRODUCT(('Caisse '!H15:H399=Recap!D15)*('Caisse '!I15:I399=Recap!E15)*('Caisse '!K15:K399))</f>
        <v>0</v>
      </c>
      <c r="H15" s="25">
        <f>SUMPRODUCT(('Caisse '!I15:I399=Recap!E15)*('Caisse '!J15:J399=Recap!F15)*('Caisse '!L15:L399))</f>
        <v>0</v>
      </c>
      <c r="I15" s="25">
        <f>SUMPRODUCT(('Caisse '!J15:J399=Recap!F15)*('Caisse '!K15:K399=Recap!G15)*('Caisse '!M15:M399))</f>
        <v>0</v>
      </c>
      <c r="J15" s="25">
        <f>SUMPRODUCT(('Caisse '!K15:K399=Recap!G15)*('Caisse '!L15:L399=Recap!H15)*('Caisse '!N15:N399))</f>
        <v>0</v>
      </c>
      <c r="K15" s="25">
        <f>SUMPRODUCT(('Caisse '!L15:L399=Recap!H15)*('Caisse '!M15:M399=Recap!I15)*('Caisse '!O15:O399))</f>
        <v>148.5</v>
      </c>
      <c r="L15" s="25">
        <f>SUMPRODUCT(('Caisse '!M15:M399=Recap!I15)*('Caisse '!N15:N399=Recap!J15)*('Caisse '!P15:P399))</f>
        <v>2648.8899999999985</v>
      </c>
      <c r="M15" s="25">
        <f>SUMPRODUCT(('Caisse '!N15:N399=Recap!J15)*('Caisse '!O15:O399=Recap!K15)*('Caisse '!Q15:Q399))</f>
        <v>0</v>
      </c>
      <c r="N15" s="25">
        <f>SUMPRODUCT(('Caisse '!O15:O399=Recap!K15)*('Caisse '!P15:P399=Recap!L15)*('Caisse '!R15:R399))</f>
        <v>0</v>
      </c>
    </row>
    <row r="16" spans="1:14" x14ac:dyDescent="0.25">
      <c r="A16">
        <f t="shared" si="0"/>
        <v>2017</v>
      </c>
      <c r="B16">
        <f t="shared" si="1"/>
        <v>3</v>
      </c>
      <c r="C16" s="24">
        <v>42795</v>
      </c>
      <c r="D16" s="25">
        <f>SUMPRODUCT(('Caisse '!E16:E400=Recap!A16)*('Caisse '!F16:F400=Recap!B16)*('Caisse '!H16:H400))</f>
        <v>0</v>
      </c>
      <c r="E16" s="25">
        <f>SUMPRODUCT(('Caisse '!F16:F400=Recap!B16)*('Caisse '!G16:G400=Recap!C16)*('Caisse '!I16:I400))</f>
        <v>0</v>
      </c>
      <c r="F16" s="25">
        <f>SUMPRODUCT(('Caisse '!G16:G400=Recap!C16)*('Caisse '!H16:H400=Recap!D16)*('Caisse '!J16:J400))</f>
        <v>0</v>
      </c>
      <c r="G16" s="25">
        <f>SUMPRODUCT(('Caisse '!H16:H400=Recap!D16)*('Caisse '!I16:I400=Recap!E16)*('Caisse '!K16:K400))</f>
        <v>0</v>
      </c>
      <c r="H16" s="25">
        <f>SUMPRODUCT(('Caisse '!I16:I400=Recap!E16)*('Caisse '!J16:J400=Recap!F16)*('Caisse '!L16:L400))</f>
        <v>0</v>
      </c>
      <c r="I16" s="25">
        <f>SUMPRODUCT(('Caisse '!J16:J400=Recap!F16)*('Caisse '!K16:K400=Recap!G16)*('Caisse '!M16:M400))</f>
        <v>0</v>
      </c>
      <c r="J16" s="25">
        <f>SUMPRODUCT(('Caisse '!K16:K400=Recap!G16)*('Caisse '!L16:L400=Recap!H16)*('Caisse '!N16:N400))</f>
        <v>0</v>
      </c>
      <c r="K16" s="25">
        <f>SUMPRODUCT(('Caisse '!L16:L400=Recap!H16)*('Caisse '!M16:M400=Recap!I16)*('Caisse '!O16:O400))</f>
        <v>148.5</v>
      </c>
      <c r="L16" s="25">
        <f>SUMPRODUCT(('Caisse '!M16:M400=Recap!I16)*('Caisse '!N16:N400=Recap!J16)*('Caisse '!P16:P400))</f>
        <v>2620.889999999999</v>
      </c>
      <c r="M16" s="25">
        <f>SUMPRODUCT(('Caisse '!N16:N400=Recap!J16)*('Caisse '!O16:O400=Recap!K16)*('Caisse '!Q16:Q400))</f>
        <v>0</v>
      </c>
      <c r="N16" s="25">
        <f>SUMPRODUCT(('Caisse '!O16:O400=Recap!K16)*('Caisse '!P16:P400=Recap!L16)*('Caisse '!R16:R400))</f>
        <v>0</v>
      </c>
    </row>
    <row r="17" spans="1:14" x14ac:dyDescent="0.25">
      <c r="A17">
        <f t="shared" si="0"/>
        <v>2017</v>
      </c>
      <c r="B17">
        <f t="shared" si="1"/>
        <v>4</v>
      </c>
      <c r="C17" s="24">
        <v>42826</v>
      </c>
      <c r="D17" s="25">
        <f>SUMPRODUCT(('Caisse '!E17:E401=Recap!A17)*('Caisse '!F17:F401=Recap!B17)*('Caisse '!H17:H401))</f>
        <v>0</v>
      </c>
      <c r="E17" s="25">
        <f>SUMPRODUCT(('Caisse '!F17:F401=Recap!B17)*('Caisse '!G17:G401=Recap!C17)*('Caisse '!I17:I401))</f>
        <v>0</v>
      </c>
      <c r="F17" s="25">
        <f>SUMPRODUCT(('Caisse '!G17:G401=Recap!C17)*('Caisse '!H17:H401=Recap!D17)*('Caisse '!J17:J401))</f>
        <v>0</v>
      </c>
      <c r="G17" s="25">
        <f>SUMPRODUCT(('Caisse '!H17:H401=Recap!D17)*('Caisse '!I17:I401=Recap!E17)*('Caisse '!K17:K401))</f>
        <v>0</v>
      </c>
      <c r="H17" s="25">
        <f>SUMPRODUCT(('Caisse '!I17:I401=Recap!E17)*('Caisse '!J17:J401=Recap!F17)*('Caisse '!L17:L401))</f>
        <v>0</v>
      </c>
      <c r="I17" s="25">
        <f>SUMPRODUCT(('Caisse '!J17:J401=Recap!F17)*('Caisse '!K17:K401=Recap!G17)*('Caisse '!M17:M401))</f>
        <v>0</v>
      </c>
      <c r="J17" s="25">
        <f>SUMPRODUCT(('Caisse '!K17:K401=Recap!G17)*('Caisse '!L17:L401=Recap!H17)*('Caisse '!N17:N401))</f>
        <v>0</v>
      </c>
      <c r="K17" s="25">
        <f>SUMPRODUCT(('Caisse '!L17:L401=Recap!H17)*('Caisse '!M17:M401=Recap!I17)*('Caisse '!O17:O401))</f>
        <v>148.5</v>
      </c>
      <c r="L17" s="25">
        <f>SUMPRODUCT(('Caisse '!M17:M401=Recap!I17)*('Caisse '!N17:N401=Recap!J17)*('Caisse '!P17:P401))</f>
        <v>2567.6899999999987</v>
      </c>
      <c r="M17" s="25">
        <f>SUMPRODUCT(('Caisse '!N17:N401=Recap!J17)*('Caisse '!O17:O401=Recap!K17)*('Caisse '!Q17:Q401))</f>
        <v>0</v>
      </c>
      <c r="N17" s="25">
        <f>SUMPRODUCT(('Caisse '!O17:O401=Recap!K17)*('Caisse '!P17:P401=Recap!L17)*('Caisse '!R17:R401))</f>
        <v>0</v>
      </c>
    </row>
    <row r="18" spans="1:14" x14ac:dyDescent="0.25">
      <c r="A18">
        <f t="shared" si="0"/>
        <v>2017</v>
      </c>
      <c r="B18">
        <f t="shared" si="1"/>
        <v>5</v>
      </c>
      <c r="C18" s="24">
        <v>42856</v>
      </c>
      <c r="D18" s="25">
        <f>SUMPRODUCT(('Caisse '!E18:E402=Recap!A18)*('Caisse '!F18:F402=Recap!B18)*('Caisse '!H18:H402))</f>
        <v>0</v>
      </c>
      <c r="E18" s="25">
        <f>SUMPRODUCT(('Caisse '!F18:F402=Recap!B18)*('Caisse '!G18:G402=Recap!C18)*('Caisse '!I18:I402))</f>
        <v>0</v>
      </c>
      <c r="F18" s="25">
        <f>SUMPRODUCT(('Caisse '!G18:G402=Recap!C18)*('Caisse '!H18:H402=Recap!D18)*('Caisse '!J18:J402))</f>
        <v>0</v>
      </c>
      <c r="G18" s="25">
        <f>SUMPRODUCT(('Caisse '!H18:H402=Recap!D18)*('Caisse '!I18:I402=Recap!E18)*('Caisse '!K18:K402))</f>
        <v>0</v>
      </c>
      <c r="H18" s="25">
        <f>SUMPRODUCT(('Caisse '!I18:I402=Recap!E18)*('Caisse '!J18:J402=Recap!F18)*('Caisse '!L18:L402))</f>
        <v>0</v>
      </c>
      <c r="I18" s="25">
        <f>SUMPRODUCT(('Caisse '!J18:J402=Recap!F18)*('Caisse '!K18:K402=Recap!G18)*('Caisse '!M18:M402))</f>
        <v>0</v>
      </c>
      <c r="J18" s="25">
        <f>SUMPRODUCT(('Caisse '!K18:K402=Recap!G18)*('Caisse '!L18:L402=Recap!H18)*('Caisse '!N18:N402))</f>
        <v>0</v>
      </c>
      <c r="K18" s="25">
        <f>SUMPRODUCT(('Caisse '!L18:L402=Recap!H18)*('Caisse '!M18:M402=Recap!I18)*('Caisse '!O18:O402))</f>
        <v>148.5</v>
      </c>
      <c r="L18" s="25">
        <f>SUMPRODUCT(('Caisse '!M18:M402=Recap!I18)*('Caisse '!N18:N402=Recap!J18)*('Caisse '!P18:P402))</f>
        <v>2534.0899999999988</v>
      </c>
      <c r="M18" s="25">
        <f>SUMPRODUCT(('Caisse '!N18:N402=Recap!J18)*('Caisse '!O18:O402=Recap!K18)*('Caisse '!Q18:Q402))</f>
        <v>0</v>
      </c>
      <c r="N18" s="25">
        <f>SUMPRODUCT(('Caisse '!O18:O402=Recap!K18)*('Caisse '!P18:P402=Recap!L18)*('Caisse '!R18:R402))</f>
        <v>0</v>
      </c>
    </row>
    <row r="19" spans="1:14" x14ac:dyDescent="0.25">
      <c r="A19">
        <f t="shared" si="0"/>
        <v>2017</v>
      </c>
      <c r="B19">
        <f t="shared" si="1"/>
        <v>6</v>
      </c>
      <c r="C19" s="24">
        <v>42887</v>
      </c>
      <c r="D19" s="25">
        <f>SUMPRODUCT(('Caisse '!E19:E403=Recap!A19)*('Caisse '!F19:F403=Recap!B19)*('Caisse '!H19:H403))</f>
        <v>0</v>
      </c>
      <c r="E19" s="25">
        <f>SUMPRODUCT(('Caisse '!F19:F403=Recap!B19)*('Caisse '!G19:G403=Recap!C19)*('Caisse '!I19:I403))</f>
        <v>0</v>
      </c>
      <c r="F19" s="25">
        <f>SUMPRODUCT(('Caisse '!G19:G403=Recap!C19)*('Caisse '!H19:H403=Recap!D19)*('Caisse '!J19:J403))</f>
        <v>0</v>
      </c>
      <c r="G19" s="25">
        <f>SUMPRODUCT(('Caisse '!H19:H403=Recap!D19)*('Caisse '!I19:I403=Recap!E19)*('Caisse '!K19:K403))</f>
        <v>0</v>
      </c>
      <c r="H19" s="25">
        <f>SUMPRODUCT(('Caisse '!I19:I403=Recap!E19)*('Caisse '!J19:J403=Recap!F19)*('Caisse '!L19:L403))</f>
        <v>0</v>
      </c>
      <c r="I19" s="25">
        <f>SUMPRODUCT(('Caisse '!J19:J403=Recap!F19)*('Caisse '!K19:K403=Recap!G19)*('Caisse '!M19:M403))</f>
        <v>0</v>
      </c>
      <c r="J19" s="25">
        <f>SUMPRODUCT(('Caisse '!K19:K403=Recap!G19)*('Caisse '!L19:L403=Recap!H19)*('Caisse '!N19:N403))</f>
        <v>0</v>
      </c>
      <c r="K19" s="25">
        <f>SUMPRODUCT(('Caisse '!L19:L403=Recap!H19)*('Caisse '!M19:M403=Recap!I19)*('Caisse '!O19:O403))</f>
        <v>148.5</v>
      </c>
      <c r="L19" s="25">
        <f>SUMPRODUCT(('Caisse '!M19:M403=Recap!I19)*('Caisse '!N19:N403=Recap!J19)*('Caisse '!P19:P403))</f>
        <v>2493.9899999999989</v>
      </c>
      <c r="M19" s="25">
        <f>SUMPRODUCT(('Caisse '!N19:N403=Recap!J19)*('Caisse '!O19:O403=Recap!K19)*('Caisse '!Q19:Q403))</f>
        <v>0</v>
      </c>
      <c r="N19" s="25">
        <f>SUMPRODUCT(('Caisse '!O19:O403=Recap!K19)*('Caisse '!P19:P403=Recap!L19)*('Caisse '!R19:R403))</f>
        <v>0</v>
      </c>
    </row>
    <row r="20" spans="1:14" x14ac:dyDescent="0.25">
      <c r="A20">
        <f t="shared" si="0"/>
        <v>2017</v>
      </c>
      <c r="B20">
        <f t="shared" si="1"/>
        <v>7</v>
      </c>
      <c r="C20" s="24">
        <v>42917</v>
      </c>
      <c r="D20" s="25">
        <f>SUMPRODUCT(('Caisse '!E20:E404=Recap!A20)*('Caisse '!F20:F404=Recap!B20)*('Caisse '!H20:H404))</f>
        <v>0</v>
      </c>
      <c r="E20" s="25">
        <f>SUMPRODUCT(('Caisse '!F20:F404=Recap!B20)*('Caisse '!G20:G404=Recap!C20)*('Caisse '!I20:I404))</f>
        <v>0</v>
      </c>
      <c r="F20" s="25">
        <f>SUMPRODUCT(('Caisse '!G20:G404=Recap!C20)*('Caisse '!H20:H404=Recap!D20)*('Caisse '!J20:J404))</f>
        <v>0</v>
      </c>
      <c r="G20" s="25">
        <f>SUMPRODUCT(('Caisse '!H20:H404=Recap!D20)*('Caisse '!I20:I404=Recap!E20)*('Caisse '!K20:K404))</f>
        <v>0</v>
      </c>
      <c r="H20" s="25">
        <f>SUMPRODUCT(('Caisse '!I20:I404=Recap!E20)*('Caisse '!J20:J404=Recap!F20)*('Caisse '!L20:L404))</f>
        <v>0</v>
      </c>
      <c r="I20" s="25">
        <f>SUMPRODUCT(('Caisse '!J20:J404=Recap!F20)*('Caisse '!K20:K404=Recap!G20)*('Caisse '!M20:M404))</f>
        <v>0</v>
      </c>
      <c r="J20" s="25">
        <f>SUMPRODUCT(('Caisse '!K20:K404=Recap!G20)*('Caisse '!L20:L404=Recap!H20)*('Caisse '!N20:N404))</f>
        <v>0</v>
      </c>
      <c r="K20" s="25">
        <f>SUMPRODUCT(('Caisse '!L20:L404=Recap!H20)*('Caisse '!M20:M404=Recap!I20)*('Caisse '!O20:O404))</f>
        <v>148.5</v>
      </c>
      <c r="L20" s="25">
        <f>SUMPRODUCT(('Caisse '!M20:M404=Recap!I20)*('Caisse '!N20:N404=Recap!J20)*('Caisse '!P20:P404))</f>
        <v>2450.4899999999989</v>
      </c>
      <c r="M20" s="25">
        <f>SUMPRODUCT(('Caisse '!N20:N404=Recap!J20)*('Caisse '!O20:O404=Recap!K20)*('Caisse '!Q20:Q404))</f>
        <v>0</v>
      </c>
      <c r="N20" s="25">
        <f>SUMPRODUCT(('Caisse '!O20:O404=Recap!K20)*('Caisse '!P20:P404=Recap!L20)*('Caisse '!R20:R404))</f>
        <v>0</v>
      </c>
    </row>
    <row r="21" spans="1:14" x14ac:dyDescent="0.25">
      <c r="A21">
        <f t="shared" si="0"/>
        <v>2017</v>
      </c>
      <c r="B21">
        <f t="shared" si="1"/>
        <v>8</v>
      </c>
      <c r="C21" s="24">
        <v>42948</v>
      </c>
      <c r="D21" s="25">
        <f>SUMPRODUCT(('Caisse '!E21:E405=Recap!A21)*('Caisse '!F21:F405=Recap!B21)*('Caisse '!H21:H405))</f>
        <v>0</v>
      </c>
      <c r="E21" s="25">
        <f>SUMPRODUCT(('Caisse '!F21:F405=Recap!B21)*('Caisse '!G21:G405=Recap!C21)*('Caisse '!I21:I405))</f>
        <v>0</v>
      </c>
      <c r="F21" s="25">
        <f>SUMPRODUCT(('Caisse '!G21:G405=Recap!C21)*('Caisse '!H21:H405=Recap!D21)*('Caisse '!J21:J405))</f>
        <v>0</v>
      </c>
      <c r="G21" s="25">
        <f>SUMPRODUCT(('Caisse '!H21:H405=Recap!D21)*('Caisse '!I21:I405=Recap!E21)*('Caisse '!K21:K405))</f>
        <v>0</v>
      </c>
      <c r="H21" s="25">
        <f>SUMPRODUCT(('Caisse '!I21:I405=Recap!E21)*('Caisse '!J21:J405=Recap!F21)*('Caisse '!L21:L405))</f>
        <v>0</v>
      </c>
      <c r="I21" s="25">
        <f>SUMPRODUCT(('Caisse '!J21:J405=Recap!F21)*('Caisse '!K21:K405=Recap!G21)*('Caisse '!M21:M405))</f>
        <v>0</v>
      </c>
      <c r="J21" s="25">
        <f>SUMPRODUCT(('Caisse '!K21:K405=Recap!G21)*('Caisse '!L21:L405=Recap!H21)*('Caisse '!N21:N405))</f>
        <v>0</v>
      </c>
      <c r="K21" s="25">
        <f>SUMPRODUCT(('Caisse '!L21:L405=Recap!H21)*('Caisse '!M21:M405=Recap!I21)*('Caisse '!O21:O405))</f>
        <v>148.5</v>
      </c>
      <c r="L21" s="25">
        <f>SUMPRODUCT(('Caisse '!M21:M405=Recap!I21)*('Caisse '!N21:N405=Recap!J21)*('Caisse '!P21:P405))</f>
        <v>2400.5899999999988</v>
      </c>
      <c r="M21" s="25">
        <f>SUMPRODUCT(('Caisse '!N21:N405=Recap!J21)*('Caisse '!O21:O405=Recap!K21)*('Caisse '!Q21:Q405))</f>
        <v>0</v>
      </c>
      <c r="N21" s="25">
        <f>SUMPRODUCT(('Caisse '!O21:O405=Recap!K21)*('Caisse '!P21:P405=Recap!L21)*('Caisse '!R21:R405))</f>
        <v>0</v>
      </c>
    </row>
    <row r="22" spans="1:14" x14ac:dyDescent="0.25">
      <c r="A22">
        <f t="shared" si="0"/>
        <v>2017</v>
      </c>
      <c r="B22">
        <f t="shared" si="1"/>
        <v>9</v>
      </c>
      <c r="C22" s="24">
        <v>42979</v>
      </c>
      <c r="D22" s="25">
        <f>SUMPRODUCT(('Caisse '!E22:E406=Recap!A22)*('Caisse '!F22:F406=Recap!B22)*('Caisse '!H22:H406))</f>
        <v>0</v>
      </c>
      <c r="E22" s="25">
        <f>SUMPRODUCT(('Caisse '!F22:F406=Recap!B22)*('Caisse '!G22:G406=Recap!C22)*('Caisse '!I22:I406))</f>
        <v>0</v>
      </c>
      <c r="F22" s="25">
        <f>SUMPRODUCT(('Caisse '!G22:G406=Recap!C22)*('Caisse '!H22:H406=Recap!D22)*('Caisse '!J22:J406))</f>
        <v>0</v>
      </c>
      <c r="G22" s="25">
        <f>SUMPRODUCT(('Caisse '!H22:H406=Recap!D22)*('Caisse '!I22:I406=Recap!E22)*('Caisse '!K22:K406))</f>
        <v>0</v>
      </c>
      <c r="H22" s="25">
        <f>SUMPRODUCT(('Caisse '!I22:I406=Recap!E22)*('Caisse '!J22:J406=Recap!F22)*('Caisse '!L22:L406))</f>
        <v>0</v>
      </c>
      <c r="I22" s="25">
        <f>SUMPRODUCT(('Caisse '!J22:J406=Recap!F22)*('Caisse '!K22:K406=Recap!G22)*('Caisse '!M22:M406))</f>
        <v>0</v>
      </c>
      <c r="J22" s="25">
        <f>SUMPRODUCT(('Caisse '!K22:K406=Recap!G22)*('Caisse '!L22:L406=Recap!H22)*('Caisse '!N22:N406))</f>
        <v>0</v>
      </c>
      <c r="K22" s="25">
        <f>SUMPRODUCT(('Caisse '!L22:L406=Recap!H22)*('Caisse '!M22:M406=Recap!I22)*('Caisse '!O22:O406))</f>
        <v>147</v>
      </c>
      <c r="L22" s="25">
        <f>SUMPRODUCT(('Caisse '!M22:M406=Recap!I22)*('Caisse '!N22:N406=Recap!J22)*('Caisse '!P22:P406))</f>
        <v>2332.4499999999989</v>
      </c>
      <c r="M22" s="25">
        <f>SUMPRODUCT(('Caisse '!N22:N406=Recap!J22)*('Caisse '!O22:O406=Recap!K22)*('Caisse '!Q22:Q406))</f>
        <v>0</v>
      </c>
      <c r="N22" s="25">
        <f>SUMPRODUCT(('Caisse '!O22:O406=Recap!K22)*('Caisse '!P22:P406=Recap!L22)*('Caisse '!R22:R406))</f>
        <v>0</v>
      </c>
    </row>
    <row r="23" spans="1:14" x14ac:dyDescent="0.25">
      <c r="A23">
        <f t="shared" si="0"/>
        <v>2017</v>
      </c>
      <c r="B23">
        <f t="shared" si="1"/>
        <v>10</v>
      </c>
      <c r="C23" s="24">
        <v>43009</v>
      </c>
      <c r="D23" s="25">
        <f>SUMPRODUCT(('Caisse '!E23:E407=Recap!A23)*('Caisse '!F23:F407=Recap!B23)*('Caisse '!H23:H407))</f>
        <v>0</v>
      </c>
      <c r="E23" s="25">
        <f>SUMPRODUCT(('Caisse '!F23:F407=Recap!B23)*('Caisse '!G23:G407=Recap!C23)*('Caisse '!I23:I407))</f>
        <v>0</v>
      </c>
      <c r="F23" s="25">
        <f>SUMPRODUCT(('Caisse '!G23:G407=Recap!C23)*('Caisse '!H23:H407=Recap!D23)*('Caisse '!J23:J407))</f>
        <v>0</v>
      </c>
      <c r="G23" s="25">
        <f>SUMPRODUCT(('Caisse '!H23:H407=Recap!D23)*('Caisse '!I23:I407=Recap!E23)*('Caisse '!K23:K407))</f>
        <v>0</v>
      </c>
      <c r="H23" s="25">
        <f>SUMPRODUCT(('Caisse '!I23:I407=Recap!E23)*('Caisse '!J23:J407=Recap!F23)*('Caisse '!L23:L407))</f>
        <v>0</v>
      </c>
      <c r="I23" s="25">
        <f>SUMPRODUCT(('Caisse '!J23:J407=Recap!F23)*('Caisse '!K23:K407=Recap!G23)*('Caisse '!M23:M407))</f>
        <v>0</v>
      </c>
      <c r="J23" s="25">
        <f>SUMPRODUCT(('Caisse '!K23:K407=Recap!G23)*('Caisse '!L23:L407=Recap!H23)*('Caisse '!N23:N407))</f>
        <v>0</v>
      </c>
      <c r="K23" s="25">
        <f>SUMPRODUCT(('Caisse '!L23:L407=Recap!H23)*('Caisse '!M23:M407=Recap!I23)*('Caisse '!O23:O407))</f>
        <v>147</v>
      </c>
      <c r="L23" s="25">
        <f>SUMPRODUCT(('Caisse '!M23:M407=Recap!I23)*('Caisse '!N23:N407=Recap!J23)*('Caisse '!P23:P407))</f>
        <v>2273.1999999999989</v>
      </c>
      <c r="M23" s="25">
        <f>SUMPRODUCT(('Caisse '!N23:N407=Recap!J23)*('Caisse '!O23:O407=Recap!K23)*('Caisse '!Q23:Q407))</f>
        <v>0</v>
      </c>
      <c r="N23" s="25">
        <f>SUMPRODUCT(('Caisse '!O23:O407=Recap!K23)*('Caisse '!P23:P407=Recap!L23)*('Caisse '!R23:R407))</f>
        <v>0</v>
      </c>
    </row>
    <row r="24" spans="1:14" x14ac:dyDescent="0.25">
      <c r="A24">
        <f t="shared" si="0"/>
        <v>2017</v>
      </c>
      <c r="B24">
        <f t="shared" si="1"/>
        <v>11</v>
      </c>
      <c r="C24" s="24">
        <v>43040</v>
      </c>
      <c r="D24" s="25">
        <f>SUMPRODUCT(('Caisse '!E24:E408=Recap!A24)*('Caisse '!F24:F408=Recap!B24)*('Caisse '!H24:H408))</f>
        <v>0</v>
      </c>
      <c r="E24" s="25">
        <f>SUMPRODUCT(('Caisse '!F24:F408=Recap!B24)*('Caisse '!G24:G408=Recap!C24)*('Caisse '!I24:I408))</f>
        <v>0</v>
      </c>
      <c r="F24" s="25">
        <f>SUMPRODUCT(('Caisse '!G24:G408=Recap!C24)*('Caisse '!H24:H408=Recap!D24)*('Caisse '!J24:J408))</f>
        <v>0</v>
      </c>
      <c r="G24" s="25">
        <f>SUMPRODUCT(('Caisse '!H24:H408=Recap!D24)*('Caisse '!I24:I408=Recap!E24)*('Caisse '!K24:K408))</f>
        <v>0</v>
      </c>
      <c r="H24" s="25">
        <f>SUMPRODUCT(('Caisse '!I24:I408=Recap!E24)*('Caisse '!J24:J408=Recap!F24)*('Caisse '!L24:L408))</f>
        <v>0</v>
      </c>
      <c r="I24" s="25">
        <f>SUMPRODUCT(('Caisse '!J24:J408=Recap!F24)*('Caisse '!K24:K408=Recap!G24)*('Caisse '!M24:M408))</f>
        <v>0</v>
      </c>
      <c r="J24" s="25">
        <f>SUMPRODUCT(('Caisse '!K24:K408=Recap!G24)*('Caisse '!L24:L408=Recap!H24)*('Caisse '!N24:N408))</f>
        <v>0</v>
      </c>
      <c r="K24" s="25">
        <f>SUMPRODUCT(('Caisse '!L24:L408=Recap!H24)*('Caisse '!M24:M408=Recap!I24)*('Caisse '!O24:O408))</f>
        <v>147</v>
      </c>
      <c r="L24" s="25">
        <f>SUMPRODUCT(('Caisse '!M24:M408=Recap!I24)*('Caisse '!N24:N408=Recap!J24)*('Caisse '!P24:P408))</f>
        <v>2240.8999999999992</v>
      </c>
      <c r="M24" s="25">
        <f>SUMPRODUCT(('Caisse '!N24:N408=Recap!J24)*('Caisse '!O24:O408=Recap!K24)*('Caisse '!Q24:Q408))</f>
        <v>0</v>
      </c>
      <c r="N24" s="25">
        <f>SUMPRODUCT(('Caisse '!O24:O408=Recap!K24)*('Caisse '!P24:P408=Recap!L24)*('Caisse '!R24:R408))</f>
        <v>0</v>
      </c>
    </row>
    <row r="25" spans="1:14" x14ac:dyDescent="0.25">
      <c r="A25">
        <f t="shared" si="0"/>
        <v>2017</v>
      </c>
      <c r="B25">
        <f t="shared" si="1"/>
        <v>12</v>
      </c>
      <c r="C25" s="24">
        <v>43070</v>
      </c>
      <c r="D25" s="25">
        <f>SUMPRODUCT(('Caisse '!E25:E409=Recap!A25)*('Caisse '!F25:F409=Recap!B25)*('Caisse '!H25:H409))</f>
        <v>0</v>
      </c>
      <c r="E25" s="25">
        <f>SUMPRODUCT(('Caisse '!F25:F409=Recap!B25)*('Caisse '!G25:G409=Recap!C25)*('Caisse '!I25:I409))</f>
        <v>0</v>
      </c>
      <c r="F25" s="25">
        <f>SUMPRODUCT(('Caisse '!G25:G409=Recap!C25)*('Caisse '!H25:H409=Recap!D25)*('Caisse '!J25:J409))</f>
        <v>0</v>
      </c>
      <c r="G25" s="25">
        <f>SUMPRODUCT(('Caisse '!H25:H409=Recap!D25)*('Caisse '!I25:I409=Recap!E25)*('Caisse '!K25:K409))</f>
        <v>0</v>
      </c>
      <c r="H25" s="25">
        <f>SUMPRODUCT(('Caisse '!I25:I409=Recap!E25)*('Caisse '!J25:J409=Recap!F25)*('Caisse '!L25:L409))</f>
        <v>0</v>
      </c>
      <c r="I25" s="25">
        <f>SUMPRODUCT(('Caisse '!J25:J409=Recap!F25)*('Caisse '!K25:K409=Recap!G25)*('Caisse '!M25:M409))</f>
        <v>0</v>
      </c>
      <c r="J25" s="25">
        <f>SUMPRODUCT(('Caisse '!K25:K409=Recap!G25)*('Caisse '!L25:L409=Recap!H25)*('Caisse '!N25:N409))</f>
        <v>0</v>
      </c>
      <c r="K25" s="25">
        <f>SUMPRODUCT(('Caisse '!L25:L409=Recap!H25)*('Caisse '!M25:M409=Recap!I25)*('Caisse '!O25:O409))</f>
        <v>147</v>
      </c>
      <c r="L25" s="25">
        <f>SUMPRODUCT(('Caisse '!M25:M409=Recap!I25)*('Caisse '!N25:N409=Recap!J25)*('Caisse '!P25:P409))</f>
        <v>2205.7999999999993</v>
      </c>
      <c r="M25" s="25">
        <f>SUMPRODUCT(('Caisse '!N25:N409=Recap!J25)*('Caisse '!O25:O409=Recap!K25)*('Caisse '!Q25:Q409))</f>
        <v>0</v>
      </c>
      <c r="N25" s="25">
        <f>SUMPRODUCT(('Caisse '!O25:O409=Recap!K25)*('Caisse '!P25:P409=Recap!L25)*('Caisse '!R25:R409))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Caisse </vt:lpstr>
      <vt:lpstr>Recap</vt:lpstr>
      <vt:lpstr>anne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Didier K</cp:lastModifiedBy>
  <dcterms:created xsi:type="dcterms:W3CDTF">2016-10-15T06:24:47Z</dcterms:created>
  <dcterms:modified xsi:type="dcterms:W3CDTF">2016-10-15T07:20:37Z</dcterms:modified>
</cp:coreProperties>
</file>