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PROJETS BASE LOGISTIQUE\07_OUTILS\Outils\INTERRO PALETTE SIP400\"/>
    </mc:Choice>
  </mc:AlternateContent>
  <bookViews>
    <workbookView xWindow="0" yWindow="120" windowWidth="20490" windowHeight="7650"/>
  </bookViews>
  <sheets>
    <sheet name="ACCUEIL" sheetId="1" r:id="rId1"/>
    <sheet name="DATA" sheetId="3" r:id="rId2"/>
    <sheet name="COCKPIT" sheetId="20" r:id="rId3"/>
    <sheet name="TRANSCO" sheetId="21" r:id="rId4"/>
    <sheet name="PARAM" sheetId="2" r:id="rId5"/>
  </sheets>
  <functionGroups builtInGroupCount="18"/>
  <definedNames>
    <definedName name="_xlnm._FilterDatabase" localSheetId="1" hidden="1">DATA!$C$1:$AV$650</definedName>
    <definedName name="_xlnm._FilterDatabase" localSheetId="3" hidden="1">TRANSCO!$A$1:$G$51</definedName>
    <definedName name="IMAGE_GRAPH">"Image9"</definedName>
  </definedNames>
  <calcPr calcId="162913"/>
</workbook>
</file>

<file path=xl/calcChain.xml><?xml version="1.0" encoding="utf-8"?>
<calcChain xmlns="http://schemas.openxmlformats.org/spreadsheetml/2006/main">
  <c r="P11" i="20" l="1"/>
  <c r="P12" i="20"/>
  <c r="P13" i="20"/>
  <c r="P14" i="20"/>
  <c r="P15" i="20"/>
  <c r="P16" i="20"/>
  <c r="P17" i="20"/>
  <c r="P18" i="20"/>
  <c r="P19" i="20"/>
  <c r="P20" i="20"/>
  <c r="P21" i="20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O11" i="20"/>
  <c r="O12" i="20"/>
  <c r="O13" i="20"/>
  <c r="O14" i="20"/>
  <c r="O15" i="20"/>
  <c r="O16" i="20"/>
  <c r="O17" i="20"/>
  <c r="O18" i="20"/>
  <c r="O19" i="20"/>
  <c r="O20" i="20"/>
  <c r="O21" i="20"/>
  <c r="O22" i="20"/>
  <c r="O23" i="20"/>
  <c r="O24" i="20"/>
  <c r="O25" i="20"/>
  <c r="O26" i="20"/>
  <c r="O27" i="20"/>
  <c r="O28" i="20"/>
  <c r="O29" i="20"/>
  <c r="O30" i="20"/>
  <c r="O31" i="20"/>
  <c r="O32" i="20"/>
  <c r="O33" i="20"/>
  <c r="O34" i="20"/>
  <c r="R34" i="20"/>
  <c r="Q34" i="20"/>
  <c r="N34" i="20"/>
  <c r="M34" i="20"/>
  <c r="L34" i="20"/>
  <c r="K34" i="20"/>
  <c r="R33" i="20"/>
  <c r="Q33" i="20"/>
  <c r="N33" i="20"/>
  <c r="M33" i="20"/>
  <c r="L33" i="20"/>
  <c r="K33" i="20"/>
  <c r="R32" i="20"/>
  <c r="Q32" i="20"/>
  <c r="N32" i="20"/>
  <c r="M32" i="20"/>
  <c r="L32" i="20"/>
  <c r="K32" i="20"/>
  <c r="R31" i="20"/>
  <c r="Q31" i="20"/>
  <c r="N31" i="20"/>
  <c r="M31" i="20"/>
  <c r="L31" i="20"/>
  <c r="K31" i="20"/>
  <c r="R30" i="20"/>
  <c r="Q30" i="20"/>
  <c r="N30" i="20"/>
  <c r="M30" i="20"/>
  <c r="L30" i="20"/>
  <c r="K30" i="20"/>
  <c r="R29" i="20"/>
  <c r="Q29" i="20"/>
  <c r="N29" i="20"/>
  <c r="M29" i="20"/>
  <c r="L29" i="20"/>
  <c r="K29" i="20"/>
  <c r="R28" i="20"/>
  <c r="Q28" i="20"/>
  <c r="N28" i="20"/>
  <c r="M28" i="20"/>
  <c r="L28" i="20"/>
  <c r="K28" i="20"/>
  <c r="R27" i="20"/>
  <c r="Q27" i="20"/>
  <c r="N27" i="20"/>
  <c r="M27" i="20"/>
  <c r="L27" i="20"/>
  <c r="K27" i="20"/>
  <c r="R26" i="20"/>
  <c r="Q26" i="20"/>
  <c r="N26" i="20"/>
  <c r="M26" i="20"/>
  <c r="L26" i="20"/>
  <c r="K26" i="20"/>
  <c r="R25" i="20"/>
  <c r="Q25" i="20"/>
  <c r="N25" i="20"/>
  <c r="M25" i="20"/>
  <c r="L25" i="20"/>
  <c r="K25" i="20"/>
  <c r="R24" i="20"/>
  <c r="Q24" i="20"/>
  <c r="N24" i="20"/>
  <c r="M24" i="20"/>
  <c r="L24" i="20"/>
  <c r="K24" i="20"/>
  <c r="R23" i="20"/>
  <c r="Q23" i="20"/>
  <c r="N23" i="20"/>
  <c r="M23" i="20"/>
  <c r="L23" i="20"/>
  <c r="K23" i="20"/>
  <c r="R22" i="20"/>
  <c r="Q22" i="20"/>
  <c r="N22" i="20"/>
  <c r="M22" i="20"/>
  <c r="L22" i="20"/>
  <c r="K22" i="20"/>
  <c r="R21" i="20"/>
  <c r="Q21" i="20"/>
  <c r="N21" i="20"/>
  <c r="M21" i="20"/>
  <c r="L21" i="20"/>
  <c r="K21" i="20"/>
  <c r="R20" i="20"/>
  <c r="Q20" i="20"/>
  <c r="N20" i="20"/>
  <c r="M20" i="20"/>
  <c r="L20" i="20"/>
  <c r="K20" i="20"/>
  <c r="R19" i="20"/>
  <c r="Q19" i="20"/>
  <c r="N19" i="20"/>
  <c r="M19" i="20"/>
  <c r="L19" i="20"/>
  <c r="K19" i="20"/>
  <c r="R18" i="20"/>
  <c r="Q18" i="20"/>
  <c r="N18" i="20"/>
  <c r="M18" i="20"/>
  <c r="L18" i="20"/>
  <c r="K18" i="20"/>
  <c r="R17" i="20"/>
  <c r="Q17" i="20"/>
  <c r="N17" i="20"/>
  <c r="M17" i="20"/>
  <c r="L17" i="20"/>
  <c r="K17" i="20"/>
  <c r="R16" i="20"/>
  <c r="Q16" i="20"/>
  <c r="N16" i="20"/>
  <c r="M16" i="20"/>
  <c r="L16" i="20"/>
  <c r="K16" i="20"/>
  <c r="R15" i="20"/>
  <c r="Q15" i="20"/>
  <c r="N15" i="20"/>
  <c r="M15" i="20"/>
  <c r="L15" i="20"/>
  <c r="K15" i="20"/>
  <c r="R14" i="20"/>
  <c r="Q14" i="20"/>
  <c r="N14" i="20"/>
  <c r="M14" i="20"/>
  <c r="L14" i="20"/>
  <c r="K14" i="20"/>
  <c r="R13" i="20"/>
  <c r="Q13" i="20"/>
  <c r="N13" i="20"/>
  <c r="M13" i="20"/>
  <c r="L13" i="20"/>
  <c r="K13" i="20"/>
  <c r="R12" i="20"/>
  <c r="Q12" i="20"/>
  <c r="N12" i="20"/>
  <c r="M12" i="20"/>
  <c r="L12" i="20"/>
  <c r="K12" i="20"/>
  <c r="R11" i="20"/>
  <c r="Q11" i="20"/>
  <c r="N11" i="20"/>
  <c r="M11" i="20"/>
  <c r="L11" i="20"/>
  <c r="K11" i="20"/>
  <c r="AC7" i="20"/>
  <c r="AC8" i="20" s="1"/>
  <c r="AC9" i="20" s="1"/>
  <c r="AC10" i="20" s="1"/>
  <c r="AC11" i="20" s="1"/>
  <c r="AC12" i="20" s="1"/>
  <c r="AC13" i="20" s="1"/>
  <c r="AC14" i="20" s="1"/>
  <c r="AC15" i="20" s="1"/>
  <c r="AC16" i="20" s="1"/>
  <c r="AC17" i="20" s="1"/>
  <c r="AC18" i="20" s="1"/>
  <c r="AC19" i="20" s="1"/>
  <c r="AC20" i="20" s="1"/>
  <c r="AC21" i="20" s="1"/>
  <c r="AC22" i="20" s="1"/>
  <c r="AC23" i="20" s="1"/>
  <c r="AC24" i="20" s="1"/>
  <c r="AC25" i="20" s="1"/>
  <c r="AC26" i="20" s="1"/>
  <c r="AC27" i="20" s="1"/>
  <c r="AC28" i="20" s="1"/>
  <c r="AC29" i="20" s="1"/>
  <c r="AC30" i="20" s="1"/>
  <c r="AC31" i="20" s="1"/>
  <c r="AC32" i="20" s="1"/>
  <c r="AC33" i="20" s="1"/>
  <c r="AC34" i="20" s="1"/>
  <c r="AC35" i="20" s="1"/>
  <c r="AC36" i="20" s="1"/>
  <c r="AC37" i="20" s="1"/>
  <c r="AC38" i="20" s="1"/>
  <c r="AC39" i="20" s="1"/>
  <c r="AC40" i="20" s="1"/>
  <c r="AC41" i="20" s="1"/>
  <c r="AC42" i="20" s="1"/>
  <c r="AC43" i="20" s="1"/>
  <c r="AC44" i="20" s="1"/>
  <c r="AC45" i="20" s="1"/>
  <c r="AC46" i="20" s="1"/>
  <c r="AC47" i="20" s="1"/>
  <c r="AC48" i="20" s="1"/>
  <c r="AC49" i="20" s="1"/>
  <c r="AC50" i="20" s="1"/>
  <c r="AC51" i="20" s="1"/>
  <c r="AC52" i="20" s="1"/>
  <c r="AC53" i="20" s="1"/>
  <c r="AC54" i="20" s="1"/>
  <c r="AC55" i="20" s="1"/>
  <c r="E6" i="20"/>
  <c r="E12" i="20" l="1"/>
  <c r="D12" i="20"/>
  <c r="C2" i="20"/>
  <c r="D9" i="20"/>
  <c r="M7" i="20"/>
  <c r="R10" i="20"/>
  <c r="L10" i="20"/>
  <c r="N9" i="20"/>
  <c r="M8" i="20"/>
  <c r="R7" i="20"/>
  <c r="L7" i="20"/>
  <c r="Q10" i="20"/>
  <c r="K10" i="20"/>
  <c r="M9" i="20"/>
  <c r="R8" i="20"/>
  <c r="L8" i="20"/>
  <c r="Q7" i="20"/>
  <c r="K7" i="20"/>
  <c r="N10" i="20"/>
  <c r="R9" i="20"/>
  <c r="L9" i="20"/>
  <c r="Q8" i="20"/>
  <c r="K8" i="20"/>
  <c r="N7" i="20"/>
  <c r="M10" i="20"/>
  <c r="Q9" i="20"/>
  <c r="K9" i="20"/>
  <c r="N8" i="20"/>
  <c r="C12" i="20"/>
  <c r="H29" i="20"/>
  <c r="H30" i="20" s="1"/>
  <c r="H31" i="20" s="1"/>
  <c r="H32" i="20" s="1"/>
  <c r="H33" i="20" s="1"/>
  <c r="H34" i="20" s="1"/>
  <c r="H35" i="20" s="1"/>
  <c r="H36" i="20" s="1"/>
  <c r="H37" i="20" s="1"/>
  <c r="H38" i="20" s="1"/>
  <c r="H39" i="20" s="1"/>
  <c r="H40" i="20" s="1"/>
  <c r="H41" i="20" s="1"/>
  <c r="H42" i="20" s="1"/>
  <c r="H43" i="20" s="1"/>
  <c r="H44" i="20" s="1"/>
  <c r="H45" i="20" s="1"/>
  <c r="H46" i="20" s="1"/>
  <c r="H47" i="20" s="1"/>
  <c r="H48" i="20" s="1"/>
  <c r="H49" i="20" s="1"/>
  <c r="H50" i="20" s="1"/>
  <c r="H51" i="20" s="1"/>
  <c r="H52" i="20" s="1"/>
  <c r="H53" i="20" s="1"/>
  <c r="H54" i="20" s="1"/>
  <c r="H55" i="20" s="1"/>
  <c r="H56" i="20" s="1"/>
  <c r="C56" i="20" s="1"/>
  <c r="C15" i="20"/>
  <c r="C18" i="20"/>
  <c r="D15" i="20"/>
  <c r="E15" i="20"/>
  <c r="AC56" i="20"/>
  <c r="Z55" i="20"/>
  <c r="Y55" i="20"/>
  <c r="Z7" i="20"/>
  <c r="AA8" i="20"/>
  <c r="Y10" i="20"/>
  <c r="Z11" i="20"/>
  <c r="AA12" i="20"/>
  <c r="Y14" i="20"/>
  <c r="Y15" i="20"/>
  <c r="Z16" i="20"/>
  <c r="AA17" i="20"/>
  <c r="Y19" i="20"/>
  <c r="Z20" i="20"/>
  <c r="AA21" i="20"/>
  <c r="Y23" i="20"/>
  <c r="Z24" i="20"/>
  <c r="AA25" i="20"/>
  <c r="Y27" i="20"/>
  <c r="Z28" i="20"/>
  <c r="Z29" i="20"/>
  <c r="Z31" i="20"/>
  <c r="Z33" i="20"/>
  <c r="Z35" i="20"/>
  <c r="Z37" i="20"/>
  <c r="Z39" i="20"/>
  <c r="Z41" i="20"/>
  <c r="Z43" i="20"/>
  <c r="Z45" i="20"/>
  <c r="Z47" i="20"/>
  <c r="Z49" i="20"/>
  <c r="Z51" i="20"/>
  <c r="Z53" i="20"/>
  <c r="Y7" i="20"/>
  <c r="Z8" i="20"/>
  <c r="AA9" i="20"/>
  <c r="Y11" i="20"/>
  <c r="Z12" i="20"/>
  <c r="AA13" i="20"/>
  <c r="AA7" i="20"/>
  <c r="Y9" i="20"/>
  <c r="Z10" i="20"/>
  <c r="AA11" i="20"/>
  <c r="Y13" i="20"/>
  <c r="Z14" i="20"/>
  <c r="Z15" i="20"/>
  <c r="AA16" i="20"/>
  <c r="Y18" i="20"/>
  <c r="Z19" i="20"/>
  <c r="AA20" i="20"/>
  <c r="Y22" i="20"/>
  <c r="Z23" i="20"/>
  <c r="AA24" i="20"/>
  <c r="Y26" i="20"/>
  <c r="Z27" i="20"/>
  <c r="AA28" i="20"/>
  <c r="AA29" i="20"/>
  <c r="Y30" i="20"/>
  <c r="AA31" i="20"/>
  <c r="Y32" i="20"/>
  <c r="AA33" i="20"/>
  <c r="Y34" i="20"/>
  <c r="AA35" i="20"/>
  <c r="Y36" i="20"/>
  <c r="AA37" i="20"/>
  <c r="Y38" i="20"/>
  <c r="AA39" i="20"/>
  <c r="Y40" i="20"/>
  <c r="AA41" i="20"/>
  <c r="Y42" i="20"/>
  <c r="AA43" i="20"/>
  <c r="Y44" i="20"/>
  <c r="AA45" i="20"/>
  <c r="Y46" i="20"/>
  <c r="AA47" i="20"/>
  <c r="Y48" i="20"/>
  <c r="AA49" i="20"/>
  <c r="Y50" i="20"/>
  <c r="AA51" i="20"/>
  <c r="Y52" i="20"/>
  <c r="AA53" i="20"/>
  <c r="Y54" i="20"/>
  <c r="Y8" i="20"/>
  <c r="Z9" i="20"/>
  <c r="AA10" i="20"/>
  <c r="Y12" i="20"/>
  <c r="Z13" i="20"/>
  <c r="AA14" i="20"/>
  <c r="AA15" i="20"/>
  <c r="Y17" i="20"/>
  <c r="Z18" i="20"/>
  <c r="AA19" i="20"/>
  <c r="Y21" i="20"/>
  <c r="Z22" i="20"/>
  <c r="AA23" i="20"/>
  <c r="Y25" i="20"/>
  <c r="Z26" i="20"/>
  <c r="AA27" i="20"/>
  <c r="Z30" i="20"/>
  <c r="Z32" i="20"/>
  <c r="Z34" i="20"/>
  <c r="Z36" i="20"/>
  <c r="Z38" i="20"/>
  <c r="Z40" i="20"/>
  <c r="Z42" i="20"/>
  <c r="Z44" i="20"/>
  <c r="Z46" i="20"/>
  <c r="Z48" i="20"/>
  <c r="Z50" i="20"/>
  <c r="Z52" i="20"/>
  <c r="Z54" i="20"/>
  <c r="Y16" i="20"/>
  <c r="Z17" i="20"/>
  <c r="AA18" i="20"/>
  <c r="Y20" i="20"/>
  <c r="Z21" i="20"/>
  <c r="AA22" i="20"/>
  <c r="Y24" i="20"/>
  <c r="Z25" i="20"/>
  <c r="AA26" i="20"/>
  <c r="Y28" i="20"/>
  <c r="Y29" i="20"/>
  <c r="AA30" i="20"/>
  <c r="Y31" i="20"/>
  <c r="AA32" i="20"/>
  <c r="Y33" i="20"/>
  <c r="AA34" i="20"/>
  <c r="Y35" i="20"/>
  <c r="AA36" i="20"/>
  <c r="Y37" i="20"/>
  <c r="AA38" i="20"/>
  <c r="Y39" i="20"/>
  <c r="AA40" i="20"/>
  <c r="Y41" i="20"/>
  <c r="AA42" i="20"/>
  <c r="Y43" i="20"/>
  <c r="AA44" i="20"/>
  <c r="Y45" i="20"/>
  <c r="AA46" i="20"/>
  <c r="Y47" i="20"/>
  <c r="AA48" i="20"/>
  <c r="Y49" i="20"/>
  <c r="AA50" i="20"/>
  <c r="Y51" i="20"/>
  <c r="AA52" i="20"/>
  <c r="Y53" i="20"/>
  <c r="AA54" i="20"/>
  <c r="AA55" i="20"/>
  <c r="C9" i="20"/>
  <c r="O8" i="20" l="1"/>
  <c r="P8" i="20"/>
  <c r="O7" i="20"/>
  <c r="P7" i="20"/>
  <c r="O9" i="20"/>
  <c r="P9" i="20"/>
  <c r="O10" i="20"/>
  <c r="P10" i="20"/>
  <c r="D29" i="20"/>
  <c r="C29" i="20"/>
  <c r="D54" i="20"/>
  <c r="D38" i="20"/>
  <c r="C42" i="20"/>
  <c r="F39" i="20"/>
  <c r="C34" i="20"/>
  <c r="F31" i="20"/>
  <c r="F56" i="20"/>
  <c r="D51" i="20"/>
  <c r="F44" i="20"/>
  <c r="C39" i="20"/>
  <c r="D18" i="20"/>
  <c r="D21" i="20"/>
  <c r="E22" i="20"/>
  <c r="E18" i="20"/>
  <c r="D22" i="20"/>
  <c r="E21" i="20"/>
  <c r="D46" i="20"/>
  <c r="D30" i="20"/>
  <c r="F55" i="20"/>
  <c r="C50" i="20"/>
  <c r="F47" i="20"/>
  <c r="D43" i="20"/>
  <c r="D35" i="20"/>
  <c r="C55" i="20"/>
  <c r="F52" i="20"/>
  <c r="C47" i="20"/>
  <c r="F36" i="20"/>
  <c r="C31" i="20"/>
  <c r="D48" i="20"/>
  <c r="D40" i="20"/>
  <c r="D32" i="20"/>
  <c r="C52" i="20"/>
  <c r="F49" i="20"/>
  <c r="C44" i="20"/>
  <c r="F41" i="20"/>
  <c r="C36" i="20"/>
  <c r="F33" i="20"/>
  <c r="H57" i="20"/>
  <c r="H58" i="20" s="1"/>
  <c r="D53" i="20"/>
  <c r="D45" i="20"/>
  <c r="D37" i="20"/>
  <c r="F54" i="20"/>
  <c r="C49" i="20"/>
  <c r="F46" i="20"/>
  <c r="C41" i="20"/>
  <c r="F38" i="20"/>
  <c r="C33" i="20"/>
  <c r="F30" i="20"/>
  <c r="D50" i="20"/>
  <c r="D42" i="20"/>
  <c r="D34" i="20"/>
  <c r="C54" i="20"/>
  <c r="F51" i="20"/>
  <c r="C46" i="20"/>
  <c r="F43" i="20"/>
  <c r="C38" i="20"/>
  <c r="F35" i="20"/>
  <c r="C30" i="20"/>
  <c r="D55" i="20"/>
  <c r="D47" i="20"/>
  <c r="D39" i="20"/>
  <c r="D31" i="20"/>
  <c r="C51" i="20"/>
  <c r="F48" i="20"/>
  <c r="C43" i="20"/>
  <c r="F40" i="20"/>
  <c r="C35" i="20"/>
  <c r="F32" i="20"/>
  <c r="D52" i="20"/>
  <c r="D44" i="20"/>
  <c r="D36" i="20"/>
  <c r="F53" i="20"/>
  <c r="C48" i="20"/>
  <c r="F45" i="20"/>
  <c r="C40" i="20"/>
  <c r="F37" i="20"/>
  <c r="C32" i="20"/>
  <c r="D56" i="20"/>
  <c r="D49" i="20"/>
  <c r="D41" i="20"/>
  <c r="D33" i="20"/>
  <c r="C53" i="20"/>
  <c r="F50" i="20"/>
  <c r="C45" i="20"/>
  <c r="F42" i="20"/>
  <c r="C37" i="20"/>
  <c r="F34" i="20"/>
  <c r="F29" i="20"/>
  <c r="AC57" i="20"/>
  <c r="AA56" i="20"/>
  <c r="Z56" i="20"/>
  <c r="Y56" i="20"/>
  <c r="F57" i="20" l="1"/>
  <c r="D57" i="20"/>
  <c r="C57" i="20"/>
  <c r="H59" i="20"/>
  <c r="F58" i="20"/>
  <c r="D58" i="20"/>
  <c r="C58" i="20"/>
  <c r="AC58" i="20"/>
  <c r="Z57" i="20"/>
  <c r="Y57" i="20"/>
  <c r="AA57" i="20"/>
  <c r="AC59" i="20" l="1"/>
  <c r="AA58" i="20"/>
  <c r="Y58" i="20"/>
  <c r="Z58" i="20"/>
  <c r="H60" i="20"/>
  <c r="D59" i="20"/>
  <c r="C59" i="20"/>
  <c r="F59" i="20"/>
  <c r="H61" i="20" l="1"/>
  <c r="F60" i="20"/>
  <c r="D60" i="20"/>
  <c r="C60" i="20"/>
  <c r="AC60" i="20"/>
  <c r="AA59" i="20"/>
  <c r="Z59" i="20"/>
  <c r="Y59" i="20"/>
  <c r="X7" i="20"/>
  <c r="AC61" i="20" l="1"/>
  <c r="Y60" i="20"/>
  <c r="AA60" i="20"/>
  <c r="Z60" i="20"/>
  <c r="H62" i="20"/>
  <c r="D61" i="20"/>
  <c r="C61" i="20"/>
  <c r="F61" i="20"/>
  <c r="X8" i="20"/>
  <c r="AC62" i="20" l="1"/>
  <c r="AA61" i="20"/>
  <c r="Z61" i="20"/>
  <c r="Y61" i="20"/>
  <c r="H63" i="20"/>
  <c r="F62" i="20"/>
  <c r="D62" i="20"/>
  <c r="C62" i="20"/>
  <c r="X9" i="20"/>
  <c r="H64" i="20" l="1"/>
  <c r="D63" i="20"/>
  <c r="C63" i="20"/>
  <c r="F63" i="20"/>
  <c r="AC63" i="20"/>
  <c r="Y62" i="20"/>
  <c r="AA62" i="20"/>
  <c r="Z62" i="20"/>
  <c r="X10" i="20"/>
  <c r="AC64" i="20" l="1"/>
  <c r="AA63" i="20"/>
  <c r="Z63" i="20"/>
  <c r="Y63" i="20"/>
  <c r="H65" i="20"/>
  <c r="F64" i="20"/>
  <c r="D64" i="20"/>
  <c r="C64" i="20"/>
  <c r="X11" i="20"/>
  <c r="H66" i="20" l="1"/>
  <c r="D65" i="20"/>
  <c r="C65" i="20"/>
  <c r="F65" i="20"/>
  <c r="AC65" i="20"/>
  <c r="Y64" i="20"/>
  <c r="AA64" i="20"/>
  <c r="Z64" i="20"/>
  <c r="X12" i="20"/>
  <c r="H67" i="20" l="1"/>
  <c r="F66" i="20"/>
  <c r="D66" i="20"/>
  <c r="C66" i="20"/>
  <c r="AC66" i="20"/>
  <c r="AA65" i="20"/>
  <c r="Z65" i="20"/>
  <c r="Y65" i="20"/>
  <c r="X13" i="20"/>
  <c r="AC67" i="20" l="1"/>
  <c r="Y66" i="20"/>
  <c r="AA66" i="20"/>
  <c r="Z66" i="20"/>
  <c r="H68" i="20"/>
  <c r="D67" i="20"/>
  <c r="C67" i="20"/>
  <c r="F67" i="20"/>
  <c r="X14" i="20"/>
  <c r="H69" i="20" l="1"/>
  <c r="F68" i="20"/>
  <c r="D68" i="20"/>
  <c r="C68" i="20"/>
  <c r="AC68" i="20"/>
  <c r="AA67" i="20"/>
  <c r="Z67" i="20"/>
  <c r="Y67" i="20"/>
  <c r="X15" i="20"/>
  <c r="AC69" i="20" l="1"/>
  <c r="Y68" i="20"/>
  <c r="AA68" i="20"/>
  <c r="Z68" i="20"/>
  <c r="H70" i="20"/>
  <c r="D69" i="20"/>
  <c r="C69" i="20"/>
  <c r="F69" i="20"/>
  <c r="X16" i="20"/>
  <c r="H71" i="20" l="1"/>
  <c r="F70" i="20"/>
  <c r="D70" i="20"/>
  <c r="C70" i="20"/>
  <c r="AC70" i="20"/>
  <c r="AA69" i="20"/>
  <c r="Z69" i="20"/>
  <c r="Y69" i="20"/>
  <c r="X17" i="20"/>
  <c r="AC71" i="20" l="1"/>
  <c r="Y70" i="20"/>
  <c r="AA70" i="20"/>
  <c r="Z70" i="20"/>
  <c r="H72" i="20"/>
  <c r="D71" i="20"/>
  <c r="C71" i="20"/>
  <c r="F71" i="20"/>
  <c r="X18" i="20"/>
  <c r="H73" i="20" l="1"/>
  <c r="F72" i="20"/>
  <c r="D72" i="20"/>
  <c r="C72" i="20"/>
  <c r="AC72" i="20"/>
  <c r="AA71" i="20"/>
  <c r="Z71" i="20"/>
  <c r="Y71" i="20"/>
  <c r="X19" i="20"/>
  <c r="AC73" i="20" l="1"/>
  <c r="Y72" i="20"/>
  <c r="AA72" i="20"/>
  <c r="Z72" i="20"/>
  <c r="H74" i="20"/>
  <c r="D73" i="20"/>
  <c r="C73" i="20"/>
  <c r="F73" i="20"/>
  <c r="X20" i="20"/>
  <c r="H75" i="20" l="1"/>
  <c r="F74" i="20"/>
  <c r="D74" i="20"/>
  <c r="C74" i="20"/>
  <c r="AC74" i="20"/>
  <c r="AA73" i="20"/>
  <c r="Z73" i="20"/>
  <c r="Y73" i="20"/>
  <c r="X21" i="20"/>
  <c r="AC75" i="20" l="1"/>
  <c r="Y74" i="20"/>
  <c r="AA74" i="20"/>
  <c r="Z74" i="20"/>
  <c r="H76" i="20"/>
  <c r="D75" i="20"/>
  <c r="C75" i="20"/>
  <c r="F75" i="20"/>
  <c r="X22" i="20"/>
  <c r="H77" i="20" l="1"/>
  <c r="F76" i="20"/>
  <c r="D76" i="20"/>
  <c r="C76" i="20"/>
  <c r="AC76" i="20"/>
  <c r="AA75" i="20"/>
  <c r="Z75" i="20"/>
  <c r="Y75" i="20"/>
  <c r="X23" i="20"/>
  <c r="AC77" i="20" l="1"/>
  <c r="Y76" i="20"/>
  <c r="AA76" i="20"/>
  <c r="Z76" i="20"/>
  <c r="H78" i="20"/>
  <c r="D77" i="20"/>
  <c r="C77" i="20"/>
  <c r="F77" i="20"/>
  <c r="X24" i="20"/>
  <c r="H79" i="20" l="1"/>
  <c r="F78" i="20"/>
  <c r="D78" i="20"/>
  <c r="C78" i="20"/>
  <c r="AC78" i="20"/>
  <c r="AA77" i="20"/>
  <c r="Z77" i="20"/>
  <c r="Y77" i="20"/>
  <c r="X25" i="20"/>
  <c r="AC79" i="20" l="1"/>
  <c r="Y78" i="20"/>
  <c r="AA78" i="20"/>
  <c r="Z78" i="20"/>
  <c r="H80" i="20"/>
  <c r="D79" i="20"/>
  <c r="C79" i="20"/>
  <c r="F79" i="20"/>
  <c r="X26" i="20"/>
  <c r="H81" i="20" l="1"/>
  <c r="F80" i="20"/>
  <c r="D80" i="20"/>
  <c r="C80" i="20"/>
  <c r="AC80" i="20"/>
  <c r="AA79" i="20"/>
  <c r="Z79" i="20"/>
  <c r="Y79" i="20"/>
  <c r="X27" i="20"/>
  <c r="H82" i="20" l="1"/>
  <c r="D81" i="20"/>
  <c r="C81" i="20"/>
  <c r="F81" i="20"/>
  <c r="AC81" i="20"/>
  <c r="Y80" i="20"/>
  <c r="AA80" i="20"/>
  <c r="Z80" i="20"/>
  <c r="X28" i="20"/>
  <c r="AC82" i="20" l="1"/>
  <c r="AA81" i="20"/>
  <c r="Z81" i="20"/>
  <c r="Y81" i="20"/>
  <c r="H83" i="20"/>
  <c r="F82" i="20"/>
  <c r="D82" i="20"/>
  <c r="C82" i="20"/>
  <c r="X29" i="20"/>
  <c r="H84" i="20" l="1"/>
  <c r="D83" i="20"/>
  <c r="C83" i="20"/>
  <c r="F83" i="20"/>
  <c r="AC83" i="20"/>
  <c r="Y82" i="20"/>
  <c r="AA82" i="20"/>
  <c r="Z82" i="20"/>
  <c r="X30" i="20"/>
  <c r="H85" i="20" l="1"/>
  <c r="F84" i="20"/>
  <c r="D84" i="20"/>
  <c r="C84" i="20"/>
  <c r="AC84" i="20"/>
  <c r="AA83" i="20"/>
  <c r="Z83" i="20"/>
  <c r="Y83" i="20"/>
  <c r="X31" i="20"/>
  <c r="AC85" i="20" l="1"/>
  <c r="Y84" i="20"/>
  <c r="AA84" i="20"/>
  <c r="Z84" i="20"/>
  <c r="H86" i="20"/>
  <c r="D85" i="20"/>
  <c r="C85" i="20"/>
  <c r="F85" i="20"/>
  <c r="X32" i="20"/>
  <c r="H87" i="20" l="1"/>
  <c r="F86" i="20"/>
  <c r="D86" i="20"/>
  <c r="C86" i="20"/>
  <c r="AC86" i="20"/>
  <c r="AA85" i="20"/>
  <c r="Z85" i="20"/>
  <c r="Y85" i="20"/>
  <c r="X33" i="20"/>
  <c r="AC87" i="20" l="1"/>
  <c r="Y86" i="20"/>
  <c r="AA86" i="20"/>
  <c r="Z86" i="20"/>
  <c r="H88" i="20"/>
  <c r="D87" i="20"/>
  <c r="C87" i="20"/>
  <c r="F87" i="20"/>
  <c r="X34" i="20"/>
  <c r="H89" i="20" l="1"/>
  <c r="F88" i="20"/>
  <c r="D88" i="20"/>
  <c r="C88" i="20"/>
  <c r="AC88" i="20"/>
  <c r="AA87" i="20"/>
  <c r="Z87" i="20"/>
  <c r="Y87" i="20"/>
  <c r="X35" i="20"/>
  <c r="AC89" i="20" l="1"/>
  <c r="Y88" i="20"/>
  <c r="AA88" i="20"/>
  <c r="Z88" i="20"/>
  <c r="H90" i="20"/>
  <c r="D89" i="20"/>
  <c r="C89" i="20"/>
  <c r="F89" i="20"/>
  <c r="X36" i="20"/>
  <c r="H91" i="20" l="1"/>
  <c r="F90" i="20"/>
  <c r="D90" i="20"/>
  <c r="C90" i="20"/>
  <c r="AC90" i="20"/>
  <c r="AA89" i="20"/>
  <c r="Z89" i="20"/>
  <c r="Y89" i="20"/>
  <c r="X37" i="20"/>
  <c r="AC91" i="20" l="1"/>
  <c r="Y90" i="20"/>
  <c r="AA90" i="20"/>
  <c r="Z90" i="20"/>
  <c r="H92" i="20"/>
  <c r="D91" i="20"/>
  <c r="C91" i="20"/>
  <c r="F91" i="20"/>
  <c r="X38" i="20"/>
  <c r="H93" i="20" l="1"/>
  <c r="F92" i="20"/>
  <c r="D92" i="20"/>
  <c r="C92" i="20"/>
  <c r="AC92" i="20"/>
  <c r="AA91" i="20"/>
  <c r="Z91" i="20"/>
  <c r="Y91" i="20"/>
  <c r="X39" i="20"/>
  <c r="AC93" i="20" l="1"/>
  <c r="Y92" i="20"/>
  <c r="AA92" i="20"/>
  <c r="Z92" i="20"/>
  <c r="H94" i="20"/>
  <c r="D93" i="20"/>
  <c r="C93" i="20"/>
  <c r="F93" i="20"/>
  <c r="X40" i="20"/>
  <c r="H95" i="20" l="1"/>
  <c r="F94" i="20"/>
  <c r="D94" i="20"/>
  <c r="C94" i="20"/>
  <c r="AC94" i="20"/>
  <c r="AA93" i="20"/>
  <c r="Z93" i="20"/>
  <c r="Y93" i="20"/>
  <c r="X41" i="20"/>
  <c r="AC95" i="20" l="1"/>
  <c r="Y94" i="20"/>
  <c r="AA94" i="20"/>
  <c r="Z94" i="20"/>
  <c r="H96" i="20"/>
  <c r="D95" i="20"/>
  <c r="C95" i="20"/>
  <c r="F95" i="20"/>
  <c r="X42" i="20"/>
  <c r="H97" i="20" l="1"/>
  <c r="F96" i="20"/>
  <c r="D96" i="20"/>
  <c r="C96" i="20"/>
  <c r="AC96" i="20"/>
  <c r="AA95" i="20"/>
  <c r="Z95" i="20"/>
  <c r="Y95" i="20"/>
  <c r="X43" i="20"/>
  <c r="AC97" i="20" l="1"/>
  <c r="Y96" i="20"/>
  <c r="AA96" i="20"/>
  <c r="Z96" i="20"/>
  <c r="H98" i="20"/>
  <c r="D97" i="20"/>
  <c r="C97" i="20"/>
  <c r="F97" i="20"/>
  <c r="X44" i="20"/>
  <c r="H99" i="20" l="1"/>
  <c r="F98" i="20"/>
  <c r="D98" i="20"/>
  <c r="C98" i="20"/>
  <c r="AC98" i="20"/>
  <c r="AA97" i="20"/>
  <c r="Z97" i="20"/>
  <c r="Y97" i="20"/>
  <c r="X45" i="20"/>
  <c r="AC99" i="20" l="1"/>
  <c r="Y98" i="20"/>
  <c r="AA98" i="20"/>
  <c r="Z98" i="20"/>
  <c r="H100" i="20"/>
  <c r="D99" i="20"/>
  <c r="C99" i="20"/>
  <c r="F99" i="20"/>
  <c r="X46" i="20"/>
  <c r="H101" i="20" l="1"/>
  <c r="F100" i="20"/>
  <c r="D100" i="20"/>
  <c r="C100" i="20"/>
  <c r="AC100" i="20"/>
  <c r="AA99" i="20"/>
  <c r="Z99" i="20"/>
  <c r="Y99" i="20"/>
  <c r="X47" i="20"/>
  <c r="AC101" i="20" l="1"/>
  <c r="AC124" i="20" s="1"/>
  <c r="AC125" i="20" s="1"/>
  <c r="AC126" i="20" s="1"/>
  <c r="AC127" i="20" s="1"/>
  <c r="AC128" i="20" s="1"/>
  <c r="AC129" i="20" s="1"/>
  <c r="AC130" i="20" s="1"/>
  <c r="AC131" i="20" s="1"/>
  <c r="AC132" i="20" s="1"/>
  <c r="AC133" i="20" s="1"/>
  <c r="AC134" i="20" s="1"/>
  <c r="AC135" i="20" s="1"/>
  <c r="AC136" i="20" s="1"/>
  <c r="AC137" i="20" s="1"/>
  <c r="AC138" i="20" s="1"/>
  <c r="AC139" i="20" s="1"/>
  <c r="AC140" i="20" s="1"/>
  <c r="AC141" i="20" s="1"/>
  <c r="AC142" i="20" s="1"/>
  <c r="AC143" i="20" s="1"/>
  <c r="AC144" i="20" s="1"/>
  <c r="AC145" i="20" s="1"/>
  <c r="AC146" i="20" s="1"/>
  <c r="AC147" i="20" s="1"/>
  <c r="AC148" i="20" s="1"/>
  <c r="AC149" i="20" s="1"/>
  <c r="AC150" i="20" s="1"/>
  <c r="AC151" i="20" s="1"/>
  <c r="AC152" i="20" s="1"/>
  <c r="AC153" i="20" s="1"/>
  <c r="AC154" i="20" s="1"/>
  <c r="AC155" i="20" s="1"/>
  <c r="AC156" i="20" s="1"/>
  <c r="AC157" i="20" s="1"/>
  <c r="AC158" i="20" s="1"/>
  <c r="AC159" i="20" s="1"/>
  <c r="AC160" i="20" s="1"/>
  <c r="AC161" i="20" s="1"/>
  <c r="AC162" i="20" s="1"/>
  <c r="AC163" i="20" s="1"/>
  <c r="AC164" i="20" s="1"/>
  <c r="AC165" i="20" s="1"/>
  <c r="AC166" i="20" s="1"/>
  <c r="AC167" i="20" s="1"/>
  <c r="AC168" i="20" s="1"/>
  <c r="AC169" i="20" s="1"/>
  <c r="AC170" i="20" s="1"/>
  <c r="AC171" i="20" s="1"/>
  <c r="AC172" i="20" s="1"/>
  <c r="AC173" i="20" s="1"/>
  <c r="AC174" i="20" s="1"/>
  <c r="AC175" i="20" s="1"/>
  <c r="AC176" i="20" s="1"/>
  <c r="AC177" i="20" s="1"/>
  <c r="AC178" i="20" s="1"/>
  <c r="AC179" i="20" s="1"/>
  <c r="AC180" i="20" s="1"/>
  <c r="AC181" i="20" s="1"/>
  <c r="AC182" i="20" s="1"/>
  <c r="AC183" i="20" s="1"/>
  <c r="AC184" i="20" s="1"/>
  <c r="AC185" i="20" s="1"/>
  <c r="AC186" i="20" s="1"/>
  <c r="AC187" i="20" s="1"/>
  <c r="AC188" i="20" s="1"/>
  <c r="AC189" i="20" s="1"/>
  <c r="AC190" i="20" s="1"/>
  <c r="AC191" i="20" s="1"/>
  <c r="AC192" i="20" s="1"/>
  <c r="AC193" i="20" s="1"/>
  <c r="AC194" i="20" s="1"/>
  <c r="AC195" i="20" s="1"/>
  <c r="AC196" i="20" s="1"/>
  <c r="AC197" i="20" s="1"/>
  <c r="AC198" i="20" s="1"/>
  <c r="AC199" i="20" s="1"/>
  <c r="AC200" i="20" s="1"/>
  <c r="Y100" i="20"/>
  <c r="AA100" i="20"/>
  <c r="Z100" i="20"/>
  <c r="H102" i="20"/>
  <c r="D101" i="20"/>
  <c r="C101" i="20"/>
  <c r="F101" i="20"/>
  <c r="X48" i="20"/>
  <c r="H103" i="20" l="1"/>
  <c r="F102" i="20"/>
  <c r="D102" i="20"/>
  <c r="C102" i="20"/>
  <c r="X49" i="20"/>
  <c r="H104" i="20" l="1"/>
  <c r="F103" i="20"/>
  <c r="D103" i="20"/>
  <c r="C103" i="20"/>
  <c r="X50" i="20"/>
  <c r="H105" i="20" l="1"/>
  <c r="C104" i="20"/>
  <c r="F104" i="20"/>
  <c r="D104" i="20"/>
  <c r="X51" i="20"/>
  <c r="H106" i="20" l="1"/>
  <c r="D105" i="20"/>
  <c r="C105" i="20"/>
  <c r="F105" i="20"/>
  <c r="X52" i="20"/>
  <c r="H107" i="20" l="1"/>
  <c r="F106" i="20"/>
  <c r="D106" i="20"/>
  <c r="C106" i="20"/>
  <c r="X53" i="20"/>
  <c r="H108" i="20" l="1"/>
  <c r="F107" i="20"/>
  <c r="D107" i="20"/>
  <c r="C107" i="20"/>
  <c r="X54" i="20"/>
  <c r="H109" i="20" l="1"/>
  <c r="C108" i="20"/>
  <c r="F108" i="20"/>
  <c r="D108" i="20"/>
  <c r="X55" i="20"/>
  <c r="H110" i="20" l="1"/>
  <c r="D109" i="20"/>
  <c r="C109" i="20"/>
  <c r="F109" i="20"/>
  <c r="X56" i="20"/>
  <c r="H111" i="20" l="1"/>
  <c r="F110" i="20"/>
  <c r="D110" i="20"/>
  <c r="C110" i="20"/>
  <c r="X57" i="20"/>
  <c r="H112" i="20" l="1"/>
  <c r="F111" i="20"/>
  <c r="D111" i="20"/>
  <c r="C111" i="20"/>
  <c r="X58" i="20"/>
  <c r="H113" i="20" l="1"/>
  <c r="C112" i="20"/>
  <c r="F112" i="20"/>
  <c r="D112" i="20"/>
  <c r="X59" i="20"/>
  <c r="H114" i="20" l="1"/>
  <c r="D113" i="20"/>
  <c r="C113" i="20"/>
  <c r="F113" i="20"/>
  <c r="X60" i="20"/>
  <c r="H115" i="20" l="1"/>
  <c r="F114" i="20"/>
  <c r="D114" i="20"/>
  <c r="C114" i="20"/>
  <c r="X61" i="20"/>
  <c r="H116" i="20" l="1"/>
  <c r="F115" i="20"/>
  <c r="D115" i="20"/>
  <c r="C115" i="20"/>
  <c r="X62" i="20"/>
  <c r="H117" i="20" l="1"/>
  <c r="C116" i="20"/>
  <c r="F116" i="20"/>
  <c r="D116" i="20"/>
  <c r="X63" i="20"/>
  <c r="H118" i="20" l="1"/>
  <c r="D117" i="20"/>
  <c r="C117" i="20"/>
  <c r="F117" i="20"/>
  <c r="X64" i="20"/>
  <c r="H119" i="20" l="1"/>
  <c r="F118" i="20"/>
  <c r="D118" i="20"/>
  <c r="C118" i="20"/>
  <c r="X65" i="20"/>
  <c r="H120" i="20" l="1"/>
  <c r="F119" i="20"/>
  <c r="D119" i="20"/>
  <c r="C119" i="20"/>
  <c r="X66" i="20"/>
  <c r="H121" i="20" l="1"/>
  <c r="C120" i="20"/>
  <c r="F120" i="20"/>
  <c r="D120" i="20"/>
  <c r="X67" i="20"/>
  <c r="H122" i="20" l="1"/>
  <c r="D121" i="20"/>
  <c r="C121" i="20"/>
  <c r="F121" i="20"/>
  <c r="X68" i="20"/>
  <c r="F122" i="20" l="1"/>
  <c r="D122" i="20"/>
  <c r="C122" i="20"/>
  <c r="X69" i="20"/>
  <c r="X70" i="20" l="1"/>
  <c r="X71" i="20" l="1"/>
  <c r="X72" i="20" l="1"/>
  <c r="X73" i="20" l="1"/>
  <c r="X74" i="20" l="1"/>
  <c r="X75" i="20" l="1"/>
  <c r="X76" i="20" l="1"/>
  <c r="X77" i="20" l="1"/>
  <c r="X78" i="20" l="1"/>
  <c r="X79" i="20" l="1"/>
  <c r="X80" i="20" l="1"/>
  <c r="X81" i="20" l="1"/>
  <c r="X82" i="20" l="1"/>
  <c r="X83" i="20" l="1"/>
  <c r="X84" i="20" l="1"/>
  <c r="X85" i="20" l="1"/>
  <c r="X86" i="20" l="1"/>
  <c r="X87" i="20" l="1"/>
  <c r="X88" i="20" l="1"/>
  <c r="X89" i="20" l="1"/>
  <c r="X90" i="20" l="1"/>
  <c r="X91" i="20" l="1"/>
  <c r="X92" i="20" l="1"/>
  <c r="X93" i="20" l="1"/>
  <c r="X94" i="20" l="1"/>
  <c r="X95" i="20" l="1"/>
  <c r="X96" i="20" l="1"/>
  <c r="X97" i="20" l="1"/>
  <c r="X98" i="20" l="1"/>
  <c r="X99" i="20" l="1"/>
  <c r="X100" i="20" l="1"/>
  <c r="B5" i="2" l="1"/>
  <c r="A1" i="1" l="1"/>
  <c r="A2" i="1" l="1"/>
  <c r="A3" i="1" s="1"/>
  <c r="B4" i="2" l="1"/>
  <c r="B6" i="2" s="1"/>
</calcChain>
</file>

<file path=xl/sharedStrings.xml><?xml version="1.0" encoding="utf-8"?>
<sst xmlns="http://schemas.openxmlformats.org/spreadsheetml/2006/main" count="281" uniqueCount="144">
  <si>
    <t>Items</t>
  </si>
  <si>
    <t>Valeur</t>
  </si>
  <si>
    <t>Première fois</t>
  </si>
  <si>
    <t>Nom fichier:</t>
  </si>
  <si>
    <t>Nom fichier + extension:</t>
  </si>
  <si>
    <t>Répertoire fichier:</t>
  </si>
  <si>
    <t>Répertoire + nom fichier + extension</t>
  </si>
  <si>
    <t>Répertoire données import</t>
  </si>
  <si>
    <t>Répertoire données export</t>
  </si>
  <si>
    <t>Base Logistique</t>
  </si>
  <si>
    <t>Item18</t>
  </si>
  <si>
    <t>Item19</t>
  </si>
  <si>
    <t>Item21</t>
  </si>
  <si>
    <t>Item22</t>
  </si>
  <si>
    <t>Item23</t>
  </si>
  <si>
    <t>Item24</t>
  </si>
  <si>
    <t>Suivi suppression</t>
  </si>
  <si>
    <t>CARRELAGE</t>
  </si>
  <si>
    <t>VELUX</t>
  </si>
  <si>
    <t>DGX</t>
  </si>
  <si>
    <t>ECHANTILLONS</t>
  </si>
  <si>
    <t>FLOORING</t>
  </si>
  <si>
    <t>MOE*</t>
  </si>
  <si>
    <t>AMEX</t>
  </si>
  <si>
    <t>PROMO</t>
  </si>
  <si>
    <t>Emetteur (SIGNATURE)</t>
  </si>
  <si>
    <t>Poids</t>
  </si>
  <si>
    <t>BOIS DE JARDIN</t>
  </si>
  <si>
    <t>CHAINE MECANISEE</t>
  </si>
  <si>
    <t>Mail à</t>
  </si>
  <si>
    <t>Mail Cc</t>
  </si>
  <si>
    <t>Item13</t>
  </si>
  <si>
    <t>Item12</t>
  </si>
  <si>
    <t>Item16</t>
  </si>
  <si>
    <t>Item17</t>
  </si>
  <si>
    <t>INTERRO SUPPORT SIP400</t>
  </si>
  <si>
    <t>Renseigner le support</t>
  </si>
  <si>
    <t>Renseigner les numéros de support</t>
  </si>
  <si>
    <t>Renseigner le numéro de tournée</t>
  </si>
  <si>
    <t>4C02A</t>
  </si>
  <si>
    <t>Infos manquantes</t>
  </si>
  <si>
    <t>Infos du support</t>
  </si>
  <si>
    <t>Déposes à quai non effectuées</t>
  </si>
  <si>
    <t>Liste de colisage</t>
  </si>
  <si>
    <t>Code support / Type</t>
  </si>
  <si>
    <t>Numéro de support</t>
  </si>
  <si>
    <t>Support</t>
  </si>
  <si>
    <t>Date</t>
  </si>
  <si>
    <t>Heure création</t>
  </si>
  <si>
    <t>Login</t>
  </si>
  <si>
    <t>#Equipe</t>
  </si>
  <si>
    <t>Secteur</t>
  </si>
  <si>
    <t>Libellé équipe</t>
  </si>
  <si>
    <t>Tournée</t>
  </si>
  <si>
    <t>Libellé support</t>
  </si>
  <si>
    <t># Support</t>
  </si>
  <si>
    <t>Code article</t>
  </si>
  <si>
    <t>Libellé article</t>
  </si>
  <si>
    <t>Nom du magasinier préparateur</t>
  </si>
  <si>
    <t>Date de création</t>
  </si>
  <si>
    <t>Heure de création</t>
  </si>
  <si>
    <t>Code magasinier chargeur</t>
  </si>
  <si>
    <t>Libellé magasinier chargeur</t>
  </si>
  <si>
    <t>Heure de validation du support</t>
  </si>
  <si>
    <t>Agence</t>
  </si>
  <si>
    <t>Libellé Agence</t>
  </si>
  <si>
    <t>Adresse de dépose</t>
  </si>
  <si>
    <t>Nom / Prénom</t>
  </si>
  <si>
    <t>Téléphone</t>
  </si>
  <si>
    <t>Chefs d'équipe</t>
  </si>
  <si>
    <t>Magasinier leader</t>
  </si>
  <si>
    <t>Qté</t>
  </si>
  <si>
    <t>Support 2</t>
  </si>
  <si>
    <t>Dépot</t>
  </si>
  <si>
    <t>Date Préparation</t>
  </si>
  <si>
    <t>Code tournée</t>
  </si>
  <si>
    <t>Code Client</t>
  </si>
  <si>
    <t>Nom</t>
  </si>
  <si>
    <t>Arc SIP</t>
  </si>
  <si>
    <t>N° BP</t>
  </si>
  <si>
    <t>Equipe</t>
  </si>
  <si>
    <t>Magasinier</t>
  </si>
  <si>
    <t>N° de ligne</t>
  </si>
  <si>
    <t>Emplacement</t>
  </si>
  <si>
    <t>Article Exclusif OUTIZ</t>
  </si>
  <si>
    <t>Libellé</t>
  </si>
  <si>
    <t>Total poids</t>
  </si>
  <si>
    <t>Total volumes</t>
  </si>
  <si>
    <t>N° de support</t>
  </si>
  <si>
    <t>Ligne validée</t>
  </si>
  <si>
    <t>Adr dépose</t>
  </si>
  <si>
    <t>Login chargeur</t>
  </si>
  <si>
    <t>N°camion</t>
  </si>
  <si>
    <t>Date Expédition</t>
  </si>
  <si>
    <t>Statut emplacement</t>
  </si>
  <si>
    <t>Durée saisie</t>
  </si>
  <si>
    <t>N° de palette</t>
  </si>
  <si>
    <t>NB Palette complète</t>
  </si>
  <si>
    <t>Tps moy/palette</t>
  </si>
  <si>
    <t>Qté pickings</t>
  </si>
  <si>
    <t>Tps moy/picking</t>
  </si>
  <si>
    <t>Début saisie</t>
  </si>
  <si>
    <t>Fin saisie</t>
  </si>
  <si>
    <t xml:space="preserve">Temps hors radio                  </t>
  </si>
  <si>
    <t>Activité</t>
  </si>
  <si>
    <t>CE</t>
  </si>
  <si>
    <t>Tél CE</t>
  </si>
  <si>
    <t>ML</t>
  </si>
  <si>
    <t>Tél ML</t>
  </si>
  <si>
    <t>MASSE OUTILLAGE</t>
  </si>
  <si>
    <t>CONTREMARQUE</t>
  </si>
  <si>
    <t>COMPLETES</t>
  </si>
  <si>
    <t>SENSIBLE</t>
  </si>
  <si>
    <t>OUTILLAGE</t>
  </si>
  <si>
    <t>LONGUEURS</t>
  </si>
  <si>
    <t>DGX X-DOCK</t>
  </si>
  <si>
    <t>OUTILLAGE X-DOCK</t>
  </si>
  <si>
    <t>MASSE EXTERIEURE</t>
  </si>
  <si>
    <t>CELLULE K</t>
  </si>
  <si>
    <t>DECOCERAM STOCK</t>
  </si>
  <si>
    <t>DECOCERAM COMPLETE</t>
  </si>
  <si>
    <t>PALETTES EXTERIEURES</t>
  </si>
  <si>
    <t>Yemmalin ZANNOU</t>
  </si>
  <si>
    <t>MUTATIONS</t>
  </si>
  <si>
    <t>BRIE IMPORT</t>
  </si>
  <si>
    <t>AUTRE</t>
  </si>
  <si>
    <t>022WS</t>
  </si>
  <si>
    <t>022SP</t>
  </si>
  <si>
    <t>*****</t>
  </si>
  <si>
    <t>PRP2_D_</t>
  </si>
  <si>
    <t>W:\</t>
  </si>
  <si>
    <t>PRP2_D_20181010_113651_00318.CSV</t>
  </si>
  <si>
    <t>Fabien ***** &amp; Sullivan *****</t>
  </si>
  <si>
    <t>Karim ***** &amp; Marc *****</t>
  </si>
  <si>
    <t>Rémi ***** &amp; Marc *****</t>
  </si>
  <si>
    <t>Dollarah ***** &amp; Joffrey *****</t>
  </si>
  <si>
    <t>Mickael ***** &amp; Lionel *****</t>
  </si>
  <si>
    <t>Yannick ***** &amp; Mathieu *****</t>
  </si>
  <si>
    <t>Illyassa *****</t>
  </si>
  <si>
    <t>Laïd ***** &amp; Illyassa *****</t>
  </si>
  <si>
    <t>Abdelaoued *****</t>
  </si>
  <si>
    <t>BASE LOGISTIQUE NATIONALE</t>
  </si>
  <si>
    <t>OUI</t>
  </si>
  <si>
    <t>INTERRO PALETTE _forum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</si>
</sst>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48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2" fillId="3" borderId="2" xfId="0" applyFont="1" applyFill="1" applyBorder="1" applyAlignment="1" applyProtection="1">
      <alignment horizontal="left"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2" xfId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left" vertical="center"/>
      <protection locked="0"/>
    </xf>
    <xf numFmtId="14" fontId="0" fillId="0" borderId="0" xfId="0" applyNumberFormat="1" applyFill="1" applyProtection="1">
      <protection locked="0"/>
    </xf>
    <xf numFmtId="0" fontId="0" fillId="7" borderId="0" xfId="0" applyFill="1"/>
    <xf numFmtId="0" fontId="0" fillId="0" borderId="0" xfId="0"/>
    <xf numFmtId="0" fontId="2" fillId="3" borderId="2" xfId="0" applyFont="1" applyFill="1" applyBorder="1" applyAlignment="1" applyProtection="1">
      <alignment horizontal="left" vertical="center" wrapText="1"/>
    </xf>
    <xf numFmtId="0" fontId="0" fillId="7" borderId="0" xfId="0" applyFill="1" applyAlignment="1">
      <alignment horizontal="center" vertical="center"/>
    </xf>
    <xf numFmtId="0" fontId="7" fillId="4" borderId="0" xfId="0" applyFont="1" applyFill="1"/>
    <xf numFmtId="0" fontId="0" fillId="4" borderId="0" xfId="0" applyFill="1" applyBorder="1" applyAlignment="1"/>
    <xf numFmtId="0" fontId="6" fillId="7" borderId="0" xfId="0" applyFont="1" applyFill="1"/>
    <xf numFmtId="0" fontId="0" fillId="7" borderId="7" xfId="0" applyFill="1" applyBorder="1"/>
    <xf numFmtId="0" fontId="0" fillId="7" borderId="8" xfId="0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7" borderId="7" xfId="0" applyFill="1" applyBorder="1" applyAlignment="1">
      <alignment vertical="center"/>
    </xf>
    <xf numFmtId="0" fontId="0" fillId="7" borderId="8" xfId="0" applyFill="1" applyBorder="1"/>
    <xf numFmtId="0" fontId="0" fillId="7" borderId="0" xfId="0" applyFill="1" applyBorder="1" applyAlignment="1">
      <alignment horizontal="center" vertical="center"/>
    </xf>
    <xf numFmtId="0" fontId="0" fillId="7" borderId="0" xfId="0" applyFill="1" applyBorder="1"/>
    <xf numFmtId="0" fontId="0" fillId="5" borderId="0" xfId="0" applyFill="1"/>
    <xf numFmtId="0" fontId="1" fillId="0" borderId="5" xfId="0" applyFont="1" applyBorder="1" applyAlignment="1">
      <alignment horizontal="center"/>
    </xf>
    <xf numFmtId="0" fontId="0" fillId="4" borderId="5" xfId="0" applyFill="1" applyBorder="1"/>
    <xf numFmtId="0" fontId="0" fillId="0" borderId="5" xfId="0" applyFill="1" applyBorder="1"/>
    <xf numFmtId="0" fontId="0" fillId="7" borderId="5" xfId="0" applyFill="1" applyBorder="1"/>
    <xf numFmtId="0" fontId="0" fillId="0" borderId="5" xfId="0" applyBorder="1"/>
    <xf numFmtId="0" fontId="0" fillId="7" borderId="5" xfId="0" applyFill="1" applyBorder="1" applyAlignment="1">
      <alignment horizontal="left"/>
    </xf>
    <xf numFmtId="14" fontId="0" fillId="7" borderId="5" xfId="0" applyNumberFormat="1" applyFill="1" applyBorder="1" applyAlignment="1">
      <alignment horizontal="center" vertical="center"/>
    </xf>
    <xf numFmtId="14" fontId="1" fillId="8" borderId="5" xfId="0" applyNumberFormat="1" applyFont="1" applyFill="1" applyBorder="1" applyAlignment="1">
      <alignment horizontal="center" vertical="center"/>
    </xf>
    <xf numFmtId="0" fontId="0" fillId="7" borderId="5" xfId="0" applyNumberFormat="1" applyFill="1" applyBorder="1" applyAlignment="1">
      <alignment horizontal="center" vertical="center"/>
    </xf>
    <xf numFmtId="0" fontId="0" fillId="7" borderId="15" xfId="0" applyFill="1" applyBorder="1"/>
    <xf numFmtId="0" fontId="0" fillId="7" borderId="16" xfId="0" applyFill="1" applyBorder="1"/>
    <xf numFmtId="0" fontId="0" fillId="7" borderId="17" xfId="0" applyFill="1" applyBorder="1"/>
    <xf numFmtId="0" fontId="1" fillId="7" borderId="5" xfId="0" applyFont="1" applyFill="1" applyBorder="1" applyAlignment="1">
      <alignment vertical="center"/>
    </xf>
    <xf numFmtId="0" fontId="0" fillId="7" borderId="5" xfId="0" applyFill="1" applyBorder="1" applyAlignment="1">
      <alignment vertical="center"/>
    </xf>
    <xf numFmtId="0" fontId="0" fillId="7" borderId="5" xfId="0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8" fillId="4" borderId="0" xfId="0" applyFont="1" applyFill="1" applyAlignment="1">
      <alignment horizontal="left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0" fillId="6" borderId="0" xfId="0" applyFont="1" applyFill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1" fillId="7" borderId="3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left" vertical="center"/>
      <protection locked="0"/>
    </xf>
    <xf numFmtId="0" fontId="4" fillId="0" borderId="2" xfId="1" applyFill="1" applyBorder="1" applyAlignment="1" applyProtection="1">
      <alignment horizontal="left" vertical="top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5050"/>
      <color rgb="FFFFFF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677494</xdr:colOff>
      <xdr:row>8</xdr:row>
      <xdr:rowOff>73426</xdr:rowOff>
    </xdr:from>
    <xdr:to>
      <xdr:col>2</xdr:col>
      <xdr:colOff>559918</xdr:colOff>
      <xdr:row>12</xdr:row>
      <xdr:rowOff>90137</xdr:rowOff>
    </xdr:to>
    <xdr:sp macro="[0]!IMPORT_DATA" textlink="">
      <xdr:nvSpPr>
        <xdr:cNvPr id="9" name="Rectangle 8"/>
        <xdr:cNvSpPr/>
      </xdr:nvSpPr>
      <xdr:spPr>
        <a:xfrm>
          <a:off x="677494" y="2382517"/>
          <a:ext cx="1479545" cy="786408"/>
        </a:xfrm>
        <a:prstGeom prst="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IMPORT DATA</a:t>
          </a:r>
        </a:p>
      </xdr:txBody>
    </xdr:sp>
    <xdr:clientData/>
  </xdr:twoCellAnchor>
  <xdr:twoCellAnchor>
    <xdr:from>
      <xdr:col>0</xdr:col>
      <xdr:colOff>672120</xdr:colOff>
      <xdr:row>13</xdr:row>
      <xdr:rowOff>75919</xdr:rowOff>
    </xdr:from>
    <xdr:to>
      <xdr:col>2</xdr:col>
      <xdr:colOff>567770</xdr:colOff>
      <xdr:row>17</xdr:row>
      <xdr:rowOff>93627</xdr:rowOff>
    </xdr:to>
    <xdr:sp macro="[0]!SUPPR_DATA" textlink="">
      <xdr:nvSpPr>
        <xdr:cNvPr id="10" name="Rectangle 9"/>
        <xdr:cNvSpPr/>
      </xdr:nvSpPr>
      <xdr:spPr>
        <a:xfrm>
          <a:off x="672120" y="3314419"/>
          <a:ext cx="1492919" cy="779708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SUPPR DATA</a:t>
          </a:r>
        </a:p>
      </xdr:txBody>
    </xdr:sp>
    <xdr:clientData/>
  </xdr:twoCellAnchor>
  <xdr:twoCellAnchor>
    <xdr:from>
      <xdr:col>3</xdr:col>
      <xdr:colOff>88233</xdr:colOff>
      <xdr:row>8</xdr:row>
      <xdr:rowOff>39485</xdr:rowOff>
    </xdr:from>
    <xdr:to>
      <xdr:col>9</xdr:col>
      <xdr:colOff>483357</xdr:colOff>
      <xdr:row>27</xdr:row>
      <xdr:rowOff>0</xdr:rowOff>
    </xdr:to>
    <xdr:sp macro="[0]!COCKPIT" textlink="">
      <xdr:nvSpPr>
        <xdr:cNvPr id="14" name="Rectangle 13"/>
        <xdr:cNvSpPr/>
      </xdr:nvSpPr>
      <xdr:spPr>
        <a:xfrm>
          <a:off x="2462375" y="2257246"/>
          <a:ext cx="5001243" cy="3471970"/>
        </a:xfrm>
        <a:prstGeom prst="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INTERRO</a:t>
          </a:r>
          <a:r>
            <a:rPr lang="fr-FR" sz="2800" b="1" baseline="0"/>
            <a:t> </a:t>
          </a:r>
          <a:r>
            <a:rPr lang="fr-FR" sz="2800" b="1"/>
            <a:t>PALETTE</a:t>
          </a:r>
        </a:p>
      </xdr:txBody>
    </xdr:sp>
    <xdr:clientData/>
  </xdr:twoCellAnchor>
  <xdr:twoCellAnchor>
    <xdr:from>
      <xdr:col>0</xdr:col>
      <xdr:colOff>688095</xdr:colOff>
      <xdr:row>23</xdr:row>
      <xdr:rowOff>19931</xdr:rowOff>
    </xdr:from>
    <xdr:to>
      <xdr:col>2</xdr:col>
      <xdr:colOff>574219</xdr:colOff>
      <xdr:row>27</xdr:row>
      <xdr:rowOff>36641</xdr:rowOff>
    </xdr:to>
    <xdr:sp macro="[0]!PARAM" textlink="">
      <xdr:nvSpPr>
        <xdr:cNvPr id="15" name="Rectangle 14"/>
        <xdr:cNvSpPr/>
      </xdr:nvSpPr>
      <xdr:spPr>
        <a:xfrm>
          <a:off x="688095" y="5163431"/>
          <a:ext cx="1483393" cy="778710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PARAMETRES</a:t>
          </a:r>
        </a:p>
      </xdr:txBody>
    </xdr:sp>
    <xdr:clientData/>
  </xdr:twoCellAnchor>
  <xdr:twoCellAnchor>
    <xdr:from>
      <xdr:col>0</xdr:col>
      <xdr:colOff>679303</xdr:colOff>
      <xdr:row>18</xdr:row>
      <xdr:rowOff>55100</xdr:rowOff>
    </xdr:from>
    <xdr:to>
      <xdr:col>2</xdr:col>
      <xdr:colOff>565427</xdr:colOff>
      <xdr:row>22</xdr:row>
      <xdr:rowOff>71810</xdr:rowOff>
    </xdr:to>
    <xdr:sp macro="[0]!TRANSCO" textlink="">
      <xdr:nvSpPr>
        <xdr:cNvPr id="23" name="Rectangle 22"/>
        <xdr:cNvSpPr/>
      </xdr:nvSpPr>
      <xdr:spPr>
        <a:xfrm>
          <a:off x="679303" y="4246100"/>
          <a:ext cx="1483393" cy="778710"/>
        </a:xfrm>
        <a:prstGeom prst="rect">
          <a:avLst/>
        </a:prstGeom>
        <a:solidFill>
          <a:srgbClr val="FFC000"/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TRANSCO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481852</xdr:colOff>
      <xdr:row>0</xdr:row>
      <xdr:rowOff>683664</xdr:rowOff>
    </xdr:to>
    <xdr:pic macro="[0]!ACCUEIL"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0" y="0"/>
          <a:ext cx="974911" cy="68366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12273</xdr:colOff>
      <xdr:row>11</xdr:row>
      <xdr:rowOff>12487</xdr:rowOff>
    </xdr:from>
    <xdr:to>
      <xdr:col>4</xdr:col>
      <xdr:colOff>383535</xdr:colOff>
      <xdr:row>13</xdr:row>
      <xdr:rowOff>86115</xdr:rowOff>
    </xdr:to>
    <xdr:sp macro="[0]!ACCUEIL" textlink="">
      <xdr:nvSpPr>
        <xdr:cNvPr id="4" name="Rectangle 3"/>
        <xdr:cNvSpPr/>
      </xdr:nvSpPr>
      <xdr:spPr>
        <a:xfrm>
          <a:off x="8673149" y="2064781"/>
          <a:ext cx="1137190" cy="446772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ACCUEIL</a:t>
          </a:r>
        </a:p>
      </xdr:txBody>
    </xdr:sp>
    <xdr:clientData/>
  </xdr:twoCellAnchor>
  <xdr:twoCellAnchor>
    <xdr:from>
      <xdr:col>3</xdr:col>
      <xdr:colOff>10140</xdr:colOff>
      <xdr:row>2</xdr:row>
      <xdr:rowOff>13555</xdr:rowOff>
    </xdr:from>
    <xdr:to>
      <xdr:col>4</xdr:col>
      <xdr:colOff>381402</xdr:colOff>
      <xdr:row>4</xdr:row>
      <xdr:rowOff>87180</xdr:rowOff>
    </xdr:to>
    <xdr:sp macro="[0]!REPIMPORT" textlink="">
      <xdr:nvSpPr>
        <xdr:cNvPr id="5" name="Rectangle 4"/>
        <xdr:cNvSpPr/>
      </xdr:nvSpPr>
      <xdr:spPr>
        <a:xfrm>
          <a:off x="8671016" y="386699"/>
          <a:ext cx="1137190" cy="446770"/>
        </a:xfrm>
        <a:prstGeom prst="rect">
          <a:avLst/>
        </a:prstGeom>
        <a:solidFill>
          <a:schemeClr val="accent2">
            <a:lumMod val="75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CHANGER REP IMPORT</a:t>
          </a:r>
        </a:p>
      </xdr:txBody>
    </xdr:sp>
    <xdr:clientData/>
  </xdr:twoCellAnchor>
  <xdr:twoCellAnchor>
    <xdr:from>
      <xdr:col>3</xdr:col>
      <xdr:colOff>7241</xdr:colOff>
      <xdr:row>5</xdr:row>
      <xdr:rowOff>9590</xdr:rowOff>
    </xdr:from>
    <xdr:to>
      <xdr:col>4</xdr:col>
      <xdr:colOff>378503</xdr:colOff>
      <xdr:row>7</xdr:row>
      <xdr:rowOff>83216</xdr:rowOff>
    </xdr:to>
    <xdr:sp macro="[0]!REPEXPORT" textlink="">
      <xdr:nvSpPr>
        <xdr:cNvPr id="6" name="Rectangle 5"/>
        <xdr:cNvSpPr/>
      </xdr:nvSpPr>
      <xdr:spPr>
        <a:xfrm>
          <a:off x="8668117" y="942451"/>
          <a:ext cx="1137190" cy="446770"/>
        </a:xfrm>
        <a:prstGeom prst="rect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CHANGER REP EXPORT</a:t>
          </a:r>
        </a:p>
      </xdr:txBody>
    </xdr:sp>
    <xdr:clientData/>
  </xdr:twoCellAnchor>
  <xdr:twoCellAnchor>
    <xdr:from>
      <xdr:col>3</xdr:col>
      <xdr:colOff>9820</xdr:colOff>
      <xdr:row>16</xdr:row>
      <xdr:rowOff>9819</xdr:rowOff>
    </xdr:from>
    <xdr:to>
      <xdr:col>4</xdr:col>
      <xdr:colOff>381295</xdr:colOff>
      <xdr:row>18</xdr:row>
      <xdr:rowOff>83020</xdr:rowOff>
    </xdr:to>
    <xdr:sp macro="[0]!PARAM_MODIF" textlink="">
      <xdr:nvSpPr>
        <xdr:cNvPr id="8" name="Rectangle 7"/>
        <xdr:cNvSpPr/>
      </xdr:nvSpPr>
      <xdr:spPr>
        <a:xfrm>
          <a:off x="8670696" y="2994974"/>
          <a:ext cx="1137403" cy="446345"/>
        </a:xfrm>
        <a:prstGeom prst="rect">
          <a:avLst/>
        </a:prstGeom>
        <a:solidFill>
          <a:schemeClr val="accent1">
            <a:lumMod val="75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MODIFICATION PARAMETRES</a:t>
          </a:r>
        </a:p>
      </xdr:txBody>
    </xdr:sp>
    <xdr:clientData/>
  </xdr:twoCellAnchor>
  <xdr:twoCellAnchor>
    <xdr:from>
      <xdr:col>3</xdr:col>
      <xdr:colOff>7056</xdr:colOff>
      <xdr:row>19</xdr:row>
      <xdr:rowOff>7056</xdr:rowOff>
    </xdr:from>
    <xdr:to>
      <xdr:col>4</xdr:col>
      <xdr:colOff>378531</xdr:colOff>
      <xdr:row>21</xdr:row>
      <xdr:rowOff>80257</xdr:rowOff>
    </xdr:to>
    <xdr:sp macro="[0]!PARAM_SAUV" textlink="">
      <xdr:nvSpPr>
        <xdr:cNvPr id="9" name="Rectangle 8"/>
        <xdr:cNvSpPr/>
      </xdr:nvSpPr>
      <xdr:spPr>
        <a:xfrm>
          <a:off x="10809112" y="3626556"/>
          <a:ext cx="1133475" cy="454201"/>
        </a:xfrm>
        <a:prstGeom prst="rect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SAUVEGARDE PARAMETRES</a:t>
          </a:r>
        </a:p>
      </xdr:txBody>
    </xdr:sp>
    <xdr:clientData/>
  </xdr:twoCellAnchor>
  <xdr:twoCellAnchor>
    <xdr:from>
      <xdr:col>3</xdr:col>
      <xdr:colOff>0</xdr:colOff>
      <xdr:row>14</xdr:row>
      <xdr:rowOff>0</xdr:rowOff>
    </xdr:from>
    <xdr:to>
      <xdr:col>5</xdr:col>
      <xdr:colOff>89999</xdr:colOff>
      <xdr:row>18</xdr:row>
      <xdr:rowOff>135001</xdr:rowOff>
    </xdr:to>
    <xdr:sp macro="" textlink="">
      <xdr:nvSpPr>
        <xdr:cNvPr id="10" name="Rectangle 9"/>
        <xdr:cNvSpPr/>
      </xdr:nvSpPr>
      <xdr:spPr>
        <a:xfrm>
          <a:off x="10801350" y="2667000"/>
          <a:ext cx="1613999" cy="897001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logistique.pointp.fr\home\export\SIPEXP020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52"/>
  <sheetViews>
    <sheetView showGridLines="0" tabSelected="1" zoomScale="72" zoomScaleNormal="72" workbookViewId="0"/>
  </sheetViews>
  <sheetFormatPr baseColWidth="10" defaultRowHeight="15" x14ac:dyDescent="0.25"/>
  <cols>
    <col min="1" max="1" width="12.5703125" bestFit="1" customWidth="1"/>
  </cols>
  <sheetData>
    <row r="1" spans="1:31" ht="15" customHeight="1" x14ac:dyDescent="0.25">
      <c r="A1" s="7">
        <f ca="1">TODAY()</f>
        <v>43383</v>
      </c>
      <c r="B1" s="8"/>
      <c r="C1" s="2"/>
      <c r="D1" s="2"/>
      <c r="F1" s="3"/>
      <c r="G1" s="3"/>
      <c r="H1" s="50" t="s">
        <v>35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5" customHeight="1" x14ac:dyDescent="0.25">
      <c r="A2" s="9">
        <f ca="1">WEEKDAY(A1,2)</f>
        <v>3</v>
      </c>
      <c r="B2" s="8"/>
      <c r="C2" s="2"/>
      <c r="D2" s="2"/>
      <c r="E2" s="3"/>
      <c r="F2" s="3"/>
      <c r="G2" s="3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5" customHeight="1" x14ac:dyDescent="0.25">
      <c r="A3" s="7">
        <f ca="1">IF(A2=5,A1+3,A1+1)</f>
        <v>43384</v>
      </c>
      <c r="B3" s="8"/>
      <c r="C3" s="2"/>
      <c r="D3" s="2"/>
      <c r="E3" s="3"/>
      <c r="F3" s="3"/>
      <c r="G3" s="3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" customHeight="1" x14ac:dyDescent="0.25">
      <c r="A4" s="10"/>
      <c r="B4" s="8"/>
      <c r="C4" s="2"/>
      <c r="D4" s="2"/>
      <c r="E4" s="3"/>
      <c r="F4" s="3"/>
      <c r="G4" s="3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" customHeight="1" x14ac:dyDescent="0.25">
      <c r="A5" s="2"/>
      <c r="B5" s="2"/>
      <c r="C5" s="2"/>
      <c r="D5" s="2"/>
      <c r="E5" s="3"/>
      <c r="F5" s="3"/>
      <c r="G5" s="3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5" customHeight="1" x14ac:dyDescent="0.25">
      <c r="A6" s="2"/>
      <c r="B6" s="2"/>
      <c r="C6" s="2"/>
      <c r="D6" s="2"/>
      <c r="E6" s="3"/>
      <c r="F6" s="3"/>
      <c r="G6" s="3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1:3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1:3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1:3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</sheetData>
  <sheetProtection selectLockedCells="1" selectUnlockedCells="1"/>
  <mergeCells count="1">
    <mergeCell ref="H1:T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1"/>
  <sheetViews>
    <sheetView workbookViewId="0"/>
  </sheetViews>
  <sheetFormatPr baseColWidth="10" defaultRowHeight="15" x14ac:dyDescent="0.25"/>
  <cols>
    <col min="1" max="2" width="18.5703125" style="46" customWidth="1"/>
    <col min="3" max="3" width="6.42578125" style="46" bestFit="1" customWidth="1"/>
    <col min="4" max="4" width="16.140625" style="46" bestFit="1" customWidth="1"/>
    <col min="5" max="5" width="13.140625" style="46" bestFit="1" customWidth="1"/>
    <col min="6" max="6" width="11.28515625" style="46" bestFit="1" customWidth="1"/>
    <col min="7" max="7" width="34.5703125" style="46" bestFit="1" customWidth="1"/>
    <col min="8" max="8" width="9" style="46" bestFit="1" customWidth="1"/>
    <col min="9" max="9" width="8" style="46" bestFit="1" customWidth="1"/>
    <col min="10" max="10" width="7.140625" style="46" bestFit="1" customWidth="1"/>
    <col min="11" max="12" width="10.7109375" style="46" bestFit="1" customWidth="1"/>
    <col min="13" max="13" width="7.7109375" style="46" bestFit="1" customWidth="1"/>
    <col min="14" max="14" width="13.140625" style="46" bestFit="1" customWidth="1"/>
    <col min="15" max="15" width="19.85546875" style="46" bestFit="1" customWidth="1"/>
    <col min="16" max="16" width="11.5703125" style="46" bestFit="1" customWidth="1"/>
    <col min="17" max="17" width="41.85546875" style="46" bestFit="1" customWidth="1"/>
    <col min="18" max="18" width="10.7109375" style="46" bestFit="1" customWidth="1"/>
    <col min="19" max="19" width="13.42578125" style="46" bestFit="1" customWidth="1"/>
    <col min="20" max="20" width="13.140625" style="46" bestFit="1" customWidth="1"/>
    <col min="21" max="21" width="12.7109375" style="46" bestFit="1" customWidth="1"/>
    <col min="22" max="22" width="13.140625" style="46" bestFit="1" customWidth="1"/>
    <col min="23" max="23" width="13.85546875" style="46" bestFit="1" customWidth="1"/>
    <col min="24" max="24" width="9.5703125" style="46" bestFit="1" customWidth="1"/>
    <col min="25" max="25" width="15.140625" style="46" bestFit="1" customWidth="1"/>
    <col min="26" max="26" width="19.140625" style="46" bestFit="1" customWidth="1"/>
    <col min="27" max="27" width="11.85546875" style="46" bestFit="1" customWidth="1"/>
    <col min="28" max="28" width="12.7109375" style="46" bestFit="1" customWidth="1"/>
    <col min="29" max="29" width="19.42578125" style="46" bestFit="1" customWidth="1"/>
    <col min="30" max="30" width="15.5703125" style="46" bestFit="1" customWidth="1"/>
    <col min="31" max="31" width="11.85546875" style="46" bestFit="1" customWidth="1"/>
    <col min="32" max="32" width="15.42578125" style="46" bestFit="1" customWidth="1"/>
    <col min="33" max="33" width="11.85546875" style="46" bestFit="1" customWidth="1"/>
    <col min="34" max="34" width="9.140625" style="46" bestFit="1" customWidth="1"/>
    <col min="35" max="35" width="24.140625" style="46" bestFit="1" customWidth="1"/>
    <col min="36" max="36" width="9.140625" style="46" bestFit="1" customWidth="1"/>
    <col min="37" max="37" width="24.140625" style="46" bestFit="1" customWidth="1"/>
    <col min="38" max="38" width="13.140625" style="46" bestFit="1" customWidth="1"/>
    <col min="39" max="40" width="13.42578125" style="46" bestFit="1" customWidth="1"/>
    <col min="41" max="41" width="7" style="46" bestFit="1" customWidth="1"/>
    <col min="42" max="42" width="19.5703125" style="46" bestFit="1" customWidth="1"/>
    <col min="43" max="43" width="7" style="46" bestFit="1" customWidth="1"/>
    <col min="44" max="44" width="19.5703125" style="46" bestFit="1" customWidth="1"/>
    <col min="45" max="47" width="24.42578125" style="46" bestFit="1" customWidth="1"/>
    <col min="48" max="48" width="37" style="46" bestFit="1" customWidth="1"/>
    <col min="49" max="49" width="10.42578125" style="46" customWidth="1"/>
    <col min="50" max="50" width="10.7109375" style="46" bestFit="1" customWidth="1"/>
    <col min="51" max="51" width="10.28515625" style="46" bestFit="1" customWidth="1"/>
    <col min="52" max="52" width="14.140625" style="46" bestFit="1" customWidth="1"/>
    <col min="53" max="53" width="9.5703125" style="46" bestFit="1" customWidth="1"/>
    <col min="54" max="54" width="7.28515625" style="46" bestFit="1" customWidth="1"/>
    <col min="55" max="55" width="11.42578125" style="46"/>
    <col min="56" max="56" width="16.5703125" style="46" bestFit="1" customWidth="1"/>
    <col min="57" max="103" width="11.42578125" style="46"/>
    <col min="104" max="104" width="24.42578125" style="46" bestFit="1" customWidth="1"/>
    <col min="105" max="105" width="9.42578125" style="46" bestFit="1" customWidth="1"/>
    <col min="106" max="106" width="13.42578125" style="46" bestFit="1" customWidth="1"/>
    <col min="107" max="107" width="34.5703125" style="46" bestFit="1" customWidth="1"/>
    <col min="108" max="108" width="16" style="46" bestFit="1" customWidth="1"/>
    <col min="109" max="109" width="20.5703125" style="46" bestFit="1" customWidth="1"/>
    <col min="110" max="110" width="14.28515625" style="46" bestFit="1" customWidth="1"/>
    <col min="111" max="111" width="23.5703125" style="46" bestFit="1" customWidth="1"/>
    <col min="112" max="112" width="22.7109375" style="46" bestFit="1" customWidth="1"/>
    <col min="113" max="113" width="17.85546875" style="46" bestFit="1" customWidth="1"/>
    <col min="114" max="114" width="21.5703125" style="46" bestFit="1" customWidth="1"/>
    <col min="115" max="115" width="23.85546875" style="46" bestFit="1" customWidth="1"/>
    <col min="116" max="116" width="13.42578125" style="46" bestFit="1" customWidth="1"/>
    <col min="117" max="117" width="15" style="46" bestFit="1" customWidth="1"/>
    <col min="118" max="119" width="11.42578125" style="46"/>
    <col min="120" max="120" width="16" style="46" bestFit="1" customWidth="1"/>
    <col min="121" max="121" width="27.5703125" style="46" bestFit="1" customWidth="1"/>
    <col min="122" max="131" width="11.42578125" style="46"/>
    <col min="132" max="132" width="2" style="46" bestFit="1" customWidth="1"/>
    <col min="133" max="16384" width="11.42578125" style="46"/>
  </cols>
  <sheetData>
    <row r="1" spans="1:35" x14ac:dyDescent="0.25">
      <c r="A1" s="47" t="s">
        <v>46</v>
      </c>
      <c r="B1" s="47" t="s">
        <v>72</v>
      </c>
      <c r="C1" s="46" t="s">
        <v>73</v>
      </c>
      <c r="D1" s="46" t="s">
        <v>74</v>
      </c>
      <c r="E1" s="46" t="s">
        <v>75</v>
      </c>
      <c r="F1" s="46" t="s">
        <v>76</v>
      </c>
      <c r="G1" s="46" t="s">
        <v>77</v>
      </c>
      <c r="H1" s="46" t="s">
        <v>78</v>
      </c>
      <c r="I1" s="46" t="s">
        <v>79</v>
      </c>
      <c r="J1" s="46" t="s">
        <v>80</v>
      </c>
      <c r="K1" s="46" t="s">
        <v>81</v>
      </c>
      <c r="L1" s="46" t="s">
        <v>82</v>
      </c>
      <c r="M1" s="46" t="s">
        <v>51</v>
      </c>
      <c r="N1" s="46" t="s">
        <v>83</v>
      </c>
      <c r="O1" s="46" t="s">
        <v>84</v>
      </c>
      <c r="P1" s="46" t="s">
        <v>56</v>
      </c>
      <c r="Q1" s="46" t="s">
        <v>85</v>
      </c>
      <c r="R1" s="46" t="s">
        <v>86</v>
      </c>
      <c r="S1" s="46" t="s">
        <v>87</v>
      </c>
      <c r="T1" s="46" t="s">
        <v>88</v>
      </c>
      <c r="U1" s="46" t="s">
        <v>89</v>
      </c>
      <c r="V1" s="46" t="s">
        <v>90</v>
      </c>
      <c r="W1" s="46" t="s">
        <v>91</v>
      </c>
      <c r="X1" s="46" t="s">
        <v>92</v>
      </c>
      <c r="Y1" s="46" t="s">
        <v>93</v>
      </c>
      <c r="Z1" s="46" t="s">
        <v>94</v>
      </c>
      <c r="AA1" s="46" t="s">
        <v>95</v>
      </c>
      <c r="AB1" s="46" t="s">
        <v>96</v>
      </c>
      <c r="AC1" s="46" t="s">
        <v>97</v>
      </c>
      <c r="AD1" s="46" t="s">
        <v>98</v>
      </c>
      <c r="AE1" s="46" t="s">
        <v>99</v>
      </c>
      <c r="AF1" s="46" t="s">
        <v>100</v>
      </c>
      <c r="AG1" s="46" t="s">
        <v>101</v>
      </c>
      <c r="AH1" s="46" t="s">
        <v>102</v>
      </c>
      <c r="AI1" s="46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200"/>
  <sheetViews>
    <sheetView zoomScale="85" zoomScaleNormal="85" workbookViewId="0">
      <pane ySplit="1" topLeftCell="A2" activePane="bottomLeft" state="frozenSplit"/>
      <selection pane="bottomLeft" activeCell="E1" sqref="E1:F1"/>
    </sheetView>
  </sheetViews>
  <sheetFormatPr baseColWidth="10" defaultRowHeight="15" x14ac:dyDescent="0.25"/>
  <cols>
    <col min="1" max="1" width="3.5703125" style="11" customWidth="1"/>
    <col min="2" max="2" width="3.85546875" style="12" customWidth="1"/>
    <col min="3" max="3" width="17.140625" style="12" bestFit="1" customWidth="1"/>
    <col min="4" max="4" width="38" style="12" bestFit="1" customWidth="1"/>
    <col min="5" max="5" width="30.140625" style="12" bestFit="1" customWidth="1"/>
    <col min="6" max="6" width="4.28515625" style="12" bestFit="1" customWidth="1"/>
    <col min="7" max="7" width="3.85546875" style="12" customWidth="1"/>
    <col min="8" max="8" width="4.140625" style="11" customWidth="1"/>
    <col min="9" max="9" width="3.85546875" style="12" customWidth="1"/>
    <col min="10" max="10" width="8" style="12" bestFit="1" customWidth="1"/>
    <col min="11" max="11" width="9.28515625" style="12" bestFit="1" customWidth="1"/>
    <col min="12" max="12" width="14.140625" style="12" bestFit="1" customWidth="1"/>
    <col min="13" max="13" width="7.7109375" style="12" bestFit="1" customWidth="1"/>
    <col min="14" max="14" width="8.140625" style="12" bestFit="1" customWidth="1"/>
    <col min="15" max="17" width="30.42578125" style="12" customWidth="1"/>
    <col min="18" max="18" width="29.5703125" style="12" customWidth="1"/>
    <col min="19" max="19" width="3.85546875" style="12" customWidth="1"/>
    <col min="20" max="20" width="3.42578125" style="11" customWidth="1"/>
    <col min="21" max="21" width="31" style="12" bestFit="1" customWidth="1"/>
    <col min="22" max="22" width="3.5703125" style="12" customWidth="1"/>
    <col min="23" max="23" width="2.7109375" style="12" customWidth="1"/>
    <col min="24" max="24" width="17.140625" style="12" bestFit="1" customWidth="1"/>
    <col min="25" max="26" width="17.140625" style="12" customWidth="1"/>
    <col min="27" max="27" width="45.42578125" style="12" customWidth="1"/>
    <col min="28" max="28" width="2.85546875" style="12" customWidth="1"/>
    <col min="29" max="29" width="6.140625" style="11" bestFit="1" customWidth="1"/>
    <col min="30" max="16384" width="11.42578125" style="12"/>
  </cols>
  <sheetData>
    <row r="1" spans="1:29" ht="57.75" customHeight="1" x14ac:dyDescent="0.25">
      <c r="A1" s="14"/>
      <c r="B1" s="51" t="s">
        <v>36</v>
      </c>
      <c r="C1" s="51"/>
      <c r="D1" s="52"/>
      <c r="E1" s="65">
        <v>1400827</v>
      </c>
      <c r="F1" s="66"/>
      <c r="G1" s="14"/>
      <c r="H1" s="14"/>
      <c r="I1" s="51" t="s">
        <v>37</v>
      </c>
      <c r="J1" s="51"/>
      <c r="K1" s="51"/>
      <c r="L1" s="51"/>
      <c r="M1" s="51"/>
      <c r="N1" s="51"/>
      <c r="O1" s="51"/>
      <c r="P1" s="51"/>
      <c r="Q1" s="51"/>
      <c r="R1" s="51"/>
      <c r="S1" s="51"/>
      <c r="T1" s="14"/>
      <c r="U1" s="4"/>
      <c r="V1" s="14"/>
      <c r="W1" s="53" t="s">
        <v>38</v>
      </c>
      <c r="X1" s="53"/>
      <c r="Y1" s="53"/>
      <c r="Z1" s="54"/>
      <c r="AA1" s="15" t="s">
        <v>39</v>
      </c>
      <c r="AB1" s="16"/>
    </row>
    <row r="2" spans="1:29" s="11" customFormat="1" ht="15.75" thickBot="1" x14ac:dyDescent="0.3">
      <c r="C2" s="17" t="e">
        <f>VLOOKUP(E6,DATA!B:D,3,FALSE)</f>
        <v>#N/A</v>
      </c>
    </row>
    <row r="3" spans="1:29" ht="15.75" thickBot="1" x14ac:dyDescent="0.3">
      <c r="B3" s="55"/>
      <c r="C3" s="56"/>
      <c r="D3" s="56"/>
      <c r="E3" s="56"/>
      <c r="F3" s="56"/>
      <c r="G3" s="57"/>
      <c r="I3" s="55"/>
      <c r="J3" s="56"/>
      <c r="K3" s="56"/>
      <c r="L3" s="56"/>
      <c r="M3" s="56"/>
      <c r="N3" s="56"/>
      <c r="O3" s="56"/>
      <c r="P3" s="56"/>
      <c r="Q3" s="56"/>
      <c r="R3" s="56"/>
      <c r="S3" s="57"/>
      <c r="U3" s="14" t="s">
        <v>40</v>
      </c>
      <c r="V3" s="11"/>
      <c r="W3" s="43"/>
      <c r="X3" s="44"/>
      <c r="Y3" s="44"/>
      <c r="Z3" s="44"/>
      <c r="AA3" s="44"/>
      <c r="AB3" s="45"/>
    </row>
    <row r="4" spans="1:29" ht="15.75" thickBot="1" x14ac:dyDescent="0.3">
      <c r="B4" s="18"/>
      <c r="C4" s="58" t="s">
        <v>41</v>
      </c>
      <c r="D4" s="59"/>
      <c r="E4" s="59"/>
      <c r="F4" s="60"/>
      <c r="G4" s="19"/>
      <c r="H4" s="20"/>
      <c r="I4" s="21"/>
      <c r="J4" s="58" t="s">
        <v>42</v>
      </c>
      <c r="K4" s="59"/>
      <c r="L4" s="59"/>
      <c r="M4" s="59"/>
      <c r="N4" s="59"/>
      <c r="O4" s="59"/>
      <c r="P4" s="59"/>
      <c r="Q4" s="59"/>
      <c r="R4" s="60"/>
      <c r="S4" s="22"/>
      <c r="U4" s="11"/>
      <c r="V4" s="11"/>
      <c r="W4" s="18"/>
      <c r="X4" s="61" t="s">
        <v>43</v>
      </c>
      <c r="Y4" s="62"/>
      <c r="Z4" s="62"/>
      <c r="AA4" s="63"/>
      <c r="AB4" s="22"/>
    </row>
    <row r="5" spans="1:29" x14ac:dyDescent="0.25">
      <c r="B5" s="18"/>
      <c r="C5" s="23"/>
      <c r="D5" s="23"/>
      <c r="E5" s="23"/>
      <c r="F5" s="23"/>
      <c r="G5" s="22"/>
      <c r="I5" s="18"/>
      <c r="J5" s="24"/>
      <c r="K5" s="24"/>
      <c r="L5" s="24"/>
      <c r="M5" s="24"/>
      <c r="N5" s="24"/>
      <c r="O5" s="24"/>
      <c r="P5" s="24"/>
      <c r="Q5" s="24"/>
      <c r="R5" s="24"/>
      <c r="S5" s="22"/>
      <c r="U5" s="25" t="s">
        <v>44</v>
      </c>
      <c r="V5" s="11"/>
      <c r="W5" s="18"/>
      <c r="X5" s="24"/>
      <c r="Y5" s="24"/>
      <c r="Z5" s="24"/>
      <c r="AA5" s="24"/>
      <c r="AB5" s="22"/>
    </row>
    <row r="6" spans="1:29" x14ac:dyDescent="0.25">
      <c r="B6" s="18"/>
      <c r="C6" s="64" t="s">
        <v>45</v>
      </c>
      <c r="D6" s="64"/>
      <c r="E6" s="68">
        <f>E1</f>
        <v>1400827</v>
      </c>
      <c r="F6" s="68"/>
      <c r="G6" s="22"/>
      <c r="I6" s="18"/>
      <c r="J6" s="41" t="s">
        <v>46</v>
      </c>
      <c r="K6" s="41" t="s">
        <v>47</v>
      </c>
      <c r="L6" s="41" t="s">
        <v>48</v>
      </c>
      <c r="M6" s="41" t="s">
        <v>49</v>
      </c>
      <c r="N6" s="41" t="s">
        <v>50</v>
      </c>
      <c r="O6" s="41" t="s">
        <v>51</v>
      </c>
      <c r="P6" s="41" t="s">
        <v>52</v>
      </c>
      <c r="Q6" s="41"/>
      <c r="R6" s="41" t="s">
        <v>53</v>
      </c>
      <c r="S6" s="22"/>
      <c r="U6" s="25" t="s">
        <v>54</v>
      </c>
      <c r="V6" s="11"/>
      <c r="W6" s="18"/>
      <c r="X6" s="26" t="s">
        <v>55</v>
      </c>
      <c r="Y6" s="26" t="s">
        <v>46</v>
      </c>
      <c r="Z6" s="41" t="s">
        <v>56</v>
      </c>
      <c r="AA6" s="41" t="s">
        <v>57</v>
      </c>
      <c r="AB6" s="22"/>
    </row>
    <row r="7" spans="1:29" x14ac:dyDescent="0.25">
      <c r="B7" s="18"/>
      <c r="C7" s="23"/>
      <c r="D7" s="23"/>
      <c r="E7" s="23"/>
      <c r="F7" s="23"/>
      <c r="G7" s="22"/>
      <c r="I7" s="18"/>
      <c r="J7" s="27">
        <v>1400827</v>
      </c>
      <c r="K7" s="28" t="e">
        <f>IF(J7="","",VLOOKUP(J7,DATA!B:D,3,FALSE))</f>
        <v>#N/A</v>
      </c>
      <c r="L7" s="28" t="e">
        <f>IF(J7="","",VLOOKUP(J7,DATA!B:AG,32,FALSE))</f>
        <v>#N/A</v>
      </c>
      <c r="M7" s="29" t="e">
        <f>IF(J7="","",VLOOKUP(J7,DATA!B:K,10,FALSE))</f>
        <v>#N/A</v>
      </c>
      <c r="N7" s="29" t="e">
        <f>IF(J7="","",VLOOKUP(J7,DATA!B:J,9,FALSE))</f>
        <v>#N/A</v>
      </c>
      <c r="O7" s="29" t="e">
        <f>IF(J7="","",VLOOKUP(N7,TRANSCO!A:D,2,FALSE))</f>
        <v>#N/A</v>
      </c>
      <c r="P7" s="29" t="e">
        <f>IF(J7="","",VLOOKUP(N7,TRANSCO!A:D,3,FALSE))</f>
        <v>#N/A</v>
      </c>
      <c r="Q7" s="29" t="e">
        <f>IF(J7="","",VLOOKUP(J7,DATA!B:G,6,FALSE))</f>
        <v>#N/A</v>
      </c>
      <c r="R7" s="29" t="e">
        <f>IF(J7="","",VLOOKUP(J7,DATA!B:E,4,FALSE))</f>
        <v>#N/A</v>
      </c>
      <c r="S7" s="22"/>
      <c r="U7" s="25" t="s">
        <v>58</v>
      </c>
      <c r="V7" s="11"/>
      <c r="W7" s="18"/>
      <c r="X7" s="30" t="str">
        <f ca="1">IF(Y7="","",1)</f>
        <v/>
      </c>
      <c r="Y7" s="30" t="str">
        <f ca="1">IFERROR(INDEX(DATA!$B:$B,AC7,1),"")</f>
        <v/>
      </c>
      <c r="Z7" s="31" t="str">
        <f ca="1">IFERROR(INDEX(DATA!$P:$P,AC7,1),"")</f>
        <v/>
      </c>
      <c r="AA7" s="31" t="str">
        <f ca="1">IFERROR(INDEX(DATA!$Q:$Q,AC7,1),"")</f>
        <v/>
      </c>
      <c r="AB7" s="22"/>
      <c r="AC7" s="17" t="str">
        <f ca="1">IFERROR(MATCH($AA$1,OFFSET(DATA!$E$1,AC6,0,COUNTA(DATA!AD:AD)-AC6,1),0)+AC6,"")</f>
        <v/>
      </c>
    </row>
    <row r="8" spans="1:29" x14ac:dyDescent="0.25">
      <c r="B8" s="18"/>
      <c r="C8" s="42" t="s">
        <v>59</v>
      </c>
      <c r="D8" s="42" t="s">
        <v>60</v>
      </c>
      <c r="E8" s="14"/>
      <c r="F8" s="14"/>
      <c r="G8" s="22"/>
      <c r="I8" s="18"/>
      <c r="J8" s="27">
        <v>7577971</v>
      </c>
      <c r="K8" s="28" t="e">
        <f>IF(J8="","",VLOOKUP(J8,DATA!B:D,3,FALSE))</f>
        <v>#N/A</v>
      </c>
      <c r="L8" s="28" t="e">
        <f>IF(J8="","",VLOOKUP(J8,DATA!B:AG,32,FALSE))</f>
        <v>#N/A</v>
      </c>
      <c r="M8" s="29" t="e">
        <f>IF(J8="","",VLOOKUP(J8,DATA!B:K,10,FALSE))</f>
        <v>#N/A</v>
      </c>
      <c r="N8" s="29" t="e">
        <f>IF(J8="","",VLOOKUP(J8,DATA!B:J,9,FALSE))</f>
        <v>#N/A</v>
      </c>
      <c r="O8" s="29" t="e">
        <f>IF(J8="","",VLOOKUP(N8,TRANSCO!A:D,2,FALSE))</f>
        <v>#N/A</v>
      </c>
      <c r="P8" s="29" t="e">
        <f>IF(J8="","",VLOOKUP(N8,TRANSCO!A:D,3,FALSE))</f>
        <v>#N/A</v>
      </c>
      <c r="Q8" s="29" t="e">
        <f>IF(J8="","",VLOOKUP(J8,DATA!B:G,6,FALSE))</f>
        <v>#N/A</v>
      </c>
      <c r="R8" s="29" t="e">
        <f>IF(J8="","",VLOOKUP(J8,DATA!B:E,4,FALSE))</f>
        <v>#N/A</v>
      </c>
      <c r="S8" s="22"/>
      <c r="U8" s="25" t="s">
        <v>61</v>
      </c>
      <c r="V8" s="11"/>
      <c r="W8" s="18"/>
      <c r="X8" s="30" t="str">
        <f ca="1">IF(Y8="","",IF(Y8=Y7,X7,X7+1))</f>
        <v/>
      </c>
      <c r="Y8" s="30" t="str">
        <f ca="1">IFERROR(INDEX(DATA!$B:$B,AC8,1),"")</f>
        <v/>
      </c>
      <c r="Z8" s="31" t="str">
        <f ca="1">IFERROR(INDEX(DATA!$P:$P,AC8,1),"")</f>
        <v/>
      </c>
      <c r="AA8" s="31" t="str">
        <f ca="1">IFERROR(INDEX(DATA!$Q:$Q,AC8,1),"")</f>
        <v/>
      </c>
      <c r="AB8" s="22"/>
      <c r="AC8" s="17" t="str">
        <f ca="1">IFERROR(MATCH($AA$1,OFFSET(DATA!$E$1,AC7,0,COUNTA(DATA!AD:AD)-AC7,1),0)+AC7,"")</f>
        <v/>
      </c>
    </row>
    <row r="9" spans="1:29" x14ac:dyDescent="0.25">
      <c r="B9" s="18"/>
      <c r="C9" s="32" t="e">
        <f>DATE(LEFT(C2,4),MID(C2,5,2),RIGHT(C2,2))</f>
        <v>#N/A</v>
      </c>
      <c r="D9" s="40" t="e">
        <f>VLOOKUP(E1,DATA!B:AG,32,FALSE)</f>
        <v>#N/A</v>
      </c>
      <c r="E9" s="14"/>
      <c r="F9" s="14"/>
      <c r="G9" s="22"/>
      <c r="I9" s="18"/>
      <c r="J9" s="27">
        <v>7578602</v>
      </c>
      <c r="K9" s="28" t="e">
        <f>IF(J9="","",VLOOKUP(J9,DATA!B:D,3,FALSE))</f>
        <v>#N/A</v>
      </c>
      <c r="L9" s="28" t="e">
        <f>IF(J9="","",VLOOKUP(J9,DATA!B:AG,32,FALSE))</f>
        <v>#N/A</v>
      </c>
      <c r="M9" s="29" t="e">
        <f>IF(J9="","",VLOOKUP(J9,DATA!B:K,10,FALSE))</f>
        <v>#N/A</v>
      </c>
      <c r="N9" s="29" t="e">
        <f>IF(J9="","",VLOOKUP(J9,DATA!B:J,9,FALSE))</f>
        <v>#N/A</v>
      </c>
      <c r="O9" s="29" t="e">
        <f>IF(J9="","",VLOOKUP(N9,TRANSCO!A:D,2,FALSE))</f>
        <v>#N/A</v>
      </c>
      <c r="P9" s="29" t="e">
        <f>IF(J9="","",VLOOKUP(N9,TRANSCO!A:D,3,FALSE))</f>
        <v>#N/A</v>
      </c>
      <c r="Q9" s="29" t="e">
        <f>IF(J9="","",VLOOKUP(J9,DATA!B:G,6,FALSE))</f>
        <v>#N/A</v>
      </c>
      <c r="R9" s="29" t="e">
        <f>IF(J9="","",VLOOKUP(J9,DATA!B:E,4,FALSE))</f>
        <v>#N/A</v>
      </c>
      <c r="S9" s="22"/>
      <c r="U9" s="25" t="s">
        <v>62</v>
      </c>
      <c r="V9" s="11"/>
      <c r="W9" s="18"/>
      <c r="X9" s="30" t="str">
        <f t="shared" ref="X9:X72" ca="1" si="0">IF(Y9="","",IF(Y9=Y8,X8,X8+1))</f>
        <v/>
      </c>
      <c r="Y9" s="30" t="str">
        <f ca="1">IFERROR(INDEX(DATA!$B:$B,AC9,1),"")</f>
        <v/>
      </c>
      <c r="Z9" s="31" t="str">
        <f ca="1">IFERROR(INDEX(DATA!$P:$P,AC9,1),"")</f>
        <v/>
      </c>
      <c r="AA9" s="31" t="str">
        <f ca="1">IFERROR(INDEX(DATA!$Q:$Q,AC9,1),"")</f>
        <v/>
      </c>
      <c r="AB9" s="22"/>
      <c r="AC9" s="17" t="str">
        <f ca="1">IFERROR(MATCH($AA$1,OFFSET(DATA!$E$1,AC8,0,COUNTA(DATA!AD:AD)-AC8,1),0)+AC8,"")</f>
        <v/>
      </c>
    </row>
    <row r="10" spans="1:29" x14ac:dyDescent="0.25">
      <c r="B10" s="18"/>
      <c r="C10" s="23"/>
      <c r="D10" s="23"/>
      <c r="E10" s="23"/>
      <c r="F10" s="23"/>
      <c r="G10" s="22"/>
      <c r="I10" s="18"/>
      <c r="J10" s="27">
        <v>7578638</v>
      </c>
      <c r="K10" s="28" t="e">
        <f>IF(J10="","",VLOOKUP(J10,DATA!B:D,3,FALSE))</f>
        <v>#N/A</v>
      </c>
      <c r="L10" s="28" t="e">
        <f>IF(J10="","",VLOOKUP(J10,DATA!B:AG,32,FALSE))</f>
        <v>#N/A</v>
      </c>
      <c r="M10" s="29" t="e">
        <f>IF(J10="","",VLOOKUP(J10,DATA!B:K,10,FALSE))</f>
        <v>#N/A</v>
      </c>
      <c r="N10" s="29" t="e">
        <f>IF(J10="","",VLOOKUP(J10,DATA!B:J,9,FALSE))</f>
        <v>#N/A</v>
      </c>
      <c r="O10" s="29" t="e">
        <f>IF(J10="","",VLOOKUP(N10,TRANSCO!A:D,2,FALSE))</f>
        <v>#N/A</v>
      </c>
      <c r="P10" s="29" t="e">
        <f>IF(J10="","",VLOOKUP(N10,TRANSCO!A:D,3,FALSE))</f>
        <v>#N/A</v>
      </c>
      <c r="Q10" s="29" t="e">
        <f>IF(J10="","",VLOOKUP(J10,DATA!B:G,6,FALSE))</f>
        <v>#N/A</v>
      </c>
      <c r="R10" s="29" t="e">
        <f>IF(J10="","",VLOOKUP(J10,DATA!B:E,4,FALSE))</f>
        <v>#N/A</v>
      </c>
      <c r="S10" s="22"/>
      <c r="U10" s="25" t="s">
        <v>63</v>
      </c>
      <c r="V10" s="11"/>
      <c r="W10" s="18"/>
      <c r="X10" s="30" t="str">
        <f t="shared" ca="1" si="0"/>
        <v/>
      </c>
      <c r="Y10" s="30" t="str">
        <f ca="1">IFERROR(INDEX(DATA!$B:$B,AC10,1),"")</f>
        <v/>
      </c>
      <c r="Z10" s="31" t="str">
        <f ca="1">IFERROR(INDEX(DATA!$P:$P,AC10,1),"")</f>
        <v/>
      </c>
      <c r="AA10" s="31" t="str">
        <f ca="1">IFERROR(INDEX(DATA!$Q:$Q,AC10,1),"")</f>
        <v/>
      </c>
      <c r="AB10" s="22"/>
      <c r="AC10" s="17" t="str">
        <f ca="1">IFERROR(MATCH($AA$1,OFFSET(DATA!$E$1,AC9,0,COUNTA(DATA!AD:AD)-AC9,1),0)+AC9,"")</f>
        <v/>
      </c>
    </row>
    <row r="11" spans="1:29" x14ac:dyDescent="0.25">
      <c r="B11" s="18"/>
      <c r="C11" s="42" t="s">
        <v>53</v>
      </c>
      <c r="D11" s="33" t="s">
        <v>64</v>
      </c>
      <c r="E11" s="64" t="s">
        <v>65</v>
      </c>
      <c r="F11" s="64"/>
      <c r="G11" s="22"/>
      <c r="I11" s="18"/>
      <c r="J11" s="27"/>
      <c r="K11" s="28" t="str">
        <f>IF(J11="","",VLOOKUP(J11,DATA!B:D,3,FALSE))</f>
        <v/>
      </c>
      <c r="L11" s="28" t="str">
        <f>IF(J11="","",VLOOKUP(J11,DATA!B:AG,32,FALSE))</f>
        <v/>
      </c>
      <c r="M11" s="29" t="str">
        <f>IF(J11="","",VLOOKUP(J11,DATA!B:K,10,FALSE))</f>
        <v/>
      </c>
      <c r="N11" s="29" t="str">
        <f>IF(J11="","",VLOOKUP(J11,DATA!B:J,9,FALSE))</f>
        <v/>
      </c>
      <c r="O11" s="29" t="str">
        <f>IF(J11="","",VLOOKUP(N11,TRANSCO!A:D,2,FALSE))</f>
        <v/>
      </c>
      <c r="P11" s="29" t="str">
        <f>IF(J11="","",VLOOKUP(N11,TRANSCO!A:D,3,FALSE))</f>
        <v/>
      </c>
      <c r="Q11" s="29" t="str">
        <f>IF(J11="","",VLOOKUP(J11,DATA!B:G,6,FALSE))</f>
        <v/>
      </c>
      <c r="R11" s="29" t="str">
        <f>IF(J11="","",VLOOKUP(J11,DATA!B:E,4,FALSE))</f>
        <v/>
      </c>
      <c r="S11" s="22"/>
      <c r="U11" s="11"/>
      <c r="V11" s="11"/>
      <c r="W11" s="18"/>
      <c r="X11" s="30" t="str">
        <f t="shared" ca="1" si="0"/>
        <v/>
      </c>
      <c r="Y11" s="30" t="str">
        <f ca="1">IFERROR(INDEX(DATA!$B:$B,AC11,1),"")</f>
        <v/>
      </c>
      <c r="Z11" s="31" t="str">
        <f ca="1">IFERROR(INDEX(DATA!$P:$P,AC11,1),"")</f>
        <v/>
      </c>
      <c r="AA11" s="31" t="str">
        <f ca="1">IFERROR(INDEX(DATA!$Q:$Q,AC11,1),"")</f>
        <v/>
      </c>
      <c r="AB11" s="22"/>
      <c r="AC11" s="17" t="str">
        <f ca="1">IFERROR(MATCH($AA$1,OFFSET(DATA!$E$1,AC10,0,COUNTA(DATA!AD:AD)-AC10,1),0)+AC10,"")</f>
        <v/>
      </c>
    </row>
    <row r="12" spans="1:29" x14ac:dyDescent="0.25">
      <c r="B12" s="18"/>
      <c r="C12" s="40" t="e">
        <f>VLOOKUP(E6,DATA!B:E,4,FALSE)</f>
        <v>#N/A</v>
      </c>
      <c r="D12" s="34" t="e">
        <f>VLOOKUP(E1,DATA!B:G,5,FALSE)</f>
        <v>#N/A</v>
      </c>
      <c r="E12" s="67" t="e">
        <f>VLOOKUP(E1,DATA!B:G,6,FALSE)</f>
        <v>#N/A</v>
      </c>
      <c r="F12" s="67"/>
      <c r="G12" s="22"/>
      <c r="I12" s="18"/>
      <c r="J12" s="27"/>
      <c r="K12" s="28" t="str">
        <f>IF(J12="","",VLOOKUP(J12,DATA!B:D,3,FALSE))</f>
        <v/>
      </c>
      <c r="L12" s="28" t="str">
        <f>IF(J12="","",VLOOKUP(J12,DATA!B:AG,32,FALSE))</f>
        <v/>
      </c>
      <c r="M12" s="29" t="str">
        <f>IF(J12="","",VLOOKUP(J12,DATA!B:K,10,FALSE))</f>
        <v/>
      </c>
      <c r="N12" s="29" t="str">
        <f>IF(J12="","",VLOOKUP(J12,DATA!B:J,9,FALSE))</f>
        <v/>
      </c>
      <c r="O12" s="29" t="str">
        <f>IF(J12="","",VLOOKUP(N12,TRANSCO!A:D,2,FALSE))</f>
        <v/>
      </c>
      <c r="P12" s="29" t="str">
        <f>IF(J12="","",VLOOKUP(N12,TRANSCO!A:D,3,FALSE))</f>
        <v/>
      </c>
      <c r="Q12" s="29" t="str">
        <f>IF(J12="","",VLOOKUP(J12,DATA!B:G,6,FALSE))</f>
        <v/>
      </c>
      <c r="R12" s="29" t="str">
        <f>IF(J12="","",VLOOKUP(J12,DATA!B:E,4,FALSE))</f>
        <v/>
      </c>
      <c r="S12" s="22"/>
      <c r="U12" s="11"/>
      <c r="W12" s="18"/>
      <c r="X12" s="30" t="str">
        <f t="shared" ca="1" si="0"/>
        <v/>
      </c>
      <c r="Y12" s="30" t="str">
        <f ca="1">IFERROR(INDEX(DATA!$B:$B,AC12,1),"")</f>
        <v/>
      </c>
      <c r="Z12" s="31" t="str">
        <f ca="1">IFERROR(INDEX(DATA!$P:$P,AC12,1),"")</f>
        <v/>
      </c>
      <c r="AA12" s="31" t="str">
        <f ca="1">IFERROR(INDEX(DATA!$Q:$Q,AC12,1),"")</f>
        <v/>
      </c>
      <c r="AB12" s="22"/>
      <c r="AC12" s="17" t="str">
        <f ca="1">IFERROR(MATCH($AA$1,OFFSET(DATA!$E$1,AC11,0,COUNTA(DATA!AD:AD)-AC11,1),0)+AC11,"")</f>
        <v/>
      </c>
    </row>
    <row r="13" spans="1:29" x14ac:dyDescent="0.25">
      <c r="B13" s="18"/>
      <c r="C13" s="23"/>
      <c r="D13" s="23"/>
      <c r="E13" s="23"/>
      <c r="F13" s="23"/>
      <c r="G13" s="22"/>
      <c r="I13" s="18"/>
      <c r="J13" s="27"/>
      <c r="K13" s="28" t="str">
        <f>IF(J13="","",VLOOKUP(J13,DATA!B:D,3,FALSE))</f>
        <v/>
      </c>
      <c r="L13" s="28" t="str">
        <f>IF(J13="","",VLOOKUP(J13,DATA!B:AG,32,FALSE))</f>
        <v/>
      </c>
      <c r="M13" s="29" t="str">
        <f>IF(J13="","",VLOOKUP(J13,DATA!B:K,10,FALSE))</f>
        <v/>
      </c>
      <c r="N13" s="29" t="str">
        <f>IF(J13="","",VLOOKUP(J13,DATA!B:J,9,FALSE))</f>
        <v/>
      </c>
      <c r="O13" s="29" t="str">
        <f>IF(J13="","",VLOOKUP(N13,TRANSCO!A:D,2,FALSE))</f>
        <v/>
      </c>
      <c r="P13" s="29" t="str">
        <f>IF(J13="","",VLOOKUP(N13,TRANSCO!A:D,3,FALSE))</f>
        <v/>
      </c>
      <c r="Q13" s="29" t="str">
        <f>IF(J13="","",VLOOKUP(J13,DATA!B:G,6,FALSE))</f>
        <v/>
      </c>
      <c r="R13" s="29" t="str">
        <f>IF(J13="","",VLOOKUP(J13,DATA!B:E,4,FALSE))</f>
        <v/>
      </c>
      <c r="S13" s="22"/>
      <c r="U13" s="11"/>
      <c r="W13" s="18"/>
      <c r="X13" s="30" t="str">
        <f t="shared" ca="1" si="0"/>
        <v/>
      </c>
      <c r="Y13" s="30" t="str">
        <f ca="1">IFERROR(INDEX(DATA!$B:$B,AC13,1),"")</f>
        <v/>
      </c>
      <c r="Z13" s="31" t="str">
        <f ca="1">IFERROR(INDEX(DATA!$P:$P,AC13,1),"")</f>
        <v/>
      </c>
      <c r="AA13" s="31" t="str">
        <f ca="1">IFERROR(INDEX(DATA!$Q:$Q,AC13,1),"")</f>
        <v/>
      </c>
      <c r="AB13" s="22"/>
      <c r="AC13" s="17" t="str">
        <f ca="1">IFERROR(MATCH($AA$1,OFFSET(DATA!$E$1,AC12,0,COUNTA(DATA!AD:AD)-AC12,1),0)+AC12,"")</f>
        <v/>
      </c>
    </row>
    <row r="14" spans="1:29" x14ac:dyDescent="0.25">
      <c r="B14" s="18"/>
      <c r="C14" s="42" t="s">
        <v>49</v>
      </c>
      <c r="D14" s="42" t="s">
        <v>26</v>
      </c>
      <c r="E14" s="64" t="s">
        <v>66</v>
      </c>
      <c r="F14" s="64"/>
      <c r="G14" s="22"/>
      <c r="I14" s="18"/>
      <c r="J14" s="27"/>
      <c r="K14" s="28" t="str">
        <f>IF(J14="","",VLOOKUP(J14,DATA!B:D,3,FALSE))</f>
        <v/>
      </c>
      <c r="L14" s="28" t="str">
        <f>IF(J14="","",VLOOKUP(J14,DATA!B:AG,32,FALSE))</f>
        <v/>
      </c>
      <c r="M14" s="29" t="str">
        <f>IF(J14="","",VLOOKUP(J14,DATA!B:K,10,FALSE))</f>
        <v/>
      </c>
      <c r="N14" s="29" t="str">
        <f>IF(J14="","",VLOOKUP(J14,DATA!B:J,9,FALSE))</f>
        <v/>
      </c>
      <c r="O14" s="29" t="str">
        <f>IF(J14="","",VLOOKUP(N14,TRANSCO!A:D,2,FALSE))</f>
        <v/>
      </c>
      <c r="P14" s="29" t="str">
        <f>IF(J14="","",VLOOKUP(N14,TRANSCO!A:D,3,FALSE))</f>
        <v/>
      </c>
      <c r="Q14" s="29" t="str">
        <f>IF(J14="","",VLOOKUP(J14,DATA!B:G,6,FALSE))</f>
        <v/>
      </c>
      <c r="R14" s="29" t="str">
        <f>IF(J14="","",VLOOKUP(J14,DATA!B:E,4,FALSE))</f>
        <v/>
      </c>
      <c r="S14" s="22"/>
      <c r="U14" s="11"/>
      <c r="W14" s="18"/>
      <c r="X14" s="30" t="str">
        <f t="shared" ca="1" si="0"/>
        <v/>
      </c>
      <c r="Y14" s="30" t="str">
        <f ca="1">IFERROR(INDEX(DATA!$B:$B,AC14,1),"")</f>
        <v/>
      </c>
      <c r="Z14" s="31" t="str">
        <f ca="1">IFERROR(INDEX(DATA!$P:$P,AC14,1),"")</f>
        <v/>
      </c>
      <c r="AA14" s="31" t="str">
        <f ca="1">IFERROR(INDEX(DATA!$Q:$Q,AC14,1),"")</f>
        <v/>
      </c>
      <c r="AB14" s="22"/>
      <c r="AC14" s="17" t="str">
        <f ca="1">IFERROR(MATCH($AA$1,OFFSET(DATA!$E$1,AC13,0,COUNTA(DATA!AD:AD)-AC13,1),0)+AC13,"")</f>
        <v/>
      </c>
    </row>
    <row r="15" spans="1:29" x14ac:dyDescent="0.25">
      <c r="B15" s="18"/>
      <c r="C15" s="40" t="e">
        <f>VLOOKUP(E6,DATA!B:K,10,FALSE)</f>
        <v>#N/A</v>
      </c>
      <c r="D15" s="40">
        <f>SUMIF(DATA!B:B,E6,DATA!R:R)</f>
        <v>0</v>
      </c>
      <c r="E15" s="67" t="e">
        <f>VLOOKUP(E6,DATA!B:V,21,FALSE)</f>
        <v>#N/A</v>
      </c>
      <c r="F15" s="67"/>
      <c r="G15" s="22"/>
      <c r="I15" s="18"/>
      <c r="J15" s="27"/>
      <c r="K15" s="28" t="str">
        <f>IF(J15="","",VLOOKUP(J15,DATA!B:D,3,FALSE))</f>
        <v/>
      </c>
      <c r="L15" s="28" t="str">
        <f>IF(J15="","",VLOOKUP(J15,DATA!B:AG,32,FALSE))</f>
        <v/>
      </c>
      <c r="M15" s="29" t="str">
        <f>IF(J15="","",VLOOKUP(J15,DATA!B:K,10,FALSE))</f>
        <v/>
      </c>
      <c r="N15" s="29" t="str">
        <f>IF(J15="","",VLOOKUP(J15,DATA!B:J,9,FALSE))</f>
        <v/>
      </c>
      <c r="O15" s="29" t="str">
        <f>IF(J15="","",VLOOKUP(N15,TRANSCO!A:D,2,FALSE))</f>
        <v/>
      </c>
      <c r="P15" s="29" t="str">
        <f>IF(J15="","",VLOOKUP(N15,TRANSCO!A:D,3,FALSE))</f>
        <v/>
      </c>
      <c r="Q15" s="29" t="str">
        <f>IF(J15="","",VLOOKUP(J15,DATA!B:G,6,FALSE))</f>
        <v/>
      </c>
      <c r="R15" s="29" t="str">
        <f>IF(J15="","",VLOOKUP(J15,DATA!B:E,4,FALSE))</f>
        <v/>
      </c>
      <c r="S15" s="22"/>
      <c r="U15" s="11"/>
      <c r="W15" s="18"/>
      <c r="X15" s="30" t="str">
        <f t="shared" ca="1" si="0"/>
        <v/>
      </c>
      <c r="Y15" s="30" t="str">
        <f ca="1">IFERROR(INDEX(DATA!$B:$B,AC15,1),"")</f>
        <v/>
      </c>
      <c r="Z15" s="31" t="str">
        <f ca="1">IFERROR(INDEX(DATA!$P:$P,AC15,1),"")</f>
        <v/>
      </c>
      <c r="AA15" s="31" t="str">
        <f ca="1">IFERROR(INDEX(DATA!$Q:$Q,AC15,1),"")</f>
        <v/>
      </c>
      <c r="AB15" s="22"/>
      <c r="AC15" s="17" t="str">
        <f ca="1">IFERROR(MATCH($AA$1,OFFSET(DATA!$E$1,AC14,0,COUNTA(DATA!AD:AD)-AC14,1),0)+AC14,"")</f>
        <v/>
      </c>
    </row>
    <row r="16" spans="1:29" x14ac:dyDescent="0.25">
      <c r="B16" s="18"/>
      <c r="C16" s="23"/>
      <c r="D16" s="23"/>
      <c r="E16" s="23"/>
      <c r="F16" s="23"/>
      <c r="G16" s="22"/>
      <c r="I16" s="18"/>
      <c r="J16" s="27"/>
      <c r="K16" s="28" t="str">
        <f>IF(J16="","",VLOOKUP(J16,DATA!B:D,3,FALSE))</f>
        <v/>
      </c>
      <c r="L16" s="28" t="str">
        <f>IF(J16="","",VLOOKUP(J16,DATA!B:AG,32,FALSE))</f>
        <v/>
      </c>
      <c r="M16" s="29" t="str">
        <f>IF(J16="","",VLOOKUP(J16,DATA!B:K,10,FALSE))</f>
        <v/>
      </c>
      <c r="N16" s="29" t="str">
        <f>IF(J16="","",VLOOKUP(J16,DATA!B:J,9,FALSE))</f>
        <v/>
      </c>
      <c r="O16" s="29" t="str">
        <f>IF(J16="","",VLOOKUP(N16,TRANSCO!A:D,2,FALSE))</f>
        <v/>
      </c>
      <c r="P16" s="29" t="str">
        <f>IF(J16="","",VLOOKUP(N16,TRANSCO!A:D,3,FALSE))</f>
        <v/>
      </c>
      <c r="Q16" s="29" t="str">
        <f>IF(J16="","",VLOOKUP(J16,DATA!B:G,6,FALSE))</f>
        <v/>
      </c>
      <c r="R16" s="29" t="str">
        <f>IF(J16="","",VLOOKUP(J16,DATA!B:E,4,FALSE))</f>
        <v/>
      </c>
      <c r="S16" s="22"/>
      <c r="U16" s="11"/>
      <c r="W16" s="18"/>
      <c r="X16" s="30" t="str">
        <f t="shared" ca="1" si="0"/>
        <v/>
      </c>
      <c r="Y16" s="30" t="str">
        <f ca="1">IFERROR(INDEX(DATA!$B:$B,AC16,1),"")</f>
        <v/>
      </c>
      <c r="Z16" s="31" t="str">
        <f ca="1">IFERROR(INDEX(DATA!$P:$P,AC16,1),"")</f>
        <v/>
      </c>
      <c r="AA16" s="31" t="str">
        <f ca="1">IFERROR(INDEX(DATA!$Q:$Q,AC16,1),"")</f>
        <v/>
      </c>
      <c r="AB16" s="22"/>
      <c r="AC16" s="17" t="str">
        <f ca="1">IFERROR(MATCH($AA$1,OFFSET(DATA!$E$1,AC15,0,COUNTA(DATA!AD:AD)-AC15,1),0)+AC15,"")</f>
        <v/>
      </c>
    </row>
    <row r="17" spans="2:29" x14ac:dyDescent="0.25">
      <c r="B17" s="18"/>
      <c r="C17" s="42" t="s">
        <v>50</v>
      </c>
      <c r="D17" s="42" t="s">
        <v>51</v>
      </c>
      <c r="E17" s="64" t="s">
        <v>52</v>
      </c>
      <c r="F17" s="64"/>
      <c r="G17" s="22"/>
      <c r="I17" s="18"/>
      <c r="J17" s="27"/>
      <c r="K17" s="28" t="str">
        <f>IF(J17="","",VLOOKUP(J17,DATA!B:D,3,FALSE))</f>
        <v/>
      </c>
      <c r="L17" s="28" t="str">
        <f>IF(J17="","",VLOOKUP(J17,DATA!B:AG,32,FALSE))</f>
        <v/>
      </c>
      <c r="M17" s="29" t="str">
        <f>IF(J17="","",VLOOKUP(J17,DATA!B:K,10,FALSE))</f>
        <v/>
      </c>
      <c r="N17" s="29" t="str">
        <f>IF(J17="","",VLOOKUP(J17,DATA!B:J,9,FALSE))</f>
        <v/>
      </c>
      <c r="O17" s="29" t="str">
        <f>IF(J17="","",VLOOKUP(N17,TRANSCO!A:D,2,FALSE))</f>
        <v/>
      </c>
      <c r="P17" s="29" t="str">
        <f>IF(J17="","",VLOOKUP(N17,TRANSCO!A:D,3,FALSE))</f>
        <v/>
      </c>
      <c r="Q17" s="29" t="str">
        <f>IF(J17="","",VLOOKUP(J17,DATA!B:G,6,FALSE))</f>
        <v/>
      </c>
      <c r="R17" s="29" t="str">
        <f>IF(J17="","",VLOOKUP(J17,DATA!B:E,4,FALSE))</f>
        <v/>
      </c>
      <c r="S17" s="22"/>
      <c r="U17" s="11"/>
      <c r="W17" s="18"/>
      <c r="X17" s="30" t="str">
        <f t="shared" ca="1" si="0"/>
        <v/>
      </c>
      <c r="Y17" s="30" t="str">
        <f ca="1">IFERROR(INDEX(DATA!$B:$B,AC17,1),"")</f>
        <v/>
      </c>
      <c r="Z17" s="31" t="str">
        <f ca="1">IFERROR(INDEX(DATA!$P:$P,AC17,1),"")</f>
        <v/>
      </c>
      <c r="AA17" s="31" t="str">
        <f ca="1">IFERROR(INDEX(DATA!$Q:$Q,AC17,1),"")</f>
        <v/>
      </c>
      <c r="AB17" s="22"/>
      <c r="AC17" s="17" t="str">
        <f ca="1">IFERROR(MATCH($AA$1,OFFSET(DATA!$E$1,AC16,0,COUNTA(DATA!AD:AD)-AC16,1),0)+AC16,"")</f>
        <v/>
      </c>
    </row>
    <row r="18" spans="2:29" x14ac:dyDescent="0.25">
      <c r="B18" s="18"/>
      <c r="C18" s="40" t="e">
        <f>VLOOKUP(E6,DATA!B:J,9,FALSE)</f>
        <v>#N/A</v>
      </c>
      <c r="D18" s="40" t="e">
        <f>VLOOKUP(C18,TRANSCO!A:D,2,FALSE)</f>
        <v>#N/A</v>
      </c>
      <c r="E18" s="67" t="e">
        <f>VLOOKUP(C18,TRANSCO!A:C,3,FALSE)</f>
        <v>#N/A</v>
      </c>
      <c r="F18" s="67"/>
      <c r="G18" s="22"/>
      <c r="I18" s="18"/>
      <c r="J18" s="27"/>
      <c r="K18" s="28" t="str">
        <f>IF(J18="","",VLOOKUP(J18,DATA!B:D,3,FALSE))</f>
        <v/>
      </c>
      <c r="L18" s="28" t="str">
        <f>IF(J18="","",VLOOKUP(J18,DATA!B:AG,32,FALSE))</f>
        <v/>
      </c>
      <c r="M18" s="29" t="str">
        <f>IF(J18="","",VLOOKUP(J18,DATA!B:K,10,FALSE))</f>
        <v/>
      </c>
      <c r="N18" s="29" t="str">
        <f>IF(J18="","",VLOOKUP(J18,DATA!B:J,9,FALSE))</f>
        <v/>
      </c>
      <c r="O18" s="29" t="str">
        <f>IF(J18="","",VLOOKUP(N18,TRANSCO!A:D,2,FALSE))</f>
        <v/>
      </c>
      <c r="P18" s="29" t="str">
        <f>IF(J18="","",VLOOKUP(N18,TRANSCO!A:D,3,FALSE))</f>
        <v/>
      </c>
      <c r="Q18" s="29" t="str">
        <f>IF(J18="","",VLOOKUP(J18,DATA!B:G,6,FALSE))</f>
        <v/>
      </c>
      <c r="R18" s="29" t="str">
        <f>IF(J18="","",VLOOKUP(J18,DATA!B:E,4,FALSE))</f>
        <v/>
      </c>
      <c r="S18" s="22"/>
      <c r="U18" s="11"/>
      <c r="W18" s="18"/>
      <c r="X18" s="30" t="str">
        <f t="shared" ca="1" si="0"/>
        <v/>
      </c>
      <c r="Y18" s="30" t="str">
        <f ca="1">IFERROR(INDEX(DATA!$B:$B,AC18,1),"")</f>
        <v/>
      </c>
      <c r="Z18" s="31" t="str">
        <f ca="1">IFERROR(INDEX(DATA!$P:$P,AC18,1),"")</f>
        <v/>
      </c>
      <c r="AA18" s="31" t="str">
        <f ca="1">IFERROR(INDEX(DATA!$Q:$Q,AC18,1),"")</f>
        <v/>
      </c>
      <c r="AB18" s="22"/>
      <c r="AC18" s="17" t="str">
        <f ca="1">IFERROR(MATCH($AA$1,OFFSET(DATA!$E$1,AC17,0,COUNTA(DATA!AD:AD)-AC17,1),0)+AC17,"")</f>
        <v/>
      </c>
    </row>
    <row r="19" spans="2:29" x14ac:dyDescent="0.25">
      <c r="B19" s="18"/>
      <c r="C19" s="23"/>
      <c r="D19" s="23"/>
      <c r="E19" s="23"/>
      <c r="F19" s="23"/>
      <c r="G19" s="22"/>
      <c r="I19" s="18"/>
      <c r="J19" s="27"/>
      <c r="K19" s="28" t="str">
        <f>IF(J19="","",VLOOKUP(J19,DATA!B:D,3,FALSE))</f>
        <v/>
      </c>
      <c r="L19" s="28" t="str">
        <f>IF(J19="","",VLOOKUP(J19,DATA!B:AG,32,FALSE))</f>
        <v/>
      </c>
      <c r="M19" s="29" t="str">
        <f>IF(J19="","",VLOOKUP(J19,DATA!B:K,10,FALSE))</f>
        <v/>
      </c>
      <c r="N19" s="29" t="str">
        <f>IF(J19="","",VLOOKUP(J19,DATA!B:J,9,FALSE))</f>
        <v/>
      </c>
      <c r="O19" s="29" t="str">
        <f>IF(J19="","",VLOOKUP(N19,TRANSCO!A:D,2,FALSE))</f>
        <v/>
      </c>
      <c r="P19" s="29" t="str">
        <f>IF(J19="","",VLOOKUP(N19,TRANSCO!A:D,3,FALSE))</f>
        <v/>
      </c>
      <c r="Q19" s="29" t="str">
        <f>IF(J19="","",VLOOKUP(J19,DATA!B:G,6,FALSE))</f>
        <v/>
      </c>
      <c r="R19" s="29" t="str">
        <f>IF(J19="","",VLOOKUP(J19,DATA!B:E,4,FALSE))</f>
        <v/>
      </c>
      <c r="S19" s="22"/>
      <c r="U19" s="11"/>
      <c r="W19" s="18"/>
      <c r="X19" s="30" t="str">
        <f t="shared" ca="1" si="0"/>
        <v/>
      </c>
      <c r="Y19" s="30" t="str">
        <f ca="1">IFERROR(INDEX(DATA!$B:$B,AC19,1),"")</f>
        <v/>
      </c>
      <c r="Z19" s="31" t="str">
        <f ca="1">IFERROR(INDEX(DATA!$P:$P,AC19,1),"")</f>
        <v/>
      </c>
      <c r="AA19" s="31" t="str">
        <f ca="1">IFERROR(INDEX(DATA!$Q:$Q,AC19,1),"")</f>
        <v/>
      </c>
      <c r="AB19" s="22"/>
      <c r="AC19" s="17" t="str">
        <f ca="1">IFERROR(MATCH($AA$1,OFFSET(DATA!$E$1,AC18,0,COUNTA(DATA!AD:AD)-AC18,1),0)+AC18,"")</f>
        <v/>
      </c>
    </row>
    <row r="20" spans="2:29" x14ac:dyDescent="0.25">
      <c r="B20" s="18"/>
      <c r="C20" s="23"/>
      <c r="D20" s="42" t="s">
        <v>67</v>
      </c>
      <c r="E20" s="64" t="s">
        <v>68</v>
      </c>
      <c r="F20" s="64"/>
      <c r="G20" s="22"/>
      <c r="I20" s="18"/>
      <c r="J20" s="27"/>
      <c r="K20" s="28" t="str">
        <f>IF(J20="","",VLOOKUP(J20,DATA!B:D,3,FALSE))</f>
        <v/>
      </c>
      <c r="L20" s="28" t="str">
        <f>IF(J20="","",VLOOKUP(J20,DATA!B:AG,32,FALSE))</f>
        <v/>
      </c>
      <c r="M20" s="29" t="str">
        <f>IF(J20="","",VLOOKUP(J20,DATA!B:K,10,FALSE))</f>
        <v/>
      </c>
      <c r="N20" s="29" t="str">
        <f>IF(J20="","",VLOOKUP(J20,DATA!B:J,9,FALSE))</f>
        <v/>
      </c>
      <c r="O20" s="29" t="str">
        <f>IF(J20="","",VLOOKUP(N20,TRANSCO!A:D,2,FALSE))</f>
        <v/>
      </c>
      <c r="P20" s="29" t="str">
        <f>IF(J20="","",VLOOKUP(N20,TRANSCO!A:D,3,FALSE))</f>
        <v/>
      </c>
      <c r="Q20" s="29" t="str">
        <f>IF(J20="","",VLOOKUP(J20,DATA!B:G,6,FALSE))</f>
        <v/>
      </c>
      <c r="R20" s="29" t="str">
        <f>IF(J20="","",VLOOKUP(J20,DATA!B:E,4,FALSE))</f>
        <v/>
      </c>
      <c r="S20" s="22"/>
      <c r="U20" s="11"/>
      <c r="W20" s="18"/>
      <c r="X20" s="30" t="str">
        <f t="shared" ca="1" si="0"/>
        <v/>
      </c>
      <c r="Y20" s="30" t="str">
        <f ca="1">IFERROR(INDEX(DATA!$B:$B,AC20,1),"")</f>
        <v/>
      </c>
      <c r="Z20" s="31" t="str">
        <f ca="1">IFERROR(INDEX(DATA!$P:$P,AC20,1),"")</f>
        <v/>
      </c>
      <c r="AA20" s="31" t="str">
        <f ca="1">IFERROR(INDEX(DATA!$Q:$Q,AC20,1),"")</f>
        <v/>
      </c>
      <c r="AB20" s="22"/>
      <c r="AC20" s="17" t="str">
        <f ca="1">IFERROR(MATCH($AA$1,OFFSET(DATA!$E$1,AC19,0,COUNTA(DATA!AD:AD)-AC19,1),0)+AC19,"")</f>
        <v/>
      </c>
    </row>
    <row r="21" spans="2:29" x14ac:dyDescent="0.25">
      <c r="B21" s="18"/>
      <c r="C21" s="42" t="s">
        <v>69</v>
      </c>
      <c r="D21" s="40" t="e">
        <f>VLOOKUP(C18,TRANSCO!A:G,4,FALSE)</f>
        <v>#N/A</v>
      </c>
      <c r="E21" s="67" t="e">
        <f>VLOOKUP(C18,TRANSCO!A:G,5,FALSE)</f>
        <v>#N/A</v>
      </c>
      <c r="F21" s="67"/>
      <c r="G21" s="22"/>
      <c r="I21" s="18"/>
      <c r="J21" s="27"/>
      <c r="K21" s="28" t="str">
        <f>IF(J21="","",VLOOKUP(J21,DATA!B:D,3,FALSE))</f>
        <v/>
      </c>
      <c r="L21" s="28" t="str">
        <f>IF(J21="","",VLOOKUP(J21,DATA!B:AG,32,FALSE))</f>
        <v/>
      </c>
      <c r="M21" s="29" t="str">
        <f>IF(J21="","",VLOOKUP(J21,DATA!B:K,10,FALSE))</f>
        <v/>
      </c>
      <c r="N21" s="29" t="str">
        <f>IF(J21="","",VLOOKUP(J21,DATA!B:J,9,FALSE))</f>
        <v/>
      </c>
      <c r="O21" s="29" t="str">
        <f>IF(J21="","",VLOOKUP(N21,TRANSCO!A:D,2,FALSE))</f>
        <v/>
      </c>
      <c r="P21" s="29" t="str">
        <f>IF(J21="","",VLOOKUP(N21,TRANSCO!A:D,3,FALSE))</f>
        <v/>
      </c>
      <c r="Q21" s="29" t="str">
        <f>IF(J21="","",VLOOKUP(J21,DATA!B:G,6,FALSE))</f>
        <v/>
      </c>
      <c r="R21" s="29" t="str">
        <f>IF(J21="","",VLOOKUP(J21,DATA!B:E,4,FALSE))</f>
        <v/>
      </c>
      <c r="S21" s="22"/>
      <c r="U21" s="11"/>
      <c r="W21" s="18"/>
      <c r="X21" s="30" t="str">
        <f t="shared" ca="1" si="0"/>
        <v/>
      </c>
      <c r="Y21" s="30" t="str">
        <f ca="1">IFERROR(INDEX(DATA!$B:$B,AC21,1),"")</f>
        <v/>
      </c>
      <c r="Z21" s="31" t="str">
        <f ca="1">IFERROR(INDEX(DATA!$P:$P,AC21,1),"")</f>
        <v/>
      </c>
      <c r="AA21" s="31" t="str">
        <f ca="1">IFERROR(INDEX(DATA!$Q:$Q,AC21,1),"")</f>
        <v/>
      </c>
      <c r="AB21" s="22"/>
      <c r="AC21" s="17" t="str">
        <f ca="1">IFERROR(MATCH($AA$1,OFFSET(DATA!$E$1,AC20,0,COUNTA(DATA!AD:AD)-AC20,1),0)+AC20,"")</f>
        <v/>
      </c>
    </row>
    <row r="22" spans="2:29" x14ac:dyDescent="0.25">
      <c r="B22" s="18"/>
      <c r="C22" s="42" t="s">
        <v>70</v>
      </c>
      <c r="D22" s="40" t="e">
        <f>VLOOKUP(C18,TRANSCO!A:G,6,FALSE)</f>
        <v>#N/A</v>
      </c>
      <c r="E22" s="67" t="e">
        <f>VLOOKUP(C18,TRANSCO!A:G,7,FALSE)</f>
        <v>#N/A</v>
      </c>
      <c r="F22" s="67"/>
      <c r="G22" s="22"/>
      <c r="I22" s="18"/>
      <c r="J22" s="27"/>
      <c r="K22" s="28" t="str">
        <f>IF(J22="","",VLOOKUP(J22,DATA!B:D,3,FALSE))</f>
        <v/>
      </c>
      <c r="L22" s="28" t="str">
        <f>IF(J22="","",VLOOKUP(J22,DATA!B:AG,32,FALSE))</f>
        <v/>
      </c>
      <c r="M22" s="29" t="str">
        <f>IF(J22="","",VLOOKUP(J22,DATA!B:K,10,FALSE))</f>
        <v/>
      </c>
      <c r="N22" s="29" t="str">
        <f>IF(J22="","",VLOOKUP(J22,DATA!B:J,9,FALSE))</f>
        <v/>
      </c>
      <c r="O22" s="29" t="str">
        <f>IF(J22="","",VLOOKUP(N22,TRANSCO!A:D,2,FALSE))</f>
        <v/>
      </c>
      <c r="P22" s="29" t="str">
        <f>IF(J22="","",VLOOKUP(N22,TRANSCO!A:D,3,FALSE))</f>
        <v/>
      </c>
      <c r="Q22" s="29" t="str">
        <f>IF(J22="","",VLOOKUP(J22,DATA!B:G,6,FALSE))</f>
        <v/>
      </c>
      <c r="R22" s="29" t="str">
        <f>IF(J22="","",VLOOKUP(J22,DATA!B:E,4,FALSE))</f>
        <v/>
      </c>
      <c r="S22" s="22"/>
      <c r="U22" s="11"/>
      <c r="W22" s="18"/>
      <c r="X22" s="30" t="str">
        <f t="shared" ca="1" si="0"/>
        <v/>
      </c>
      <c r="Y22" s="30" t="str">
        <f ca="1">IFERROR(INDEX(DATA!$B:$B,AC22,1),"")</f>
        <v/>
      </c>
      <c r="Z22" s="31" t="str">
        <f ca="1">IFERROR(INDEX(DATA!$P:$P,AC22,1),"")</f>
        <v/>
      </c>
      <c r="AA22" s="31" t="str">
        <f ca="1">IFERROR(INDEX(DATA!$Q:$Q,AC22,1),"")</f>
        <v/>
      </c>
      <c r="AB22" s="22"/>
      <c r="AC22" s="17" t="str">
        <f ca="1">IFERROR(MATCH($AA$1,OFFSET(DATA!$E$1,AC21,0,COUNTA(DATA!AD:AD)-AC21,1),0)+AC21,"")</f>
        <v/>
      </c>
    </row>
    <row r="23" spans="2:29" ht="15.75" thickBot="1" x14ac:dyDescent="0.3">
      <c r="B23" s="35"/>
      <c r="C23" s="36"/>
      <c r="D23" s="36"/>
      <c r="E23" s="36"/>
      <c r="F23" s="36"/>
      <c r="G23" s="37"/>
      <c r="I23" s="18"/>
      <c r="J23" s="27"/>
      <c r="K23" s="28" t="str">
        <f>IF(J23="","",VLOOKUP(J23,DATA!B:D,3,FALSE))</f>
        <v/>
      </c>
      <c r="L23" s="28" t="str">
        <f>IF(J23="","",VLOOKUP(J23,DATA!B:AG,32,FALSE))</f>
        <v/>
      </c>
      <c r="M23" s="29" t="str">
        <f>IF(J23="","",VLOOKUP(J23,DATA!B:K,10,FALSE))</f>
        <v/>
      </c>
      <c r="N23" s="29" t="str">
        <f>IF(J23="","",VLOOKUP(J23,DATA!B:J,9,FALSE))</f>
        <v/>
      </c>
      <c r="O23" s="29" t="str">
        <f>IF(J23="","",VLOOKUP(N23,TRANSCO!A:D,2,FALSE))</f>
        <v/>
      </c>
      <c r="P23" s="29" t="str">
        <f>IF(J23="","",VLOOKUP(N23,TRANSCO!A:D,3,FALSE))</f>
        <v/>
      </c>
      <c r="Q23" s="29" t="str">
        <f>IF(J23="","",VLOOKUP(J23,DATA!B:G,6,FALSE))</f>
        <v/>
      </c>
      <c r="R23" s="29" t="str">
        <f>IF(J23="","",VLOOKUP(J23,DATA!B:E,4,FALSE))</f>
        <v/>
      </c>
      <c r="S23" s="22"/>
      <c r="U23" s="11"/>
      <c r="W23" s="18"/>
      <c r="X23" s="30" t="str">
        <f t="shared" ca="1" si="0"/>
        <v/>
      </c>
      <c r="Y23" s="30" t="str">
        <f ca="1">IFERROR(INDEX(DATA!$B:$B,AC23,1),"")</f>
        <v/>
      </c>
      <c r="Z23" s="31" t="str">
        <f ca="1">IFERROR(INDEX(DATA!$P:$P,AC23,1),"")</f>
        <v/>
      </c>
      <c r="AA23" s="31" t="str">
        <f ca="1">IFERROR(INDEX(DATA!$Q:$Q,AC23,1),"")</f>
        <v/>
      </c>
      <c r="AB23" s="22"/>
      <c r="AC23" s="17" t="str">
        <f ca="1">IFERROR(MATCH($AA$1,OFFSET(DATA!$E$1,AC22,0,COUNTA(DATA!AD:AD)-AC22,1),0)+AC22,"")</f>
        <v/>
      </c>
    </row>
    <row r="24" spans="2:29" ht="15.75" thickBot="1" x14ac:dyDescent="0.3">
      <c r="B24" s="11"/>
      <c r="C24" s="11"/>
      <c r="D24" s="11"/>
      <c r="E24" s="11"/>
      <c r="F24" s="11"/>
      <c r="G24" s="11"/>
      <c r="I24" s="18"/>
      <c r="J24" s="27"/>
      <c r="K24" s="28" t="str">
        <f>IF(J24="","",VLOOKUP(J24,DATA!B:D,3,FALSE))</f>
        <v/>
      </c>
      <c r="L24" s="28" t="str">
        <f>IF(J24="","",VLOOKUP(J24,DATA!B:AG,32,FALSE))</f>
        <v/>
      </c>
      <c r="M24" s="29" t="str">
        <f>IF(J24="","",VLOOKUP(J24,DATA!B:K,10,FALSE))</f>
        <v/>
      </c>
      <c r="N24" s="29" t="str">
        <f>IF(J24="","",VLOOKUP(J24,DATA!B:J,9,FALSE))</f>
        <v/>
      </c>
      <c r="O24" s="29" t="str">
        <f>IF(J24="","",VLOOKUP(N24,TRANSCO!A:D,2,FALSE))</f>
        <v/>
      </c>
      <c r="P24" s="29" t="str">
        <f>IF(J24="","",VLOOKUP(N24,TRANSCO!A:D,3,FALSE))</f>
        <v/>
      </c>
      <c r="Q24" s="29" t="str">
        <f>IF(J24="","",VLOOKUP(J24,DATA!B:G,6,FALSE))</f>
        <v/>
      </c>
      <c r="R24" s="29" t="str">
        <f>IF(J24="","",VLOOKUP(J24,DATA!B:E,4,FALSE))</f>
        <v/>
      </c>
      <c r="S24" s="22"/>
      <c r="U24" s="11"/>
      <c r="W24" s="18"/>
      <c r="X24" s="30" t="str">
        <f t="shared" ca="1" si="0"/>
        <v/>
      </c>
      <c r="Y24" s="30" t="str">
        <f ca="1">IFERROR(INDEX(DATA!$B:$B,AC24,1),"")</f>
        <v/>
      </c>
      <c r="Z24" s="31" t="str">
        <f ca="1">IFERROR(INDEX(DATA!$P:$P,AC24,1),"")</f>
        <v/>
      </c>
      <c r="AA24" s="31" t="str">
        <f ca="1">IFERROR(INDEX(DATA!$Q:$Q,AC24,1),"")</f>
        <v/>
      </c>
      <c r="AB24" s="22"/>
      <c r="AC24" s="17" t="str">
        <f ca="1">IFERROR(MATCH($AA$1,OFFSET(DATA!$E$1,AC23,0,COUNTA(DATA!AD:AD)-AC23,1),0)+AC23,"")</f>
        <v/>
      </c>
    </row>
    <row r="25" spans="2:29" ht="15.75" thickBot="1" x14ac:dyDescent="0.3">
      <c r="B25" s="55"/>
      <c r="C25" s="56"/>
      <c r="D25" s="56"/>
      <c r="E25" s="56"/>
      <c r="F25" s="56"/>
      <c r="G25" s="57"/>
      <c r="I25" s="18"/>
      <c r="J25" s="27"/>
      <c r="K25" s="28" t="str">
        <f>IF(J25="","",VLOOKUP(J25,DATA!B:D,3,FALSE))</f>
        <v/>
      </c>
      <c r="L25" s="28" t="str">
        <f>IF(J25="","",VLOOKUP(J25,DATA!B:AG,32,FALSE))</f>
        <v/>
      </c>
      <c r="M25" s="29" t="str">
        <f>IF(J25="","",VLOOKUP(J25,DATA!B:K,10,FALSE))</f>
        <v/>
      </c>
      <c r="N25" s="29" t="str">
        <f>IF(J25="","",VLOOKUP(J25,DATA!B:J,9,FALSE))</f>
        <v/>
      </c>
      <c r="O25" s="29" t="str">
        <f>IF(J25="","",VLOOKUP(N25,TRANSCO!A:D,2,FALSE))</f>
        <v/>
      </c>
      <c r="P25" s="29" t="str">
        <f>IF(J25="","",VLOOKUP(N25,TRANSCO!A:D,3,FALSE))</f>
        <v/>
      </c>
      <c r="Q25" s="29" t="str">
        <f>IF(J25="","",VLOOKUP(J25,DATA!B:G,6,FALSE))</f>
        <v/>
      </c>
      <c r="R25" s="29" t="str">
        <f>IF(J25="","",VLOOKUP(J25,DATA!B:E,4,FALSE))</f>
        <v/>
      </c>
      <c r="S25" s="22"/>
      <c r="U25" s="11"/>
      <c r="W25" s="18"/>
      <c r="X25" s="30" t="str">
        <f t="shared" ca="1" si="0"/>
        <v/>
      </c>
      <c r="Y25" s="30" t="str">
        <f ca="1">IFERROR(INDEX(DATA!$B:$B,AC25,1),"")</f>
        <v/>
      </c>
      <c r="Z25" s="31" t="str">
        <f ca="1">IFERROR(INDEX(DATA!$P:$P,AC25,1),"")</f>
        <v/>
      </c>
      <c r="AA25" s="31" t="str">
        <f ca="1">IFERROR(INDEX(DATA!$Q:$Q,AC25,1),"")</f>
        <v/>
      </c>
      <c r="AB25" s="22"/>
      <c r="AC25" s="17" t="str">
        <f ca="1">IFERROR(MATCH($AA$1,OFFSET(DATA!$E$1,AC24,0,COUNTA(DATA!AD:AD)-AC24,1),0)+AC24,"")</f>
        <v/>
      </c>
    </row>
    <row r="26" spans="2:29" ht="15.75" thickBot="1" x14ac:dyDescent="0.3">
      <c r="B26" s="18"/>
      <c r="C26" s="58" t="s">
        <v>43</v>
      </c>
      <c r="D26" s="59"/>
      <c r="E26" s="59"/>
      <c r="F26" s="60"/>
      <c r="G26" s="22"/>
      <c r="I26" s="18"/>
      <c r="J26" s="27"/>
      <c r="K26" s="28" t="str">
        <f>IF(J26="","",VLOOKUP(J26,DATA!B:D,3,FALSE))</f>
        <v/>
      </c>
      <c r="L26" s="28" t="str">
        <f>IF(J26="","",VLOOKUP(J26,DATA!B:AG,32,FALSE))</f>
        <v/>
      </c>
      <c r="M26" s="29" t="str">
        <f>IF(J26="","",VLOOKUP(J26,DATA!B:K,10,FALSE))</f>
        <v/>
      </c>
      <c r="N26" s="29" t="str">
        <f>IF(J26="","",VLOOKUP(J26,DATA!B:J,9,FALSE))</f>
        <v/>
      </c>
      <c r="O26" s="29" t="str">
        <f>IF(J26="","",VLOOKUP(N26,TRANSCO!A:D,2,FALSE))</f>
        <v/>
      </c>
      <c r="P26" s="29" t="str">
        <f>IF(J26="","",VLOOKUP(N26,TRANSCO!A:D,3,FALSE))</f>
        <v/>
      </c>
      <c r="Q26" s="29" t="str">
        <f>IF(J26="","",VLOOKUP(J26,DATA!B:G,6,FALSE))</f>
        <v/>
      </c>
      <c r="R26" s="29" t="str">
        <f>IF(J26="","",VLOOKUP(J26,DATA!B:E,4,FALSE))</f>
        <v/>
      </c>
      <c r="S26" s="22"/>
      <c r="U26" s="11"/>
      <c r="W26" s="18"/>
      <c r="X26" s="30" t="str">
        <f t="shared" ca="1" si="0"/>
        <v/>
      </c>
      <c r="Y26" s="30" t="str">
        <f ca="1">IFERROR(INDEX(DATA!$B:$B,AC26,1),"")</f>
        <v/>
      </c>
      <c r="Z26" s="31" t="str">
        <f ca="1">IFERROR(INDEX(DATA!$P:$P,AC26,1),"")</f>
        <v/>
      </c>
      <c r="AA26" s="31" t="str">
        <f ca="1">IFERROR(INDEX(DATA!$Q:$Q,AC26,1),"")</f>
        <v/>
      </c>
      <c r="AB26" s="22"/>
      <c r="AC26" s="17" t="str">
        <f ca="1">IFERROR(MATCH($AA$1,OFFSET(DATA!$E$1,AC25,0,COUNTA(DATA!AD:AD)-AC25,1),0)+AC25,"")</f>
        <v/>
      </c>
    </row>
    <row r="27" spans="2:29" x14ac:dyDescent="0.25">
      <c r="B27" s="18"/>
      <c r="C27" s="23"/>
      <c r="D27" s="23"/>
      <c r="E27" s="23"/>
      <c r="F27" s="23"/>
      <c r="G27" s="22"/>
      <c r="I27" s="18"/>
      <c r="J27" s="27"/>
      <c r="K27" s="28" t="str">
        <f>IF(J27="","",VLOOKUP(J27,DATA!B:D,3,FALSE))</f>
        <v/>
      </c>
      <c r="L27" s="28" t="str">
        <f>IF(J27="","",VLOOKUP(J27,DATA!B:AG,32,FALSE))</f>
        <v/>
      </c>
      <c r="M27" s="29" t="str">
        <f>IF(J27="","",VLOOKUP(J27,DATA!B:K,10,FALSE))</f>
        <v/>
      </c>
      <c r="N27" s="29" t="str">
        <f>IF(J27="","",VLOOKUP(J27,DATA!B:J,9,FALSE))</f>
        <v/>
      </c>
      <c r="O27" s="29" t="str">
        <f>IF(J27="","",VLOOKUP(N27,TRANSCO!A:D,2,FALSE))</f>
        <v/>
      </c>
      <c r="P27" s="29" t="str">
        <f>IF(J27="","",VLOOKUP(N27,TRANSCO!A:D,3,FALSE))</f>
        <v/>
      </c>
      <c r="Q27" s="29" t="str">
        <f>IF(J27="","",VLOOKUP(J27,DATA!B:G,6,FALSE))</f>
        <v/>
      </c>
      <c r="R27" s="29" t="str">
        <f>IF(J27="","",VLOOKUP(J27,DATA!B:E,4,FALSE))</f>
        <v/>
      </c>
      <c r="S27" s="22"/>
      <c r="U27" s="11"/>
      <c r="W27" s="18"/>
      <c r="X27" s="30" t="str">
        <f t="shared" ca="1" si="0"/>
        <v/>
      </c>
      <c r="Y27" s="30" t="str">
        <f ca="1">IFERROR(INDEX(DATA!$B:$B,AC27,1),"")</f>
        <v/>
      </c>
      <c r="Z27" s="31" t="str">
        <f ca="1">IFERROR(INDEX(DATA!$P:$P,AC27,1),"")</f>
        <v/>
      </c>
      <c r="AA27" s="31" t="str">
        <f ca="1">IFERROR(INDEX(DATA!$Q:$Q,AC27,1),"")</f>
        <v/>
      </c>
      <c r="AB27" s="22"/>
      <c r="AC27" s="17" t="str">
        <f ca="1">IFERROR(MATCH($AA$1,OFFSET(DATA!$E$1,AC26,0,COUNTA(DATA!AD:AD)-AC26,1),0)+AC26,"")</f>
        <v/>
      </c>
    </row>
    <row r="28" spans="2:29" x14ac:dyDescent="0.25">
      <c r="B28" s="18"/>
      <c r="C28" s="41" t="s">
        <v>56</v>
      </c>
      <c r="D28" s="69" t="s">
        <v>57</v>
      </c>
      <c r="E28" s="69"/>
      <c r="F28" s="38" t="s">
        <v>71</v>
      </c>
      <c r="G28" s="22"/>
      <c r="I28" s="18"/>
      <c r="J28" s="27"/>
      <c r="K28" s="28" t="str">
        <f>IF(J28="","",VLOOKUP(J28,DATA!B:D,3,FALSE))</f>
        <v/>
      </c>
      <c r="L28" s="28" t="str">
        <f>IF(J28="","",VLOOKUP(J28,DATA!B:AG,32,FALSE))</f>
        <v/>
      </c>
      <c r="M28" s="29" t="str">
        <f>IF(J28="","",VLOOKUP(J28,DATA!B:K,10,FALSE))</f>
        <v/>
      </c>
      <c r="N28" s="29" t="str">
        <f>IF(J28="","",VLOOKUP(J28,DATA!B:J,9,FALSE))</f>
        <v/>
      </c>
      <c r="O28" s="29" t="str">
        <f>IF(J28="","",VLOOKUP(N28,TRANSCO!A:D,2,FALSE))</f>
        <v/>
      </c>
      <c r="P28" s="29" t="str">
        <f>IF(J28="","",VLOOKUP(N28,TRANSCO!A:D,3,FALSE))</f>
        <v/>
      </c>
      <c r="Q28" s="29" t="str">
        <f>IF(J28="","",VLOOKUP(J28,DATA!B:G,6,FALSE))</f>
        <v/>
      </c>
      <c r="R28" s="29" t="str">
        <f>IF(J28="","",VLOOKUP(J28,DATA!B:E,4,FALSE))</f>
        <v/>
      </c>
      <c r="S28" s="22"/>
      <c r="U28" s="11"/>
      <c r="W28" s="18"/>
      <c r="X28" s="30" t="str">
        <f t="shared" ca="1" si="0"/>
        <v/>
      </c>
      <c r="Y28" s="30" t="str">
        <f ca="1">IFERROR(INDEX(DATA!$B:$B,AC28,1),"")</f>
        <v/>
      </c>
      <c r="Z28" s="31" t="str">
        <f ca="1">IFERROR(INDEX(DATA!$P:$P,AC28,1),"")</f>
        <v/>
      </c>
      <c r="AA28" s="31" t="str">
        <f ca="1">IFERROR(INDEX(DATA!$Q:$Q,AC28,1),"")</f>
        <v/>
      </c>
      <c r="AB28" s="22"/>
      <c r="AC28" s="17" t="str">
        <f ca="1">IFERROR(MATCH($AA$1,OFFSET(DATA!$E$1,AC27,0,COUNTA(DATA!AD:AD)-AC27,1),0)+AC27,"")</f>
        <v/>
      </c>
    </row>
    <row r="29" spans="2:29" x14ac:dyDescent="0.25">
      <c r="B29" s="18"/>
      <c r="C29" s="40" t="str">
        <f ca="1">IFERROR(INDEX(DATA!$P:$P,H29,1),"")</f>
        <v/>
      </c>
      <c r="D29" s="70" t="str">
        <f ca="1">IFERROR(INDEX(DATA!$Q:$Q,H29,1),"")</f>
        <v/>
      </c>
      <c r="E29" s="71"/>
      <c r="F29" s="39" t="str">
        <f ca="1">IFERROR(INDEX(DATA!$AE:$AE,H29,1),"")</f>
        <v/>
      </c>
      <c r="G29" s="22"/>
      <c r="H29" s="17" t="str">
        <f ca="1">IFERROR(MATCH($E$6,OFFSET(DATA!$B$1,H28,0,COUNTA(DATA!B:B)-H28,1),0)+H28,"")</f>
        <v/>
      </c>
      <c r="I29" s="18"/>
      <c r="J29" s="27"/>
      <c r="K29" s="28" t="str">
        <f>IF(J29="","",VLOOKUP(J29,DATA!B:D,3,FALSE))</f>
        <v/>
      </c>
      <c r="L29" s="28" t="str">
        <f>IF(J29="","",VLOOKUP(J29,DATA!B:AG,32,FALSE))</f>
        <v/>
      </c>
      <c r="M29" s="29" t="str">
        <f>IF(J29="","",VLOOKUP(J29,DATA!B:K,10,FALSE))</f>
        <v/>
      </c>
      <c r="N29" s="29" t="str">
        <f>IF(J29="","",VLOOKUP(J29,DATA!B:J,9,FALSE))</f>
        <v/>
      </c>
      <c r="O29" s="29" t="str">
        <f>IF(J29="","",VLOOKUP(N29,TRANSCO!A:D,2,FALSE))</f>
        <v/>
      </c>
      <c r="P29" s="29" t="str">
        <f>IF(J29="","",VLOOKUP(N29,TRANSCO!A:D,3,FALSE))</f>
        <v/>
      </c>
      <c r="Q29" s="29" t="str">
        <f>IF(J29="","",VLOOKUP(J29,DATA!B:G,6,FALSE))</f>
        <v/>
      </c>
      <c r="R29" s="29" t="str">
        <f>IF(J29="","",VLOOKUP(J29,DATA!B:E,4,FALSE))</f>
        <v/>
      </c>
      <c r="S29" s="22"/>
      <c r="U29" s="11"/>
      <c r="W29" s="18"/>
      <c r="X29" s="30" t="str">
        <f t="shared" ca="1" si="0"/>
        <v/>
      </c>
      <c r="Y29" s="30" t="str">
        <f ca="1">IFERROR(INDEX(DATA!$B:$B,AC29,1),"")</f>
        <v/>
      </c>
      <c r="Z29" s="31" t="str">
        <f ca="1">IFERROR(INDEX(DATA!$P:$P,AC29,1),"")</f>
        <v/>
      </c>
      <c r="AA29" s="31" t="str">
        <f ca="1">IFERROR(INDEX(DATA!$Q:$Q,AC29,1),"")</f>
        <v/>
      </c>
      <c r="AB29" s="22"/>
      <c r="AC29" s="17" t="str">
        <f ca="1">IFERROR(MATCH($AA$1,OFFSET(DATA!$E$1,AC28,0,COUNTA(DATA!AD:AD)-AC28,1),0)+AC28,"")</f>
        <v/>
      </c>
    </row>
    <row r="30" spans="2:29" x14ac:dyDescent="0.25">
      <c r="B30" s="18"/>
      <c r="C30" s="40" t="str">
        <f ca="1">IFERROR(INDEX(DATA!$P:$P,H30,1),"")</f>
        <v/>
      </c>
      <c r="D30" s="67" t="str">
        <f ca="1">IFERROR(INDEX(DATA!$Q:$Q,H30,1),"")</f>
        <v/>
      </c>
      <c r="E30" s="67"/>
      <c r="F30" s="39" t="str">
        <f ca="1">IFERROR(INDEX(DATA!$AE:$AE,H30,1),"")</f>
        <v/>
      </c>
      <c r="G30" s="22"/>
      <c r="H30" s="17" t="str">
        <f ca="1">IFERROR(MATCH($E$6,OFFSET(DATA!$B$1,H29,0,COUNTA(DATA!B:B)-H29,1),0)+H29,"")</f>
        <v/>
      </c>
      <c r="I30" s="18"/>
      <c r="J30" s="27"/>
      <c r="K30" s="28" t="str">
        <f>IF(J30="","",VLOOKUP(J30,DATA!B:D,3,FALSE))</f>
        <v/>
      </c>
      <c r="L30" s="28" t="str">
        <f>IF(J30="","",VLOOKUP(J30,DATA!B:AG,32,FALSE))</f>
        <v/>
      </c>
      <c r="M30" s="29" t="str">
        <f>IF(J30="","",VLOOKUP(J30,DATA!B:K,10,FALSE))</f>
        <v/>
      </c>
      <c r="N30" s="29" t="str">
        <f>IF(J30="","",VLOOKUP(J30,DATA!B:J,9,FALSE))</f>
        <v/>
      </c>
      <c r="O30" s="29" t="str">
        <f>IF(J30="","",VLOOKUP(N30,TRANSCO!A:D,2,FALSE))</f>
        <v/>
      </c>
      <c r="P30" s="29" t="str">
        <f>IF(J30="","",VLOOKUP(N30,TRANSCO!A:D,3,FALSE))</f>
        <v/>
      </c>
      <c r="Q30" s="29" t="str">
        <f>IF(J30="","",VLOOKUP(J30,DATA!B:G,6,FALSE))</f>
        <v/>
      </c>
      <c r="R30" s="29" t="str">
        <f>IF(J30="","",VLOOKUP(J30,DATA!B:E,4,FALSE))</f>
        <v/>
      </c>
      <c r="S30" s="22"/>
      <c r="U30" s="11"/>
      <c r="W30" s="18"/>
      <c r="X30" s="30" t="str">
        <f t="shared" ca="1" si="0"/>
        <v/>
      </c>
      <c r="Y30" s="30" t="str">
        <f ca="1">IFERROR(INDEX(DATA!$B:$B,AC30,1),"")</f>
        <v/>
      </c>
      <c r="Z30" s="31" t="str">
        <f ca="1">IFERROR(INDEX(DATA!$P:$P,AC30,1),"")</f>
        <v/>
      </c>
      <c r="AA30" s="31" t="str">
        <f ca="1">IFERROR(INDEX(DATA!$Q:$Q,AC30,1),"")</f>
        <v/>
      </c>
      <c r="AB30" s="22"/>
      <c r="AC30" s="17" t="str">
        <f ca="1">IFERROR(MATCH($AA$1,OFFSET(DATA!$E$1,AC29,0,COUNTA(DATA!AD:AD)-AC29,1),0)+AC29,"")</f>
        <v/>
      </c>
    </row>
    <row r="31" spans="2:29" x14ac:dyDescent="0.25">
      <c r="B31" s="18"/>
      <c r="C31" s="40" t="str">
        <f ca="1">IFERROR(INDEX(DATA!$P:$P,H31,1),"")</f>
        <v/>
      </c>
      <c r="D31" s="67" t="str">
        <f ca="1">IFERROR(INDEX(DATA!$Q:$Q,H31,1),"")</f>
        <v/>
      </c>
      <c r="E31" s="67"/>
      <c r="F31" s="39" t="str">
        <f ca="1">IFERROR(INDEX(DATA!$AE:$AE,H31,1),"")</f>
        <v/>
      </c>
      <c r="G31" s="22"/>
      <c r="H31" s="17" t="str">
        <f ca="1">IFERROR(MATCH($E$6,OFFSET(DATA!$B$1,H30,0,COUNTA(DATA!B:B)-H30,1),0)+H30,"")</f>
        <v/>
      </c>
      <c r="I31" s="18"/>
      <c r="J31" s="27"/>
      <c r="K31" s="28" t="str">
        <f>IF(J31="","",VLOOKUP(J31,DATA!B:D,3,FALSE))</f>
        <v/>
      </c>
      <c r="L31" s="28" t="str">
        <f>IF(J31="","",VLOOKUP(J31,DATA!B:AG,32,FALSE))</f>
        <v/>
      </c>
      <c r="M31" s="29" t="str">
        <f>IF(J31="","",VLOOKUP(J31,DATA!B:K,10,FALSE))</f>
        <v/>
      </c>
      <c r="N31" s="29" t="str">
        <f>IF(J31="","",VLOOKUP(J31,DATA!B:J,9,FALSE))</f>
        <v/>
      </c>
      <c r="O31" s="29" t="str">
        <f>IF(J31="","",VLOOKUP(N31,TRANSCO!A:D,2,FALSE))</f>
        <v/>
      </c>
      <c r="P31" s="29" t="str">
        <f>IF(J31="","",VLOOKUP(N31,TRANSCO!A:D,3,FALSE))</f>
        <v/>
      </c>
      <c r="Q31" s="29" t="str">
        <f>IF(J31="","",VLOOKUP(J31,DATA!B:G,6,FALSE))</f>
        <v/>
      </c>
      <c r="R31" s="29" t="str">
        <f>IF(J31="","",VLOOKUP(J31,DATA!B:E,4,FALSE))</f>
        <v/>
      </c>
      <c r="S31" s="22"/>
      <c r="U31" s="11"/>
      <c r="W31" s="18"/>
      <c r="X31" s="30" t="str">
        <f t="shared" ca="1" si="0"/>
        <v/>
      </c>
      <c r="Y31" s="30" t="str">
        <f ca="1">IFERROR(INDEX(DATA!$B:$B,AC31,1),"")</f>
        <v/>
      </c>
      <c r="Z31" s="31" t="str">
        <f ca="1">IFERROR(INDEX(DATA!$P:$P,AC31,1),"")</f>
        <v/>
      </c>
      <c r="AA31" s="31" t="str">
        <f ca="1">IFERROR(INDEX(DATA!$Q:$Q,AC31,1),"")</f>
        <v/>
      </c>
      <c r="AB31" s="22"/>
      <c r="AC31" s="17" t="str">
        <f ca="1">IFERROR(MATCH($AA$1,OFFSET(DATA!$E$1,AC30,0,COUNTA(DATA!AD:AD)-AC30,1),0)+AC30,"")</f>
        <v/>
      </c>
    </row>
    <row r="32" spans="2:29" x14ac:dyDescent="0.25">
      <c r="B32" s="18"/>
      <c r="C32" s="40" t="str">
        <f ca="1">IFERROR(INDEX(DATA!$P:$P,H32,1),"")</f>
        <v/>
      </c>
      <c r="D32" s="67" t="str">
        <f ca="1">IFERROR(INDEX(DATA!$Q:$Q,H32,1),"")</f>
        <v/>
      </c>
      <c r="E32" s="67"/>
      <c r="F32" s="39" t="str">
        <f ca="1">IFERROR(INDEX(DATA!$AE:$AE,H32,1),"")</f>
        <v/>
      </c>
      <c r="G32" s="22"/>
      <c r="H32" s="17" t="str">
        <f ca="1">IFERROR(MATCH($E$6,OFFSET(DATA!$B$1,H31,0,COUNTA(DATA!B:B)-H31,1),0)+H31,"")</f>
        <v/>
      </c>
      <c r="I32" s="18"/>
      <c r="J32" s="27"/>
      <c r="K32" s="28" t="str">
        <f>IF(J32="","",VLOOKUP(J32,DATA!B:D,3,FALSE))</f>
        <v/>
      </c>
      <c r="L32" s="28" t="str">
        <f>IF(J32="","",VLOOKUP(J32,DATA!B:AG,32,FALSE))</f>
        <v/>
      </c>
      <c r="M32" s="29" t="str">
        <f>IF(J32="","",VLOOKUP(J32,DATA!B:K,10,FALSE))</f>
        <v/>
      </c>
      <c r="N32" s="29" t="str">
        <f>IF(J32="","",VLOOKUP(J32,DATA!B:J,9,FALSE))</f>
        <v/>
      </c>
      <c r="O32" s="29" t="str">
        <f>IF(J32="","",VLOOKUP(N32,TRANSCO!A:D,2,FALSE))</f>
        <v/>
      </c>
      <c r="P32" s="29" t="str">
        <f>IF(J32="","",VLOOKUP(N32,TRANSCO!A:D,3,FALSE))</f>
        <v/>
      </c>
      <c r="Q32" s="29" t="str">
        <f>IF(J32="","",VLOOKUP(J32,DATA!B:G,6,FALSE))</f>
        <v/>
      </c>
      <c r="R32" s="29" t="str">
        <f>IF(J32="","",VLOOKUP(J32,DATA!B:E,4,FALSE))</f>
        <v/>
      </c>
      <c r="S32" s="22"/>
      <c r="U32" s="11"/>
      <c r="W32" s="18"/>
      <c r="X32" s="30" t="str">
        <f t="shared" ca="1" si="0"/>
        <v/>
      </c>
      <c r="Y32" s="30" t="str">
        <f ca="1">IFERROR(INDEX(DATA!$B:$B,AC32,1),"")</f>
        <v/>
      </c>
      <c r="Z32" s="31" t="str">
        <f ca="1">IFERROR(INDEX(DATA!$P:$P,AC32,1),"")</f>
        <v/>
      </c>
      <c r="AA32" s="31" t="str">
        <f ca="1">IFERROR(INDEX(DATA!$Q:$Q,AC32,1),"")</f>
        <v/>
      </c>
      <c r="AB32" s="22"/>
      <c r="AC32" s="17" t="str">
        <f ca="1">IFERROR(MATCH($AA$1,OFFSET(DATA!$E$1,AC31,0,COUNTA(DATA!AD:AD)-AC31,1),0)+AC31,"")</f>
        <v/>
      </c>
    </row>
    <row r="33" spans="2:29" x14ac:dyDescent="0.25">
      <c r="B33" s="18"/>
      <c r="C33" s="40" t="str">
        <f ca="1">IFERROR(INDEX(DATA!$P:$P,H33,1),"")</f>
        <v/>
      </c>
      <c r="D33" s="67" t="str">
        <f ca="1">IFERROR(INDEX(DATA!$Q:$Q,H33,1),"")</f>
        <v/>
      </c>
      <c r="E33" s="67"/>
      <c r="F33" s="39" t="str">
        <f ca="1">IFERROR(INDEX(DATA!$AE:$AE,H33,1),"")</f>
        <v/>
      </c>
      <c r="G33" s="22"/>
      <c r="H33" s="17" t="str">
        <f ca="1">IFERROR(MATCH($E$6,OFFSET(DATA!$B$1,H32,0,COUNTA(DATA!B:B)-H32,1),0)+H32,"")</f>
        <v/>
      </c>
      <c r="I33" s="18"/>
      <c r="J33" s="27"/>
      <c r="K33" s="28" t="str">
        <f>IF(J33="","",VLOOKUP(J33,DATA!B:D,3,FALSE))</f>
        <v/>
      </c>
      <c r="L33" s="28" t="str">
        <f>IF(J33="","",VLOOKUP(J33,DATA!B:AG,32,FALSE))</f>
        <v/>
      </c>
      <c r="M33" s="29" t="str">
        <f>IF(J33="","",VLOOKUP(J33,DATA!B:K,10,FALSE))</f>
        <v/>
      </c>
      <c r="N33" s="29" t="str">
        <f>IF(J33="","",VLOOKUP(J33,DATA!B:J,9,FALSE))</f>
        <v/>
      </c>
      <c r="O33" s="29" t="str">
        <f>IF(J33="","",VLOOKUP(N33,TRANSCO!A:D,2,FALSE))</f>
        <v/>
      </c>
      <c r="P33" s="29" t="str">
        <f>IF(J33="","",VLOOKUP(N33,TRANSCO!A:D,3,FALSE))</f>
        <v/>
      </c>
      <c r="Q33" s="29" t="str">
        <f>IF(J33="","",VLOOKUP(J33,DATA!B:G,6,FALSE))</f>
        <v/>
      </c>
      <c r="R33" s="29" t="str">
        <f>IF(J33="","",VLOOKUP(J33,DATA!B:E,4,FALSE))</f>
        <v/>
      </c>
      <c r="S33" s="22"/>
      <c r="U33" s="11"/>
      <c r="W33" s="18"/>
      <c r="X33" s="30" t="str">
        <f t="shared" ca="1" si="0"/>
        <v/>
      </c>
      <c r="Y33" s="30" t="str">
        <f ca="1">IFERROR(INDEX(DATA!$B:$B,AC33,1),"")</f>
        <v/>
      </c>
      <c r="Z33" s="31" t="str">
        <f ca="1">IFERROR(INDEX(DATA!$P:$P,AC33,1),"")</f>
        <v/>
      </c>
      <c r="AA33" s="31" t="str">
        <f ca="1">IFERROR(INDEX(DATA!$Q:$Q,AC33,1),"")</f>
        <v/>
      </c>
      <c r="AB33" s="22"/>
      <c r="AC33" s="17" t="str">
        <f ca="1">IFERROR(MATCH($AA$1,OFFSET(DATA!$E$1,AC32,0,COUNTA(DATA!AD:AD)-AC32,1),0)+AC32,"")</f>
        <v/>
      </c>
    </row>
    <row r="34" spans="2:29" x14ac:dyDescent="0.25">
      <c r="B34" s="18"/>
      <c r="C34" s="40" t="str">
        <f ca="1">IFERROR(INDEX(DATA!$P:$P,H34,1),"")</f>
        <v/>
      </c>
      <c r="D34" s="67" t="str">
        <f ca="1">IFERROR(INDEX(DATA!$Q:$Q,H34,1),"")</f>
        <v/>
      </c>
      <c r="E34" s="67"/>
      <c r="F34" s="39" t="str">
        <f ca="1">IFERROR(INDEX(DATA!$AE:$AE,H34,1),"")</f>
        <v/>
      </c>
      <c r="G34" s="22"/>
      <c r="H34" s="17" t="str">
        <f ca="1">IFERROR(MATCH($E$6,OFFSET(DATA!$B$1,H33,0,COUNTA(DATA!B:B)-H33,1),0)+H33,"")</f>
        <v/>
      </c>
      <c r="I34" s="18"/>
      <c r="J34" s="27"/>
      <c r="K34" s="28" t="str">
        <f>IF(J34="","",VLOOKUP(J34,DATA!B:D,3,FALSE))</f>
        <v/>
      </c>
      <c r="L34" s="28" t="str">
        <f>IF(J34="","",VLOOKUP(J34,DATA!B:AG,32,FALSE))</f>
        <v/>
      </c>
      <c r="M34" s="29" t="str">
        <f>IF(J34="","",VLOOKUP(J34,DATA!B:K,10,FALSE))</f>
        <v/>
      </c>
      <c r="N34" s="29" t="str">
        <f>IF(J34="","",VLOOKUP(J34,DATA!B:J,9,FALSE))</f>
        <v/>
      </c>
      <c r="O34" s="29" t="str">
        <f>IF(J34="","",VLOOKUP(N34,TRANSCO!A:D,2,FALSE))</f>
        <v/>
      </c>
      <c r="P34" s="29" t="str">
        <f>IF(J34="","",VLOOKUP(N34,TRANSCO!A:D,3,FALSE))</f>
        <v/>
      </c>
      <c r="Q34" s="29" t="str">
        <f>IF(J34="","",VLOOKUP(J34,DATA!B:G,6,FALSE))</f>
        <v/>
      </c>
      <c r="R34" s="29" t="str">
        <f>IF(J34="","",VLOOKUP(J34,DATA!B:E,4,FALSE))</f>
        <v/>
      </c>
      <c r="S34" s="22"/>
      <c r="U34" s="11"/>
      <c r="W34" s="18"/>
      <c r="X34" s="30" t="str">
        <f t="shared" ca="1" si="0"/>
        <v/>
      </c>
      <c r="Y34" s="30" t="str">
        <f ca="1">IFERROR(INDEX(DATA!$B:$B,AC34,1),"")</f>
        <v/>
      </c>
      <c r="Z34" s="31" t="str">
        <f ca="1">IFERROR(INDEX(DATA!$P:$P,AC34,1),"")</f>
        <v/>
      </c>
      <c r="AA34" s="31" t="str">
        <f ca="1">IFERROR(INDEX(DATA!$Q:$Q,AC34,1),"")</f>
        <v/>
      </c>
      <c r="AB34" s="22"/>
      <c r="AC34" s="17" t="str">
        <f ca="1">IFERROR(MATCH($AA$1,OFFSET(DATA!$E$1,AC33,0,COUNTA(DATA!AD:AD)-AC33,1),0)+AC33,"")</f>
        <v/>
      </c>
    </row>
    <row r="35" spans="2:29" ht="15.75" thickBot="1" x14ac:dyDescent="0.3">
      <c r="B35" s="18"/>
      <c r="C35" s="40" t="str">
        <f ca="1">IFERROR(INDEX(DATA!$P:$P,H35,1),"")</f>
        <v/>
      </c>
      <c r="D35" s="67" t="str">
        <f ca="1">IFERROR(INDEX(DATA!$Q:$Q,H35,1),"")</f>
        <v/>
      </c>
      <c r="E35" s="67"/>
      <c r="F35" s="39" t="str">
        <f ca="1">IFERROR(INDEX(DATA!$AE:$AE,H35,1),"")</f>
        <v/>
      </c>
      <c r="G35" s="22"/>
      <c r="H35" s="17" t="str">
        <f ca="1">IFERROR(MATCH($E$6,OFFSET(DATA!$B$1,H34,0,COUNTA(DATA!B:B)-H34,1),0)+H34,"")</f>
        <v/>
      </c>
      <c r="I35" s="35"/>
      <c r="J35" s="36"/>
      <c r="K35" s="36"/>
      <c r="L35" s="36"/>
      <c r="M35" s="36"/>
      <c r="N35" s="36"/>
      <c r="O35" s="36"/>
      <c r="P35" s="36"/>
      <c r="Q35" s="36"/>
      <c r="R35" s="36"/>
      <c r="S35" s="37"/>
      <c r="U35" s="11"/>
      <c r="W35" s="18"/>
      <c r="X35" s="30" t="str">
        <f t="shared" ca="1" si="0"/>
        <v/>
      </c>
      <c r="Y35" s="30" t="str">
        <f ca="1">IFERROR(INDEX(DATA!$B:$B,AC35,1),"")</f>
        <v/>
      </c>
      <c r="Z35" s="31" t="str">
        <f ca="1">IFERROR(INDEX(DATA!$P:$P,AC35,1),"")</f>
        <v/>
      </c>
      <c r="AA35" s="31" t="str">
        <f ca="1">IFERROR(INDEX(DATA!$Q:$Q,AC35,1),"")</f>
        <v/>
      </c>
      <c r="AB35" s="22"/>
      <c r="AC35" s="17" t="str">
        <f ca="1">IFERROR(MATCH($AA$1,OFFSET(DATA!$E$1,AC34,0,COUNTA(DATA!AD:AD)-AC34,1),0)+AC34,"")</f>
        <v/>
      </c>
    </row>
    <row r="36" spans="2:29" x14ac:dyDescent="0.25">
      <c r="B36" s="18"/>
      <c r="C36" s="40" t="str">
        <f ca="1">IFERROR(INDEX(DATA!$P:$P,H36,1),"")</f>
        <v/>
      </c>
      <c r="D36" s="67" t="str">
        <f ca="1">IFERROR(INDEX(DATA!$Q:$Q,H36,1),"")</f>
        <v/>
      </c>
      <c r="E36" s="67"/>
      <c r="F36" s="39" t="str">
        <f ca="1">IFERROR(INDEX(DATA!$AE:$AE,H36,1),"")</f>
        <v/>
      </c>
      <c r="G36" s="22"/>
      <c r="H36" s="17" t="str">
        <f ca="1">IFERROR(MATCH($E$6,OFFSET(DATA!$B$1,H35,0,COUNTA(DATA!B:B)-H35,1),0)+H35,"")</f>
        <v/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U36" s="11"/>
      <c r="W36" s="18"/>
      <c r="X36" s="30" t="str">
        <f t="shared" ca="1" si="0"/>
        <v/>
      </c>
      <c r="Y36" s="30" t="str">
        <f ca="1">IFERROR(INDEX(DATA!$B:$B,AC36,1),"")</f>
        <v/>
      </c>
      <c r="Z36" s="31" t="str">
        <f ca="1">IFERROR(INDEX(DATA!$P:$P,AC36,1),"")</f>
        <v/>
      </c>
      <c r="AA36" s="31" t="str">
        <f ca="1">IFERROR(INDEX(DATA!$Q:$Q,AC36,1),"")</f>
        <v/>
      </c>
      <c r="AB36" s="22"/>
      <c r="AC36" s="17" t="str">
        <f ca="1">IFERROR(MATCH($AA$1,OFFSET(DATA!$E$1,AC35,0,COUNTA(DATA!AD:AD)-AC35,1),0)+AC35,"")</f>
        <v/>
      </c>
    </row>
    <row r="37" spans="2:29" x14ac:dyDescent="0.25">
      <c r="B37" s="18"/>
      <c r="C37" s="40" t="str">
        <f ca="1">IFERROR(INDEX(DATA!$P:$P,H37,1),"")</f>
        <v/>
      </c>
      <c r="D37" s="67" t="str">
        <f ca="1">IFERROR(INDEX(DATA!$Q:$Q,H37,1),"")</f>
        <v/>
      </c>
      <c r="E37" s="67"/>
      <c r="F37" s="39" t="str">
        <f ca="1">IFERROR(INDEX(DATA!$AE:$AE,H37,1),"")</f>
        <v/>
      </c>
      <c r="G37" s="22"/>
      <c r="H37" s="17" t="str">
        <f ca="1">IFERROR(MATCH($E$6,OFFSET(DATA!$B$1,H36,0,COUNTA(DATA!B:B)-H36,1),0)+H36,"")</f>
        <v/>
      </c>
      <c r="U37" s="11"/>
      <c r="W37" s="18"/>
      <c r="X37" s="30" t="str">
        <f t="shared" ca="1" si="0"/>
        <v/>
      </c>
      <c r="Y37" s="30" t="str">
        <f ca="1">IFERROR(INDEX(DATA!$B:$B,AC37,1),"")</f>
        <v/>
      </c>
      <c r="Z37" s="31" t="str">
        <f ca="1">IFERROR(INDEX(DATA!$P:$P,AC37,1),"")</f>
        <v/>
      </c>
      <c r="AA37" s="31" t="str">
        <f ca="1">IFERROR(INDEX(DATA!$Q:$Q,AC37,1),"")</f>
        <v/>
      </c>
      <c r="AB37" s="22"/>
      <c r="AC37" s="17" t="str">
        <f ca="1">IFERROR(MATCH($AA$1,OFFSET(DATA!$E$1,AC36,0,COUNTA(DATA!AD:AD)-AC36,1),0)+AC36,"")</f>
        <v/>
      </c>
    </row>
    <row r="38" spans="2:29" x14ac:dyDescent="0.25">
      <c r="B38" s="18"/>
      <c r="C38" s="40" t="str">
        <f ca="1">IFERROR(INDEX(DATA!$P:$P,H38,1),"")</f>
        <v/>
      </c>
      <c r="D38" s="67" t="str">
        <f ca="1">IFERROR(INDEX(DATA!$Q:$Q,H38,1),"")</f>
        <v/>
      </c>
      <c r="E38" s="67"/>
      <c r="F38" s="39" t="str">
        <f ca="1">IFERROR(INDEX(DATA!$AE:$AE,H38,1),"")</f>
        <v/>
      </c>
      <c r="G38" s="22"/>
      <c r="H38" s="17" t="str">
        <f ca="1">IFERROR(MATCH($E$6,OFFSET(DATA!$B$1,H37,0,COUNTA(DATA!B:B)-H37,1),0)+H37,"")</f>
        <v/>
      </c>
      <c r="W38" s="18"/>
      <c r="X38" s="30" t="str">
        <f t="shared" ca="1" si="0"/>
        <v/>
      </c>
      <c r="Y38" s="30" t="str">
        <f ca="1">IFERROR(INDEX(DATA!$B:$B,AC38,1),"")</f>
        <v/>
      </c>
      <c r="Z38" s="31" t="str">
        <f ca="1">IFERROR(INDEX(DATA!$P:$P,AC38,1),"")</f>
        <v/>
      </c>
      <c r="AA38" s="31" t="str">
        <f ca="1">IFERROR(INDEX(DATA!$Q:$Q,AC38,1),"")</f>
        <v/>
      </c>
      <c r="AB38" s="22"/>
      <c r="AC38" s="17" t="str">
        <f ca="1">IFERROR(MATCH($AA$1,OFFSET(DATA!$E$1,AC37,0,COUNTA(DATA!AD:AD)-AC37,1),0)+AC37,"")</f>
        <v/>
      </c>
    </row>
    <row r="39" spans="2:29" x14ac:dyDescent="0.25">
      <c r="B39" s="18"/>
      <c r="C39" s="40" t="str">
        <f ca="1">IFERROR(INDEX(DATA!$P:$P,H39,1),"")</f>
        <v/>
      </c>
      <c r="D39" s="67" t="str">
        <f ca="1">IFERROR(INDEX(DATA!$Q:$Q,H39,1),"")</f>
        <v/>
      </c>
      <c r="E39" s="67"/>
      <c r="F39" s="39" t="str">
        <f ca="1">IFERROR(INDEX(DATA!$AE:$AE,H39,1),"")</f>
        <v/>
      </c>
      <c r="G39" s="22"/>
      <c r="H39" s="17" t="str">
        <f ca="1">IFERROR(MATCH($E$6,OFFSET(DATA!$B$1,H38,0,COUNTA(DATA!B:B)-H38,1),0)+H38,"")</f>
        <v/>
      </c>
      <c r="W39" s="18"/>
      <c r="X39" s="30" t="str">
        <f t="shared" ca="1" si="0"/>
        <v/>
      </c>
      <c r="Y39" s="30" t="str">
        <f ca="1">IFERROR(INDEX(DATA!$B:$B,AC39,1),"")</f>
        <v/>
      </c>
      <c r="Z39" s="31" t="str">
        <f ca="1">IFERROR(INDEX(DATA!$P:$P,AC39,1),"")</f>
        <v/>
      </c>
      <c r="AA39" s="31" t="str">
        <f ca="1">IFERROR(INDEX(DATA!$Q:$Q,AC39,1),"")</f>
        <v/>
      </c>
      <c r="AB39" s="22"/>
      <c r="AC39" s="17" t="str">
        <f ca="1">IFERROR(MATCH($AA$1,OFFSET(DATA!$E$1,AC38,0,COUNTA(DATA!AD:AD)-AC38,1),0)+AC38,"")</f>
        <v/>
      </c>
    </row>
    <row r="40" spans="2:29" x14ac:dyDescent="0.25">
      <c r="B40" s="18"/>
      <c r="C40" s="40" t="str">
        <f ca="1">IFERROR(INDEX(DATA!$P:$P,H40,1),"")</f>
        <v/>
      </c>
      <c r="D40" s="67" t="str">
        <f ca="1">IFERROR(INDEX(DATA!$Q:$Q,H40,1),"")</f>
        <v/>
      </c>
      <c r="E40" s="67"/>
      <c r="F40" s="39" t="str">
        <f ca="1">IFERROR(INDEX(DATA!$AE:$AE,H40,1),"")</f>
        <v/>
      </c>
      <c r="G40" s="22"/>
      <c r="H40" s="17" t="str">
        <f ca="1">IFERROR(MATCH($E$6,OFFSET(DATA!$B$1,H39,0,COUNTA(DATA!B:B)-H39,1),0)+H39,"")</f>
        <v/>
      </c>
      <c r="W40" s="18"/>
      <c r="X40" s="30" t="str">
        <f t="shared" ca="1" si="0"/>
        <v/>
      </c>
      <c r="Y40" s="30" t="str">
        <f ca="1">IFERROR(INDEX(DATA!$B:$B,AC40,1),"")</f>
        <v/>
      </c>
      <c r="Z40" s="31" t="str">
        <f ca="1">IFERROR(INDEX(DATA!$P:$P,AC40,1),"")</f>
        <v/>
      </c>
      <c r="AA40" s="31" t="str">
        <f ca="1">IFERROR(INDEX(DATA!$Q:$Q,AC40,1),"")</f>
        <v/>
      </c>
      <c r="AB40" s="22"/>
      <c r="AC40" s="17" t="str">
        <f ca="1">IFERROR(MATCH($AA$1,OFFSET(DATA!$E$1,AC39,0,COUNTA(DATA!AD:AD)-AC39,1),0)+AC39,"")</f>
        <v/>
      </c>
    </row>
    <row r="41" spans="2:29" x14ac:dyDescent="0.25">
      <c r="B41" s="18"/>
      <c r="C41" s="40" t="str">
        <f ca="1">IFERROR(INDEX(DATA!$P:$P,H41,1),"")</f>
        <v/>
      </c>
      <c r="D41" s="67" t="str">
        <f ca="1">IFERROR(INDEX(DATA!$Q:$Q,H41,1),"")</f>
        <v/>
      </c>
      <c r="E41" s="67"/>
      <c r="F41" s="39" t="str">
        <f ca="1">IFERROR(INDEX(DATA!$AE:$AE,H41,1),"")</f>
        <v/>
      </c>
      <c r="G41" s="22"/>
      <c r="H41" s="17" t="str">
        <f ca="1">IFERROR(MATCH($E$6,OFFSET(DATA!$B$1,H40,0,COUNTA(DATA!B:B)-H40,1),0)+H40,"")</f>
        <v/>
      </c>
      <c r="W41" s="18"/>
      <c r="X41" s="30" t="str">
        <f t="shared" ca="1" si="0"/>
        <v/>
      </c>
      <c r="Y41" s="30" t="str">
        <f ca="1">IFERROR(INDEX(DATA!$B:$B,AC41,1),"")</f>
        <v/>
      </c>
      <c r="Z41" s="31" t="str">
        <f ca="1">IFERROR(INDEX(DATA!$P:$P,AC41,1),"")</f>
        <v/>
      </c>
      <c r="AA41" s="31" t="str">
        <f ca="1">IFERROR(INDEX(DATA!$Q:$Q,AC41,1),"")</f>
        <v/>
      </c>
      <c r="AB41" s="22"/>
      <c r="AC41" s="17" t="str">
        <f ca="1">IFERROR(MATCH($AA$1,OFFSET(DATA!$E$1,AC40,0,COUNTA(DATA!AD:AD)-AC40,1),0)+AC40,"")</f>
        <v/>
      </c>
    </row>
    <row r="42" spans="2:29" x14ac:dyDescent="0.25">
      <c r="B42" s="18"/>
      <c r="C42" s="40" t="str">
        <f ca="1">IFERROR(INDEX(DATA!$P:$P,H42,1),"")</f>
        <v/>
      </c>
      <c r="D42" s="67" t="str">
        <f ca="1">IFERROR(INDEX(DATA!$Q:$Q,H42,1),"")</f>
        <v/>
      </c>
      <c r="E42" s="67"/>
      <c r="F42" s="39" t="str">
        <f ca="1">IFERROR(INDEX(DATA!$AE:$AE,H42,1),"")</f>
        <v/>
      </c>
      <c r="G42" s="22"/>
      <c r="H42" s="17" t="str">
        <f ca="1">IFERROR(MATCH($E$6,OFFSET(DATA!$B$1,H41,0,COUNTA(DATA!B:B)-H41,1),0)+H41,"")</f>
        <v/>
      </c>
      <c r="W42" s="18"/>
      <c r="X42" s="30" t="str">
        <f t="shared" ca="1" si="0"/>
        <v/>
      </c>
      <c r="Y42" s="30" t="str">
        <f ca="1">IFERROR(INDEX(DATA!$B:$B,AC42,1),"")</f>
        <v/>
      </c>
      <c r="Z42" s="31" t="str">
        <f ca="1">IFERROR(INDEX(DATA!$P:$P,AC42,1),"")</f>
        <v/>
      </c>
      <c r="AA42" s="31" t="str">
        <f ca="1">IFERROR(INDEX(DATA!$Q:$Q,AC42,1),"")</f>
        <v/>
      </c>
      <c r="AB42" s="22"/>
      <c r="AC42" s="17" t="str">
        <f ca="1">IFERROR(MATCH($AA$1,OFFSET(DATA!$E$1,AC41,0,COUNTA(DATA!AD:AD)-AC41,1),0)+AC41,"")</f>
        <v/>
      </c>
    </row>
    <row r="43" spans="2:29" x14ac:dyDescent="0.25">
      <c r="B43" s="18"/>
      <c r="C43" s="40" t="str">
        <f ca="1">IFERROR(INDEX(DATA!$P:$P,H43,1),"")</f>
        <v/>
      </c>
      <c r="D43" s="67" t="str">
        <f ca="1">IFERROR(INDEX(DATA!$Q:$Q,H43,1),"")</f>
        <v/>
      </c>
      <c r="E43" s="67"/>
      <c r="F43" s="39" t="str">
        <f ca="1">IFERROR(INDEX(DATA!$AE:$AE,H43,1),"")</f>
        <v/>
      </c>
      <c r="G43" s="22"/>
      <c r="H43" s="17" t="str">
        <f ca="1">IFERROR(MATCH($E$6,OFFSET(DATA!$B$1,H42,0,COUNTA(DATA!B:B)-H42,1),0)+H42,"")</f>
        <v/>
      </c>
      <c r="W43" s="18"/>
      <c r="X43" s="30" t="str">
        <f t="shared" ca="1" si="0"/>
        <v/>
      </c>
      <c r="Y43" s="30" t="str">
        <f ca="1">IFERROR(INDEX(DATA!$B:$B,AC43,1),"")</f>
        <v/>
      </c>
      <c r="Z43" s="31" t="str">
        <f ca="1">IFERROR(INDEX(DATA!$P:$P,AC43,1),"")</f>
        <v/>
      </c>
      <c r="AA43" s="31" t="str">
        <f ca="1">IFERROR(INDEX(DATA!$Q:$Q,AC43,1),"")</f>
        <v/>
      </c>
      <c r="AB43" s="22"/>
      <c r="AC43" s="17" t="str">
        <f ca="1">IFERROR(MATCH($AA$1,OFFSET(DATA!$E$1,AC42,0,COUNTA(DATA!AD:AD)-AC42,1),0)+AC42,"")</f>
        <v/>
      </c>
    </row>
    <row r="44" spans="2:29" x14ac:dyDescent="0.25">
      <c r="B44" s="18"/>
      <c r="C44" s="40" t="str">
        <f ca="1">IFERROR(INDEX(DATA!$P:$P,H44,1),"")</f>
        <v/>
      </c>
      <c r="D44" s="67" t="str">
        <f ca="1">IFERROR(INDEX(DATA!$Q:$Q,H44,1),"")</f>
        <v/>
      </c>
      <c r="E44" s="67"/>
      <c r="F44" s="39" t="str">
        <f ca="1">IFERROR(INDEX(DATA!$AE:$AE,H44,1),"")</f>
        <v/>
      </c>
      <c r="G44" s="22"/>
      <c r="H44" s="17" t="str">
        <f ca="1">IFERROR(MATCH($E$6,OFFSET(DATA!$B$1,H43,0,COUNTA(DATA!B:B)-H43,1),0)+H43,"")</f>
        <v/>
      </c>
      <c r="W44" s="18"/>
      <c r="X44" s="30" t="str">
        <f t="shared" ca="1" si="0"/>
        <v/>
      </c>
      <c r="Y44" s="30" t="str">
        <f ca="1">IFERROR(INDEX(DATA!$B:$B,AC44,1),"")</f>
        <v/>
      </c>
      <c r="Z44" s="31" t="str">
        <f ca="1">IFERROR(INDEX(DATA!$P:$P,AC44,1),"")</f>
        <v/>
      </c>
      <c r="AA44" s="31" t="str">
        <f ca="1">IFERROR(INDEX(DATA!$Q:$Q,AC44,1),"")</f>
        <v/>
      </c>
      <c r="AB44" s="22"/>
      <c r="AC44" s="17" t="str">
        <f ca="1">IFERROR(MATCH($AA$1,OFFSET(DATA!$E$1,AC43,0,COUNTA(DATA!AD:AD)-AC43,1),0)+AC43,"")</f>
        <v/>
      </c>
    </row>
    <row r="45" spans="2:29" x14ac:dyDescent="0.25">
      <c r="B45" s="18"/>
      <c r="C45" s="40" t="str">
        <f ca="1">IFERROR(INDEX(DATA!$P:$P,H45,1),"")</f>
        <v/>
      </c>
      <c r="D45" s="67" t="str">
        <f ca="1">IFERROR(INDEX(DATA!$Q:$Q,H45,1),"")</f>
        <v/>
      </c>
      <c r="E45" s="67"/>
      <c r="F45" s="39" t="str">
        <f ca="1">IFERROR(INDEX(DATA!$AE:$AE,H45,1),"")</f>
        <v/>
      </c>
      <c r="G45" s="22"/>
      <c r="H45" s="17" t="str">
        <f ca="1">IFERROR(MATCH($E$6,OFFSET(DATA!$B$1,H44,0,COUNTA(DATA!B:B)-H44,1),0)+H44,"")</f>
        <v/>
      </c>
      <c r="W45" s="18"/>
      <c r="X45" s="30" t="str">
        <f t="shared" ca="1" si="0"/>
        <v/>
      </c>
      <c r="Y45" s="30" t="str">
        <f ca="1">IFERROR(INDEX(DATA!$B:$B,AC45,1),"")</f>
        <v/>
      </c>
      <c r="Z45" s="31" t="str">
        <f ca="1">IFERROR(INDEX(DATA!$P:$P,AC45,1),"")</f>
        <v/>
      </c>
      <c r="AA45" s="31" t="str">
        <f ca="1">IFERROR(INDEX(DATA!$Q:$Q,AC45,1),"")</f>
        <v/>
      </c>
      <c r="AB45" s="22"/>
      <c r="AC45" s="17" t="str">
        <f ca="1">IFERROR(MATCH($AA$1,OFFSET(DATA!$E$1,AC44,0,COUNTA(DATA!AD:AD)-AC44,1),0)+AC44,"")</f>
        <v/>
      </c>
    </row>
    <row r="46" spans="2:29" x14ac:dyDescent="0.25">
      <c r="B46" s="18"/>
      <c r="C46" s="40" t="str">
        <f ca="1">IFERROR(INDEX(DATA!$P:$P,H46,1),"")</f>
        <v/>
      </c>
      <c r="D46" s="67" t="str">
        <f ca="1">IFERROR(INDEX(DATA!$Q:$Q,H46,1),"")</f>
        <v/>
      </c>
      <c r="E46" s="67"/>
      <c r="F46" s="39" t="str">
        <f ca="1">IFERROR(INDEX(DATA!$AE:$AE,H46,1),"")</f>
        <v/>
      </c>
      <c r="G46" s="22"/>
      <c r="H46" s="17" t="str">
        <f ca="1">IFERROR(MATCH($E$6,OFFSET(DATA!$B$1,H45,0,COUNTA(DATA!B:B)-H45,1),0)+H45,"")</f>
        <v/>
      </c>
      <c r="W46" s="18"/>
      <c r="X46" s="30" t="str">
        <f t="shared" ca="1" si="0"/>
        <v/>
      </c>
      <c r="Y46" s="30" t="str">
        <f ca="1">IFERROR(INDEX(DATA!$B:$B,AC46,1),"")</f>
        <v/>
      </c>
      <c r="Z46" s="31" t="str">
        <f ca="1">IFERROR(INDEX(DATA!$P:$P,AC46,1),"")</f>
        <v/>
      </c>
      <c r="AA46" s="31" t="str">
        <f ca="1">IFERROR(INDEX(DATA!$Q:$Q,AC46,1),"")</f>
        <v/>
      </c>
      <c r="AB46" s="22"/>
      <c r="AC46" s="17" t="str">
        <f ca="1">IFERROR(MATCH($AA$1,OFFSET(DATA!$E$1,AC45,0,COUNTA(DATA!AD:AD)-AC45,1),0)+AC45,"")</f>
        <v/>
      </c>
    </row>
    <row r="47" spans="2:29" x14ac:dyDescent="0.25">
      <c r="B47" s="18"/>
      <c r="C47" s="40" t="str">
        <f ca="1">IFERROR(INDEX(DATA!$P:$P,H47,1),"")</f>
        <v/>
      </c>
      <c r="D47" s="67" t="str">
        <f ca="1">IFERROR(INDEX(DATA!$Q:$Q,H47,1),"")</f>
        <v/>
      </c>
      <c r="E47" s="67"/>
      <c r="F47" s="39" t="str">
        <f ca="1">IFERROR(INDEX(DATA!$AE:$AE,H47,1),"")</f>
        <v/>
      </c>
      <c r="G47" s="22"/>
      <c r="H47" s="17" t="str">
        <f ca="1">IFERROR(MATCH($E$6,OFFSET(DATA!$B$1,H46,0,COUNTA(DATA!B:B)-H46,1),0)+H46,"")</f>
        <v/>
      </c>
      <c r="W47" s="18"/>
      <c r="X47" s="30" t="str">
        <f t="shared" ca="1" si="0"/>
        <v/>
      </c>
      <c r="Y47" s="30" t="str">
        <f ca="1">IFERROR(INDEX(DATA!$B:$B,AC47,1),"")</f>
        <v/>
      </c>
      <c r="Z47" s="31" t="str">
        <f ca="1">IFERROR(INDEX(DATA!$P:$P,AC47,1),"")</f>
        <v/>
      </c>
      <c r="AA47" s="31" t="str">
        <f ca="1">IFERROR(INDEX(DATA!$Q:$Q,AC47,1),"")</f>
        <v/>
      </c>
      <c r="AB47" s="22"/>
      <c r="AC47" s="17" t="str">
        <f ca="1">IFERROR(MATCH($AA$1,OFFSET(DATA!$E$1,AC46,0,COUNTA(DATA!AD:AD)-AC46,1),0)+AC46,"")</f>
        <v/>
      </c>
    </row>
    <row r="48" spans="2:29" x14ac:dyDescent="0.25">
      <c r="B48" s="18"/>
      <c r="C48" s="40" t="str">
        <f ca="1">IFERROR(INDEX(DATA!$P:$P,H48,1),"")</f>
        <v/>
      </c>
      <c r="D48" s="67" t="str">
        <f ca="1">IFERROR(INDEX(DATA!$Q:$Q,H48,1),"")</f>
        <v/>
      </c>
      <c r="E48" s="67"/>
      <c r="F48" s="39" t="str">
        <f ca="1">IFERROR(INDEX(DATA!$AE:$AE,H48,1),"")</f>
        <v/>
      </c>
      <c r="G48" s="22"/>
      <c r="H48" s="17" t="str">
        <f ca="1">IFERROR(MATCH($E$6,OFFSET(DATA!$B$1,H47,0,COUNTA(DATA!B:B)-H47,1),0)+H47,"")</f>
        <v/>
      </c>
      <c r="W48" s="18"/>
      <c r="X48" s="30" t="str">
        <f t="shared" ca="1" si="0"/>
        <v/>
      </c>
      <c r="Y48" s="30" t="str">
        <f ca="1">IFERROR(INDEX(DATA!$B:$B,AC48,1),"")</f>
        <v/>
      </c>
      <c r="Z48" s="31" t="str">
        <f ca="1">IFERROR(INDEX(DATA!$P:$P,AC48,1),"")</f>
        <v/>
      </c>
      <c r="AA48" s="31" t="str">
        <f ca="1">IFERROR(INDEX(DATA!$Q:$Q,AC48,1),"")</f>
        <v/>
      </c>
      <c r="AB48" s="22"/>
      <c r="AC48" s="17" t="str">
        <f ca="1">IFERROR(MATCH($AA$1,OFFSET(DATA!$E$1,AC47,0,COUNTA(DATA!AD:AD)-AC47,1),0)+AC47,"")</f>
        <v/>
      </c>
    </row>
    <row r="49" spans="2:29" x14ac:dyDescent="0.25">
      <c r="B49" s="18"/>
      <c r="C49" s="40" t="str">
        <f ca="1">IFERROR(INDEX(DATA!$P:$P,H49,1),"")</f>
        <v/>
      </c>
      <c r="D49" s="67" t="str">
        <f ca="1">IFERROR(INDEX(DATA!$Q:$Q,H49,1),"")</f>
        <v/>
      </c>
      <c r="E49" s="67"/>
      <c r="F49" s="39" t="str">
        <f ca="1">IFERROR(INDEX(DATA!$AE:$AE,H49,1),"")</f>
        <v/>
      </c>
      <c r="G49" s="22"/>
      <c r="H49" s="17" t="str">
        <f ca="1">IFERROR(MATCH($E$6,OFFSET(DATA!$B$1,H48,0,COUNTA(DATA!B:B)-H48,1),0)+H48,"")</f>
        <v/>
      </c>
      <c r="W49" s="18"/>
      <c r="X49" s="30" t="str">
        <f t="shared" ca="1" si="0"/>
        <v/>
      </c>
      <c r="Y49" s="30" t="str">
        <f ca="1">IFERROR(INDEX(DATA!$B:$B,AC49,1),"")</f>
        <v/>
      </c>
      <c r="Z49" s="31" t="str">
        <f ca="1">IFERROR(INDEX(DATA!$P:$P,AC49,1),"")</f>
        <v/>
      </c>
      <c r="AA49" s="31" t="str">
        <f ca="1">IFERROR(INDEX(DATA!$Q:$Q,AC49,1),"")</f>
        <v/>
      </c>
      <c r="AB49" s="22"/>
      <c r="AC49" s="17" t="str">
        <f ca="1">IFERROR(MATCH($AA$1,OFFSET(DATA!$E$1,AC48,0,COUNTA(DATA!AD:AD)-AC48,1),0)+AC48,"")</f>
        <v/>
      </c>
    </row>
    <row r="50" spans="2:29" x14ac:dyDescent="0.25">
      <c r="B50" s="18"/>
      <c r="C50" s="40" t="str">
        <f ca="1">IFERROR(INDEX(DATA!$P:$P,H50,1),"")</f>
        <v/>
      </c>
      <c r="D50" s="67" t="str">
        <f ca="1">IFERROR(INDEX(DATA!$Q:$Q,H50,1),"")</f>
        <v/>
      </c>
      <c r="E50" s="67"/>
      <c r="F50" s="39" t="str">
        <f ca="1">IFERROR(INDEX(DATA!$AE:$AE,H50,1),"")</f>
        <v/>
      </c>
      <c r="G50" s="22"/>
      <c r="H50" s="17" t="str">
        <f ca="1">IFERROR(MATCH($E$6,OFFSET(DATA!$B$1,H49,0,COUNTA(DATA!B:B)-H49,1),0)+H49,"")</f>
        <v/>
      </c>
      <c r="W50" s="18"/>
      <c r="X50" s="30" t="str">
        <f t="shared" ca="1" si="0"/>
        <v/>
      </c>
      <c r="Y50" s="30" t="str">
        <f ca="1">IFERROR(INDEX(DATA!$B:$B,AC50,1),"")</f>
        <v/>
      </c>
      <c r="Z50" s="31" t="str">
        <f ca="1">IFERROR(INDEX(DATA!$P:$P,AC50,1),"")</f>
        <v/>
      </c>
      <c r="AA50" s="31" t="str">
        <f ca="1">IFERROR(INDEX(DATA!$Q:$Q,AC50,1),"")</f>
        <v/>
      </c>
      <c r="AB50" s="22"/>
      <c r="AC50" s="17" t="str">
        <f ca="1">IFERROR(MATCH($AA$1,OFFSET(DATA!$E$1,AC49,0,COUNTA(DATA!AD:AD)-AC49,1),0)+AC49,"")</f>
        <v/>
      </c>
    </row>
    <row r="51" spans="2:29" x14ac:dyDescent="0.25">
      <c r="B51" s="18"/>
      <c r="C51" s="40" t="str">
        <f ca="1">IFERROR(INDEX(DATA!$P:$P,H51,1),"")</f>
        <v/>
      </c>
      <c r="D51" s="67" t="str">
        <f ca="1">IFERROR(INDEX(DATA!$Q:$Q,H51,1),"")</f>
        <v/>
      </c>
      <c r="E51" s="67"/>
      <c r="F51" s="39" t="str">
        <f ca="1">IFERROR(INDEX(DATA!$AE:$AE,H51,1),"")</f>
        <v/>
      </c>
      <c r="G51" s="22"/>
      <c r="H51" s="17" t="str">
        <f ca="1">IFERROR(MATCH($E$6,OFFSET(DATA!$B$1,H50,0,COUNTA(DATA!B:B)-H50,1),0)+H50,"")</f>
        <v/>
      </c>
      <c r="W51" s="18"/>
      <c r="X51" s="30" t="str">
        <f t="shared" ca="1" si="0"/>
        <v/>
      </c>
      <c r="Y51" s="30" t="str">
        <f ca="1">IFERROR(INDEX(DATA!$B:$B,AC51,1),"")</f>
        <v/>
      </c>
      <c r="Z51" s="31" t="str">
        <f ca="1">IFERROR(INDEX(DATA!$P:$P,AC51,1),"")</f>
        <v/>
      </c>
      <c r="AA51" s="31" t="str">
        <f ca="1">IFERROR(INDEX(DATA!$Q:$Q,AC51,1),"")</f>
        <v/>
      </c>
      <c r="AB51" s="22"/>
      <c r="AC51" s="17" t="str">
        <f ca="1">IFERROR(MATCH($AA$1,OFFSET(DATA!$E$1,AC50,0,COUNTA(DATA!AD:AD)-AC50,1),0)+AC50,"")</f>
        <v/>
      </c>
    </row>
    <row r="52" spans="2:29" x14ac:dyDescent="0.25">
      <c r="B52" s="18"/>
      <c r="C52" s="40" t="str">
        <f ca="1">IFERROR(INDEX(DATA!$P:$P,H52,1),"")</f>
        <v/>
      </c>
      <c r="D52" s="67" t="str">
        <f ca="1">IFERROR(INDEX(DATA!$Q:$Q,H52,1),"")</f>
        <v/>
      </c>
      <c r="E52" s="67"/>
      <c r="F52" s="39" t="str">
        <f ca="1">IFERROR(INDEX(DATA!$AE:$AE,H52,1),"")</f>
        <v/>
      </c>
      <c r="G52" s="22"/>
      <c r="H52" s="17" t="str">
        <f ca="1">IFERROR(MATCH($E$6,OFFSET(DATA!$B$1,H51,0,COUNTA(DATA!B:B)-H51,1),0)+H51,"")</f>
        <v/>
      </c>
      <c r="W52" s="18"/>
      <c r="X52" s="30" t="str">
        <f t="shared" ca="1" si="0"/>
        <v/>
      </c>
      <c r="Y52" s="30" t="str">
        <f ca="1">IFERROR(INDEX(DATA!$B:$B,AC52,1),"")</f>
        <v/>
      </c>
      <c r="Z52" s="31" t="str">
        <f ca="1">IFERROR(INDEX(DATA!$P:$P,AC52,1),"")</f>
        <v/>
      </c>
      <c r="AA52" s="31" t="str">
        <f ca="1">IFERROR(INDEX(DATA!$Q:$Q,AC52,1),"")</f>
        <v/>
      </c>
      <c r="AB52" s="22"/>
      <c r="AC52" s="17" t="str">
        <f ca="1">IFERROR(MATCH($AA$1,OFFSET(DATA!$E$1,AC51,0,COUNTA(DATA!AD:AD)-AC51,1),0)+AC51,"")</f>
        <v/>
      </c>
    </row>
    <row r="53" spans="2:29" x14ac:dyDescent="0.25">
      <c r="B53" s="18"/>
      <c r="C53" s="40" t="str">
        <f ca="1">IFERROR(INDEX(DATA!$P:$P,H53,1),"")</f>
        <v/>
      </c>
      <c r="D53" s="67" t="str">
        <f ca="1">IFERROR(INDEX(DATA!$Q:$Q,H53,1),"")</f>
        <v/>
      </c>
      <c r="E53" s="67"/>
      <c r="F53" s="39" t="str">
        <f ca="1">IFERROR(INDEX(DATA!$AE:$AE,H53,1),"")</f>
        <v/>
      </c>
      <c r="G53" s="22"/>
      <c r="H53" s="17" t="str">
        <f ca="1">IFERROR(MATCH($E$6,OFFSET(DATA!$B$1,H52,0,COUNTA(DATA!B:B)-H52,1),0)+H52,"")</f>
        <v/>
      </c>
      <c r="W53" s="18"/>
      <c r="X53" s="30" t="str">
        <f t="shared" ca="1" si="0"/>
        <v/>
      </c>
      <c r="Y53" s="30" t="str">
        <f ca="1">IFERROR(INDEX(DATA!$B:$B,AC53,1),"")</f>
        <v/>
      </c>
      <c r="Z53" s="31" t="str">
        <f ca="1">IFERROR(INDEX(DATA!$P:$P,AC53,1),"")</f>
        <v/>
      </c>
      <c r="AA53" s="31" t="str">
        <f ca="1">IFERROR(INDEX(DATA!$Q:$Q,AC53,1),"")</f>
        <v/>
      </c>
      <c r="AB53" s="22"/>
      <c r="AC53" s="17" t="str">
        <f ca="1">IFERROR(MATCH($AA$1,OFFSET(DATA!$E$1,AC52,0,COUNTA(DATA!AD:AD)-AC52,1),0)+AC52,"")</f>
        <v/>
      </c>
    </row>
    <row r="54" spans="2:29" x14ac:dyDescent="0.25">
      <c r="B54" s="18"/>
      <c r="C54" s="40" t="str">
        <f ca="1">IFERROR(INDEX(DATA!$P:$P,H54,1),"")</f>
        <v/>
      </c>
      <c r="D54" s="67" t="str">
        <f ca="1">IFERROR(INDEX(DATA!$Q:$Q,H54,1),"")</f>
        <v/>
      </c>
      <c r="E54" s="67"/>
      <c r="F54" s="39" t="str">
        <f ca="1">IFERROR(INDEX(DATA!$AE:$AE,H54,1),"")</f>
        <v/>
      </c>
      <c r="G54" s="22"/>
      <c r="H54" s="17" t="str">
        <f ca="1">IFERROR(MATCH($E$6,OFFSET(DATA!$B$1,H53,0,COUNTA(DATA!B:B)-H53,1),0)+H53,"")</f>
        <v/>
      </c>
      <c r="W54" s="18"/>
      <c r="X54" s="30" t="str">
        <f t="shared" ca="1" si="0"/>
        <v/>
      </c>
      <c r="Y54" s="30" t="str">
        <f ca="1">IFERROR(INDEX(DATA!$B:$B,AC54,1),"")</f>
        <v/>
      </c>
      <c r="Z54" s="31" t="str">
        <f ca="1">IFERROR(INDEX(DATA!$P:$P,AC54,1),"")</f>
        <v/>
      </c>
      <c r="AA54" s="31" t="str">
        <f ca="1">IFERROR(INDEX(DATA!$Q:$Q,AC54,1),"")</f>
        <v/>
      </c>
      <c r="AB54" s="22"/>
      <c r="AC54" s="17" t="str">
        <f ca="1">IFERROR(MATCH($AA$1,OFFSET(DATA!$E$1,AC53,0,COUNTA(DATA!AD:AD)-AC53,1),0)+AC53,"")</f>
        <v/>
      </c>
    </row>
    <row r="55" spans="2:29" x14ac:dyDescent="0.25">
      <c r="B55" s="18"/>
      <c r="C55" s="40" t="str">
        <f ca="1">IFERROR(INDEX(DATA!$P:$P,H55,1),"")</f>
        <v/>
      </c>
      <c r="D55" s="67" t="str">
        <f ca="1">IFERROR(INDEX(DATA!$Q:$Q,H55,1),"")</f>
        <v/>
      </c>
      <c r="E55" s="67"/>
      <c r="F55" s="39" t="str">
        <f ca="1">IFERROR(INDEX(DATA!$AE:$AE,H55,1),"")</f>
        <v/>
      </c>
      <c r="G55" s="22"/>
      <c r="H55" s="17" t="str">
        <f ca="1">IFERROR(MATCH($E$6,OFFSET(DATA!$B$1,H54,0,COUNTA(DATA!B:B)-H54,1),0)+H54,"")</f>
        <v/>
      </c>
      <c r="W55" s="18"/>
      <c r="X55" s="30" t="str">
        <f t="shared" ca="1" si="0"/>
        <v/>
      </c>
      <c r="Y55" s="30" t="str">
        <f ca="1">IFERROR(INDEX(DATA!$B:$B,AC55,1),"")</f>
        <v/>
      </c>
      <c r="Z55" s="31" t="str">
        <f ca="1">IFERROR(INDEX(DATA!$P:$P,AC55,1),"")</f>
        <v/>
      </c>
      <c r="AA55" s="31" t="str">
        <f ca="1">IFERROR(INDEX(DATA!$Q:$Q,AC55,1),"")</f>
        <v/>
      </c>
      <c r="AB55" s="22"/>
      <c r="AC55" s="17" t="str">
        <f ca="1">IFERROR(MATCH($AA$1,OFFSET(DATA!$E$1,AC54,0,COUNTA(DATA!AD:AD)-AC54,1),0)+AC54,"")</f>
        <v/>
      </c>
    </row>
    <row r="56" spans="2:29" x14ac:dyDescent="0.25">
      <c r="B56" s="18"/>
      <c r="C56" s="40" t="str">
        <f ca="1">IFERROR(INDEX(DATA!$P:$P,H56,1),"")</f>
        <v/>
      </c>
      <c r="D56" s="67" t="str">
        <f ca="1">IFERROR(INDEX(DATA!$Q:$Q,H56,1),"")</f>
        <v/>
      </c>
      <c r="E56" s="67"/>
      <c r="F56" s="39" t="str">
        <f ca="1">IFERROR(INDEX(DATA!$AE:$AE,H56,1),"")</f>
        <v/>
      </c>
      <c r="G56" s="22"/>
      <c r="H56" s="17" t="str">
        <f ca="1">IFERROR(MATCH($E$6,OFFSET(DATA!$B$1,H55,0,COUNTA(DATA!B:B)-H55,1),0)+H55,"")</f>
        <v/>
      </c>
      <c r="W56" s="18"/>
      <c r="X56" s="30" t="str">
        <f t="shared" ca="1" si="0"/>
        <v/>
      </c>
      <c r="Y56" s="30" t="str">
        <f ca="1">IFERROR(INDEX(DATA!$B:$B,AC56,1),"")</f>
        <v/>
      </c>
      <c r="Z56" s="31" t="str">
        <f ca="1">IFERROR(INDEX(DATA!$P:$P,AC56,1),"")</f>
        <v/>
      </c>
      <c r="AA56" s="31" t="str">
        <f ca="1">IFERROR(INDEX(DATA!$Q:$Q,AC56,1),"")</f>
        <v/>
      </c>
      <c r="AB56" s="22"/>
      <c r="AC56" s="17" t="str">
        <f ca="1">IFERROR(MATCH($AA$1,OFFSET(DATA!$E$1,AC55,0,COUNTA(DATA!AD:AD)-AC55,1),0)+AC55,"")</f>
        <v/>
      </c>
    </row>
    <row r="57" spans="2:29" x14ac:dyDescent="0.25">
      <c r="B57" s="18"/>
      <c r="C57" s="40" t="str">
        <f ca="1">IFERROR(INDEX(DATA!$P:$P,H57,1),"")</f>
        <v/>
      </c>
      <c r="D57" s="67" t="str">
        <f ca="1">IFERROR(INDEX(DATA!$Q:$Q,H57,1),"")</f>
        <v/>
      </c>
      <c r="E57" s="67"/>
      <c r="F57" s="39" t="str">
        <f ca="1">IFERROR(INDEX(DATA!$AE:$AE,H57,1),"")</f>
        <v/>
      </c>
      <c r="G57" s="22"/>
      <c r="H57" s="17" t="str">
        <f ca="1">IFERROR(MATCH($E$6,OFFSET(DATA!$B$1,H56,0,COUNTA(DATA!B:B)-H56,1),0)+H56,"")</f>
        <v/>
      </c>
      <c r="W57" s="18"/>
      <c r="X57" s="30" t="str">
        <f t="shared" ca="1" si="0"/>
        <v/>
      </c>
      <c r="Y57" s="30" t="str">
        <f ca="1">IFERROR(INDEX(DATA!$B:$B,AC57,1),"")</f>
        <v/>
      </c>
      <c r="Z57" s="31" t="str">
        <f ca="1">IFERROR(INDEX(DATA!$P:$P,AC57,1),"")</f>
        <v/>
      </c>
      <c r="AA57" s="31" t="str">
        <f ca="1">IFERROR(INDEX(DATA!$Q:$Q,AC57,1),"")</f>
        <v/>
      </c>
      <c r="AB57" s="22"/>
      <c r="AC57" s="17" t="str">
        <f ca="1">IFERROR(MATCH($AA$1,OFFSET(DATA!$E$1,AC56,0,COUNTA(DATA!AD:AD)-AC56,1),0)+AC56,"")</f>
        <v/>
      </c>
    </row>
    <row r="58" spans="2:29" x14ac:dyDescent="0.25">
      <c r="B58" s="18"/>
      <c r="C58" s="40" t="str">
        <f ca="1">IFERROR(INDEX(DATA!$P:$P,H58,1),"")</f>
        <v/>
      </c>
      <c r="D58" s="67" t="str">
        <f ca="1">IFERROR(INDEX(DATA!$Q:$Q,H58,1),"")</f>
        <v/>
      </c>
      <c r="E58" s="67"/>
      <c r="F58" s="39" t="str">
        <f ca="1">IFERROR(INDEX(DATA!$AE:$AE,H58,1),"")</f>
        <v/>
      </c>
      <c r="G58" s="22"/>
      <c r="H58" s="17" t="str">
        <f ca="1">IFERROR(MATCH($E$6,OFFSET(DATA!$B$1,H57,0,COUNTA(DATA!B:B)-H57,1),0)+H57,"")</f>
        <v/>
      </c>
      <c r="W58" s="18"/>
      <c r="X58" s="30" t="str">
        <f t="shared" ca="1" si="0"/>
        <v/>
      </c>
      <c r="Y58" s="30" t="str">
        <f ca="1">IFERROR(INDEX(DATA!$B:$B,AC58,1),"")</f>
        <v/>
      </c>
      <c r="Z58" s="31" t="str">
        <f ca="1">IFERROR(INDEX(DATA!$P:$P,AC58,1),"")</f>
        <v/>
      </c>
      <c r="AA58" s="31" t="str">
        <f ca="1">IFERROR(INDEX(DATA!$Q:$Q,AC58,1),"")</f>
        <v/>
      </c>
      <c r="AB58" s="22"/>
      <c r="AC58" s="17" t="str">
        <f ca="1">IFERROR(MATCH($AA$1,OFFSET(DATA!$E$1,AC57,0,COUNTA(DATA!AD:AD)-AC57,1),0)+AC57,"")</f>
        <v/>
      </c>
    </row>
    <row r="59" spans="2:29" x14ac:dyDescent="0.25">
      <c r="B59" s="18"/>
      <c r="C59" s="40" t="str">
        <f ca="1">IFERROR(INDEX(DATA!$P:$P,H59,1),"")</f>
        <v/>
      </c>
      <c r="D59" s="67" t="str">
        <f ca="1">IFERROR(INDEX(DATA!$Q:$Q,H59,1),"")</f>
        <v/>
      </c>
      <c r="E59" s="67"/>
      <c r="F59" s="39" t="str">
        <f ca="1">IFERROR(INDEX(DATA!$AE:$AE,H59,1),"")</f>
        <v/>
      </c>
      <c r="G59" s="22"/>
      <c r="H59" s="17" t="str">
        <f ca="1">IFERROR(MATCH($E$6,OFFSET(DATA!$B$1,H58,0,COUNTA(DATA!B:B)-H58,1),0)+H58,"")</f>
        <v/>
      </c>
      <c r="W59" s="18"/>
      <c r="X59" s="30" t="str">
        <f t="shared" ca="1" si="0"/>
        <v/>
      </c>
      <c r="Y59" s="30" t="str">
        <f ca="1">IFERROR(INDEX(DATA!$B:$B,AC59,1),"")</f>
        <v/>
      </c>
      <c r="Z59" s="31" t="str">
        <f ca="1">IFERROR(INDEX(DATA!$P:$P,AC59,1),"")</f>
        <v/>
      </c>
      <c r="AA59" s="31" t="str">
        <f ca="1">IFERROR(INDEX(DATA!$Q:$Q,AC59,1),"")</f>
        <v/>
      </c>
      <c r="AB59" s="22"/>
      <c r="AC59" s="17" t="str">
        <f ca="1">IFERROR(MATCH($AA$1,OFFSET(DATA!$E$1,AC58,0,COUNTA(DATA!AD:AD)-AC58,1),0)+AC58,"")</f>
        <v/>
      </c>
    </row>
    <row r="60" spans="2:29" x14ac:dyDescent="0.25">
      <c r="B60" s="18"/>
      <c r="C60" s="40" t="str">
        <f ca="1">IFERROR(INDEX(DATA!$P:$P,H60,1),"")</f>
        <v/>
      </c>
      <c r="D60" s="67" t="str">
        <f ca="1">IFERROR(INDEX(DATA!$Q:$Q,H60,1),"")</f>
        <v/>
      </c>
      <c r="E60" s="67"/>
      <c r="F60" s="39" t="str">
        <f ca="1">IFERROR(INDEX(DATA!$AE:$AE,H60,1),"")</f>
        <v/>
      </c>
      <c r="G60" s="22"/>
      <c r="H60" s="17" t="str">
        <f ca="1">IFERROR(MATCH($E$6,OFFSET(DATA!$B$1,H59,0,COUNTA(DATA!B:B)-H59,1),0)+H59,"")</f>
        <v/>
      </c>
      <c r="W60" s="18"/>
      <c r="X60" s="30" t="str">
        <f t="shared" ca="1" si="0"/>
        <v/>
      </c>
      <c r="Y60" s="30" t="str">
        <f ca="1">IFERROR(INDEX(DATA!$B:$B,AC60,1),"")</f>
        <v/>
      </c>
      <c r="Z60" s="31" t="str">
        <f ca="1">IFERROR(INDEX(DATA!$P:$P,AC60,1),"")</f>
        <v/>
      </c>
      <c r="AA60" s="31" t="str">
        <f ca="1">IFERROR(INDEX(DATA!$Q:$Q,AC60,1),"")</f>
        <v/>
      </c>
      <c r="AB60" s="22"/>
      <c r="AC60" s="17" t="str">
        <f ca="1">IFERROR(MATCH($AA$1,OFFSET(DATA!$E$1,AC59,0,COUNTA(DATA!AD:AD)-AC59,1),0)+AC59,"")</f>
        <v/>
      </c>
    </row>
    <row r="61" spans="2:29" x14ac:dyDescent="0.25">
      <c r="B61" s="18"/>
      <c r="C61" s="40" t="str">
        <f ca="1">IFERROR(INDEX(DATA!$P:$P,H61,1),"")</f>
        <v/>
      </c>
      <c r="D61" s="67" t="str">
        <f ca="1">IFERROR(INDEX(DATA!$Q:$Q,H61,1),"")</f>
        <v/>
      </c>
      <c r="E61" s="67"/>
      <c r="F61" s="39" t="str">
        <f ca="1">IFERROR(INDEX(DATA!$AE:$AE,H61,1),"")</f>
        <v/>
      </c>
      <c r="G61" s="22"/>
      <c r="H61" s="17" t="str">
        <f ca="1">IFERROR(MATCH($E$6,OFFSET(DATA!$B$1,H60,0,COUNTA(DATA!B:B)-H60,1),0)+H60,"")</f>
        <v/>
      </c>
      <c r="W61" s="18"/>
      <c r="X61" s="30" t="str">
        <f t="shared" ca="1" si="0"/>
        <v/>
      </c>
      <c r="Y61" s="30" t="str">
        <f ca="1">IFERROR(INDEX(DATA!$B:$B,AC61,1),"")</f>
        <v/>
      </c>
      <c r="Z61" s="31" t="str">
        <f ca="1">IFERROR(INDEX(DATA!$P:$P,AC61,1),"")</f>
        <v/>
      </c>
      <c r="AA61" s="31" t="str">
        <f ca="1">IFERROR(INDEX(DATA!$Q:$Q,AC61,1),"")</f>
        <v/>
      </c>
      <c r="AB61" s="22"/>
      <c r="AC61" s="17" t="str">
        <f ca="1">IFERROR(MATCH($AA$1,OFFSET(DATA!$E$1,AC60,0,COUNTA(DATA!AD:AD)-AC60,1),0)+AC60,"")</f>
        <v/>
      </c>
    </row>
    <row r="62" spans="2:29" x14ac:dyDescent="0.25">
      <c r="B62" s="18"/>
      <c r="C62" s="40" t="str">
        <f ca="1">IFERROR(INDEX(DATA!$P:$P,H62,1),"")</f>
        <v/>
      </c>
      <c r="D62" s="67" t="str">
        <f ca="1">IFERROR(INDEX(DATA!$Q:$Q,H62,1),"")</f>
        <v/>
      </c>
      <c r="E62" s="67"/>
      <c r="F62" s="39" t="str">
        <f ca="1">IFERROR(INDEX(DATA!$AE:$AE,H62,1),"")</f>
        <v/>
      </c>
      <c r="G62" s="22"/>
      <c r="H62" s="17" t="str">
        <f ca="1">IFERROR(MATCH($E$6,OFFSET(DATA!$B$1,H61,0,COUNTA(DATA!B:B)-H61,1),0)+H61,"")</f>
        <v/>
      </c>
      <c r="W62" s="18"/>
      <c r="X62" s="30" t="str">
        <f t="shared" ca="1" si="0"/>
        <v/>
      </c>
      <c r="Y62" s="30" t="str">
        <f ca="1">IFERROR(INDEX(DATA!$B:$B,AC62,1),"")</f>
        <v/>
      </c>
      <c r="Z62" s="31" t="str">
        <f ca="1">IFERROR(INDEX(DATA!$P:$P,AC62,1),"")</f>
        <v/>
      </c>
      <c r="AA62" s="31" t="str">
        <f ca="1">IFERROR(INDEX(DATA!$Q:$Q,AC62,1),"")</f>
        <v/>
      </c>
      <c r="AB62" s="22"/>
      <c r="AC62" s="17" t="str">
        <f ca="1">IFERROR(MATCH($AA$1,OFFSET(DATA!$E$1,AC61,0,COUNTA(DATA!AD:AD)-AC61,1),0)+AC61,"")</f>
        <v/>
      </c>
    </row>
    <row r="63" spans="2:29" x14ac:dyDescent="0.25">
      <c r="B63" s="18"/>
      <c r="C63" s="40" t="str">
        <f ca="1">IFERROR(INDEX(DATA!$P:$P,H63,1),"")</f>
        <v/>
      </c>
      <c r="D63" s="67" t="str">
        <f ca="1">IFERROR(INDEX(DATA!$Q:$Q,H63,1),"")</f>
        <v/>
      </c>
      <c r="E63" s="67"/>
      <c r="F63" s="39" t="str">
        <f ca="1">IFERROR(INDEX(DATA!$AE:$AE,H63,1),"")</f>
        <v/>
      </c>
      <c r="G63" s="22"/>
      <c r="H63" s="17" t="str">
        <f ca="1">IFERROR(MATCH($E$6,OFFSET(DATA!$B$1,H62,0,COUNTA(DATA!B:B)-H62,1),0)+H62,"")</f>
        <v/>
      </c>
      <c r="W63" s="18"/>
      <c r="X63" s="30" t="str">
        <f t="shared" ca="1" si="0"/>
        <v/>
      </c>
      <c r="Y63" s="30" t="str">
        <f ca="1">IFERROR(INDEX(DATA!$B:$B,AC63,1),"")</f>
        <v/>
      </c>
      <c r="Z63" s="31" t="str">
        <f ca="1">IFERROR(INDEX(DATA!$P:$P,AC63,1),"")</f>
        <v/>
      </c>
      <c r="AA63" s="31" t="str">
        <f ca="1">IFERROR(INDEX(DATA!$Q:$Q,AC63,1),"")</f>
        <v/>
      </c>
      <c r="AB63" s="22"/>
      <c r="AC63" s="17" t="str">
        <f ca="1">IFERROR(MATCH($AA$1,OFFSET(DATA!$E$1,AC62,0,COUNTA(DATA!AD:AD)-AC62,1),0)+AC62,"")</f>
        <v/>
      </c>
    </row>
    <row r="64" spans="2:29" x14ac:dyDescent="0.25">
      <c r="B64" s="18"/>
      <c r="C64" s="40" t="str">
        <f ca="1">IFERROR(INDEX(DATA!$P:$P,H64,1),"")</f>
        <v/>
      </c>
      <c r="D64" s="67" t="str">
        <f ca="1">IFERROR(INDEX(DATA!$Q:$Q,H64,1),"")</f>
        <v/>
      </c>
      <c r="E64" s="67"/>
      <c r="F64" s="39" t="str">
        <f ca="1">IFERROR(INDEX(DATA!$AE:$AE,H64,1),"")</f>
        <v/>
      </c>
      <c r="G64" s="22"/>
      <c r="H64" s="17" t="str">
        <f ca="1">IFERROR(MATCH($E$6,OFFSET(DATA!$B$1,H63,0,COUNTA(DATA!B:B)-H63,1),0)+H63,"")</f>
        <v/>
      </c>
      <c r="W64" s="18"/>
      <c r="X64" s="30" t="str">
        <f t="shared" ca="1" si="0"/>
        <v/>
      </c>
      <c r="Y64" s="30" t="str">
        <f ca="1">IFERROR(INDEX(DATA!$B:$B,AC64,1),"")</f>
        <v/>
      </c>
      <c r="Z64" s="31" t="str">
        <f ca="1">IFERROR(INDEX(DATA!$P:$P,AC64,1),"")</f>
        <v/>
      </c>
      <c r="AA64" s="31" t="str">
        <f ca="1">IFERROR(INDEX(DATA!$Q:$Q,AC64,1),"")</f>
        <v/>
      </c>
      <c r="AB64" s="22"/>
      <c r="AC64" s="17" t="str">
        <f ca="1">IFERROR(MATCH($AA$1,OFFSET(DATA!$E$1,AC63,0,COUNTA(DATA!AD:AD)-AC63,1),0)+AC63,"")</f>
        <v/>
      </c>
    </row>
    <row r="65" spans="2:29" x14ac:dyDescent="0.25">
      <c r="B65" s="18"/>
      <c r="C65" s="40" t="str">
        <f ca="1">IFERROR(INDEX(DATA!$P:$P,H65,1),"")</f>
        <v/>
      </c>
      <c r="D65" s="67" t="str">
        <f ca="1">IFERROR(INDEX(DATA!$Q:$Q,H65,1),"")</f>
        <v/>
      </c>
      <c r="E65" s="67"/>
      <c r="F65" s="39" t="str">
        <f ca="1">IFERROR(INDEX(DATA!$AE:$AE,H65,1),"")</f>
        <v/>
      </c>
      <c r="G65" s="22"/>
      <c r="H65" s="17" t="str">
        <f ca="1">IFERROR(MATCH($E$6,OFFSET(DATA!$B$1,H64,0,COUNTA(DATA!B:B)-H64,1),0)+H64,"")</f>
        <v/>
      </c>
      <c r="W65" s="18"/>
      <c r="X65" s="30" t="str">
        <f t="shared" ca="1" si="0"/>
        <v/>
      </c>
      <c r="Y65" s="30" t="str">
        <f ca="1">IFERROR(INDEX(DATA!$B:$B,AC65,1),"")</f>
        <v/>
      </c>
      <c r="Z65" s="31" t="str">
        <f ca="1">IFERROR(INDEX(DATA!$P:$P,AC65,1),"")</f>
        <v/>
      </c>
      <c r="AA65" s="31" t="str">
        <f ca="1">IFERROR(INDEX(DATA!$Q:$Q,AC65,1),"")</f>
        <v/>
      </c>
      <c r="AB65" s="22"/>
      <c r="AC65" s="17" t="str">
        <f ca="1">IFERROR(MATCH($AA$1,OFFSET(DATA!$E$1,AC64,0,COUNTA(DATA!AD:AD)-AC64,1),0)+AC64,"")</f>
        <v/>
      </c>
    </row>
    <row r="66" spans="2:29" x14ac:dyDescent="0.25">
      <c r="B66" s="18"/>
      <c r="C66" s="40" t="str">
        <f ca="1">IFERROR(INDEX(DATA!$P:$P,H66,1),"")</f>
        <v/>
      </c>
      <c r="D66" s="67" t="str">
        <f ca="1">IFERROR(INDEX(DATA!$Q:$Q,H66,1),"")</f>
        <v/>
      </c>
      <c r="E66" s="67"/>
      <c r="F66" s="39" t="str">
        <f ca="1">IFERROR(INDEX(DATA!$AE:$AE,H66,1),"")</f>
        <v/>
      </c>
      <c r="G66" s="22"/>
      <c r="H66" s="17" t="str">
        <f ca="1">IFERROR(MATCH($E$6,OFFSET(DATA!$B$1,H65,0,COUNTA(DATA!B:B)-H65,1),0)+H65,"")</f>
        <v/>
      </c>
      <c r="W66" s="18"/>
      <c r="X66" s="30" t="str">
        <f t="shared" ca="1" si="0"/>
        <v/>
      </c>
      <c r="Y66" s="30" t="str">
        <f ca="1">IFERROR(INDEX(DATA!$B:$B,AC66,1),"")</f>
        <v/>
      </c>
      <c r="Z66" s="31" t="str">
        <f ca="1">IFERROR(INDEX(DATA!$P:$P,AC66,1),"")</f>
        <v/>
      </c>
      <c r="AA66" s="31" t="str">
        <f ca="1">IFERROR(INDEX(DATA!$Q:$Q,AC66,1),"")</f>
        <v/>
      </c>
      <c r="AB66" s="22"/>
      <c r="AC66" s="17" t="str">
        <f ca="1">IFERROR(MATCH($AA$1,OFFSET(DATA!$E$1,AC65,0,COUNTA(DATA!AD:AD)-AC65,1),0)+AC65,"")</f>
        <v/>
      </c>
    </row>
    <row r="67" spans="2:29" x14ac:dyDescent="0.25">
      <c r="B67" s="18"/>
      <c r="C67" s="40" t="str">
        <f ca="1">IFERROR(INDEX(DATA!$P:$P,H67,1),"")</f>
        <v/>
      </c>
      <c r="D67" s="67" t="str">
        <f ca="1">IFERROR(INDEX(DATA!$Q:$Q,H67,1),"")</f>
        <v/>
      </c>
      <c r="E67" s="67"/>
      <c r="F67" s="39" t="str">
        <f ca="1">IFERROR(INDEX(DATA!$AE:$AE,H67,1),"")</f>
        <v/>
      </c>
      <c r="G67" s="22"/>
      <c r="H67" s="17" t="str">
        <f ca="1">IFERROR(MATCH($E$6,OFFSET(DATA!$B$1,H66,0,COUNTA(DATA!B:B)-H66,1),0)+H66,"")</f>
        <v/>
      </c>
      <c r="W67" s="18"/>
      <c r="X67" s="30" t="str">
        <f t="shared" ca="1" si="0"/>
        <v/>
      </c>
      <c r="Y67" s="30" t="str">
        <f ca="1">IFERROR(INDEX(DATA!$B:$B,AC67,1),"")</f>
        <v/>
      </c>
      <c r="Z67" s="31" t="str">
        <f ca="1">IFERROR(INDEX(DATA!$P:$P,AC67,1),"")</f>
        <v/>
      </c>
      <c r="AA67" s="31" t="str">
        <f ca="1">IFERROR(INDEX(DATA!$Q:$Q,AC67,1),"")</f>
        <v/>
      </c>
      <c r="AB67" s="22"/>
      <c r="AC67" s="17" t="str">
        <f ca="1">IFERROR(MATCH($AA$1,OFFSET(DATA!$E$1,AC66,0,COUNTA(DATA!AD:AD)-AC66,1),0)+AC66,"")</f>
        <v/>
      </c>
    </row>
    <row r="68" spans="2:29" x14ac:dyDescent="0.25">
      <c r="B68" s="18"/>
      <c r="C68" s="40" t="str">
        <f ca="1">IFERROR(INDEX(DATA!$P:$P,H68,1),"")</f>
        <v/>
      </c>
      <c r="D68" s="67" t="str">
        <f ca="1">IFERROR(INDEX(DATA!$Q:$Q,H68,1),"")</f>
        <v/>
      </c>
      <c r="E68" s="67"/>
      <c r="F68" s="39" t="str">
        <f ca="1">IFERROR(INDEX(DATA!$AE:$AE,H68,1),"")</f>
        <v/>
      </c>
      <c r="G68" s="22"/>
      <c r="H68" s="17" t="str">
        <f ca="1">IFERROR(MATCH($E$6,OFFSET(DATA!$B$1,H67,0,COUNTA(DATA!B:B)-H67,1),0)+H67,"")</f>
        <v/>
      </c>
      <c r="W68" s="18"/>
      <c r="X68" s="30" t="str">
        <f t="shared" ca="1" si="0"/>
        <v/>
      </c>
      <c r="Y68" s="30" t="str">
        <f ca="1">IFERROR(INDEX(DATA!$B:$B,AC68,1),"")</f>
        <v/>
      </c>
      <c r="Z68" s="31" t="str">
        <f ca="1">IFERROR(INDEX(DATA!$P:$P,AC68,1),"")</f>
        <v/>
      </c>
      <c r="AA68" s="31" t="str">
        <f ca="1">IFERROR(INDEX(DATA!$Q:$Q,AC68,1),"")</f>
        <v/>
      </c>
      <c r="AB68" s="22"/>
      <c r="AC68" s="17" t="str">
        <f ca="1">IFERROR(MATCH($AA$1,OFFSET(DATA!$E$1,AC67,0,COUNTA(DATA!AD:AD)-AC67,1),0)+AC67,"")</f>
        <v/>
      </c>
    </row>
    <row r="69" spans="2:29" x14ac:dyDescent="0.25">
      <c r="B69" s="18"/>
      <c r="C69" s="40" t="str">
        <f ca="1">IFERROR(INDEX(DATA!$P:$P,H69,1),"")</f>
        <v/>
      </c>
      <c r="D69" s="67" t="str">
        <f ca="1">IFERROR(INDEX(DATA!$Q:$Q,H69,1),"")</f>
        <v/>
      </c>
      <c r="E69" s="67"/>
      <c r="F69" s="39" t="str">
        <f ca="1">IFERROR(INDEX(DATA!$AE:$AE,H69,1),"")</f>
        <v/>
      </c>
      <c r="G69" s="22"/>
      <c r="H69" s="17" t="str">
        <f ca="1">IFERROR(MATCH($E$6,OFFSET(DATA!$B$1,H68,0,COUNTA(DATA!B:B)-H68,1),0)+H68,"")</f>
        <v/>
      </c>
      <c r="W69" s="18"/>
      <c r="X69" s="30" t="str">
        <f t="shared" ca="1" si="0"/>
        <v/>
      </c>
      <c r="Y69" s="30" t="str">
        <f ca="1">IFERROR(INDEX(DATA!$B:$B,AC69,1),"")</f>
        <v/>
      </c>
      <c r="Z69" s="31" t="str">
        <f ca="1">IFERROR(INDEX(DATA!$P:$P,AC69,1),"")</f>
        <v/>
      </c>
      <c r="AA69" s="31" t="str">
        <f ca="1">IFERROR(INDEX(DATA!$Q:$Q,AC69,1),"")</f>
        <v/>
      </c>
      <c r="AB69" s="22"/>
      <c r="AC69" s="17" t="str">
        <f ca="1">IFERROR(MATCH($AA$1,OFFSET(DATA!$E$1,AC68,0,COUNTA(DATA!AD:AD)-AC68,1),0)+AC68,"")</f>
        <v/>
      </c>
    </row>
    <row r="70" spans="2:29" x14ac:dyDescent="0.25">
      <c r="B70" s="18"/>
      <c r="C70" s="40" t="str">
        <f ca="1">IFERROR(INDEX(DATA!$P:$P,H70,1),"")</f>
        <v/>
      </c>
      <c r="D70" s="67" t="str">
        <f ca="1">IFERROR(INDEX(DATA!$Q:$Q,H70,1),"")</f>
        <v/>
      </c>
      <c r="E70" s="67"/>
      <c r="F70" s="39" t="str">
        <f ca="1">IFERROR(INDEX(DATA!$AE:$AE,H70,1),"")</f>
        <v/>
      </c>
      <c r="G70" s="22"/>
      <c r="H70" s="17" t="str">
        <f ca="1">IFERROR(MATCH($E$6,OFFSET(DATA!$B$1,H69,0,COUNTA(DATA!B:B)-H69,1),0)+H69,"")</f>
        <v/>
      </c>
      <c r="W70" s="18"/>
      <c r="X70" s="30" t="str">
        <f t="shared" ca="1" si="0"/>
        <v/>
      </c>
      <c r="Y70" s="30" t="str">
        <f ca="1">IFERROR(INDEX(DATA!$B:$B,AC70,1),"")</f>
        <v/>
      </c>
      <c r="Z70" s="31" t="str">
        <f ca="1">IFERROR(INDEX(DATA!$P:$P,AC70,1),"")</f>
        <v/>
      </c>
      <c r="AA70" s="31" t="str">
        <f ca="1">IFERROR(INDEX(DATA!$Q:$Q,AC70,1),"")</f>
        <v/>
      </c>
      <c r="AB70" s="22"/>
      <c r="AC70" s="17" t="str">
        <f ca="1">IFERROR(MATCH($AA$1,OFFSET(DATA!$E$1,AC69,0,COUNTA(DATA!AD:AD)-AC69,1),0)+AC69,"")</f>
        <v/>
      </c>
    </row>
    <row r="71" spans="2:29" x14ac:dyDescent="0.25">
      <c r="B71" s="18"/>
      <c r="C71" s="40" t="str">
        <f ca="1">IFERROR(INDEX(DATA!$P:$P,H71,1),"")</f>
        <v/>
      </c>
      <c r="D71" s="67" t="str">
        <f ca="1">IFERROR(INDEX(DATA!$Q:$Q,H71,1),"")</f>
        <v/>
      </c>
      <c r="E71" s="67"/>
      <c r="F71" s="39" t="str">
        <f ca="1">IFERROR(INDEX(DATA!$AE:$AE,H71,1),"")</f>
        <v/>
      </c>
      <c r="G71" s="22"/>
      <c r="H71" s="17" t="str">
        <f ca="1">IFERROR(MATCH($E$6,OFFSET(DATA!$B$1,H70,0,COUNTA(DATA!B:B)-H70,1),0)+H70,"")</f>
        <v/>
      </c>
      <c r="W71" s="18"/>
      <c r="X71" s="30" t="str">
        <f t="shared" ca="1" si="0"/>
        <v/>
      </c>
      <c r="Y71" s="30" t="str">
        <f ca="1">IFERROR(INDEX(DATA!$B:$B,AC71,1),"")</f>
        <v/>
      </c>
      <c r="Z71" s="31" t="str">
        <f ca="1">IFERROR(INDEX(DATA!$P:$P,AC71,1),"")</f>
        <v/>
      </c>
      <c r="AA71" s="31" t="str">
        <f ca="1">IFERROR(INDEX(DATA!$Q:$Q,AC71,1),"")</f>
        <v/>
      </c>
      <c r="AB71" s="22"/>
      <c r="AC71" s="17" t="str">
        <f ca="1">IFERROR(MATCH($AA$1,OFFSET(DATA!$E$1,AC70,0,COUNTA(DATA!AD:AD)-AC70,1),0)+AC70,"")</f>
        <v/>
      </c>
    </row>
    <row r="72" spans="2:29" x14ac:dyDescent="0.25">
      <c r="B72" s="18"/>
      <c r="C72" s="40" t="str">
        <f ca="1">IFERROR(INDEX(DATA!$P:$P,H72,1),"")</f>
        <v/>
      </c>
      <c r="D72" s="67" t="str">
        <f ca="1">IFERROR(INDEX(DATA!$Q:$Q,H72,1),"")</f>
        <v/>
      </c>
      <c r="E72" s="67"/>
      <c r="F72" s="39" t="str">
        <f ca="1">IFERROR(INDEX(DATA!$AE:$AE,H72,1),"")</f>
        <v/>
      </c>
      <c r="G72" s="22"/>
      <c r="H72" s="17" t="str">
        <f ca="1">IFERROR(MATCH($E$6,OFFSET(DATA!$B$1,H71,0,COUNTA(DATA!B:B)-H71,1),0)+H71,"")</f>
        <v/>
      </c>
      <c r="W72" s="18"/>
      <c r="X72" s="30" t="str">
        <f t="shared" ca="1" si="0"/>
        <v/>
      </c>
      <c r="Y72" s="30" t="str">
        <f ca="1">IFERROR(INDEX(DATA!$B:$B,AC72,1),"")</f>
        <v/>
      </c>
      <c r="Z72" s="31" t="str">
        <f ca="1">IFERROR(INDEX(DATA!$P:$P,AC72,1),"")</f>
        <v/>
      </c>
      <c r="AA72" s="31" t="str">
        <f ca="1">IFERROR(INDEX(DATA!$Q:$Q,AC72,1),"")</f>
        <v/>
      </c>
      <c r="AB72" s="22"/>
      <c r="AC72" s="17" t="str">
        <f ca="1">IFERROR(MATCH($AA$1,OFFSET(DATA!$E$1,AC71,0,COUNTA(DATA!AD:AD)-AC71,1),0)+AC71,"")</f>
        <v/>
      </c>
    </row>
    <row r="73" spans="2:29" x14ac:dyDescent="0.25">
      <c r="B73" s="18"/>
      <c r="C73" s="40" t="str">
        <f ca="1">IFERROR(INDEX(DATA!$P:$P,H73,1),"")</f>
        <v/>
      </c>
      <c r="D73" s="67" t="str">
        <f ca="1">IFERROR(INDEX(DATA!$Q:$Q,H73,1),"")</f>
        <v/>
      </c>
      <c r="E73" s="67"/>
      <c r="F73" s="39" t="str">
        <f ca="1">IFERROR(INDEX(DATA!$AE:$AE,H73,1),"")</f>
        <v/>
      </c>
      <c r="G73" s="22"/>
      <c r="H73" s="17" t="str">
        <f ca="1">IFERROR(MATCH($E$6,OFFSET(DATA!$B$1,H72,0,COUNTA(DATA!B:B)-H72,1),0)+H72,"")</f>
        <v/>
      </c>
      <c r="W73" s="18"/>
      <c r="X73" s="30" t="str">
        <f t="shared" ref="X73:X100" ca="1" si="1">IF(Y73="","",IF(Y73=Y72,X72,X72+1))</f>
        <v/>
      </c>
      <c r="Y73" s="30" t="str">
        <f ca="1">IFERROR(INDEX(DATA!$B:$B,AC73,1),"")</f>
        <v/>
      </c>
      <c r="Z73" s="31" t="str">
        <f ca="1">IFERROR(INDEX(DATA!$P:$P,AC73,1),"")</f>
        <v/>
      </c>
      <c r="AA73" s="31" t="str">
        <f ca="1">IFERROR(INDEX(DATA!$Q:$Q,AC73,1),"")</f>
        <v/>
      </c>
      <c r="AB73" s="22"/>
      <c r="AC73" s="17" t="str">
        <f ca="1">IFERROR(MATCH($AA$1,OFFSET(DATA!$E$1,AC72,0,COUNTA(DATA!AD:AD)-AC72,1),0)+AC72,"")</f>
        <v/>
      </c>
    </row>
    <row r="74" spans="2:29" x14ac:dyDescent="0.25">
      <c r="B74" s="18"/>
      <c r="C74" s="40" t="str">
        <f ca="1">IFERROR(INDEX(DATA!$P:$P,H74,1),"")</f>
        <v/>
      </c>
      <c r="D74" s="67" t="str">
        <f ca="1">IFERROR(INDEX(DATA!$Q:$Q,H74,1),"")</f>
        <v/>
      </c>
      <c r="E74" s="67"/>
      <c r="F74" s="39" t="str">
        <f ca="1">IFERROR(INDEX(DATA!$AE:$AE,H74,1),"")</f>
        <v/>
      </c>
      <c r="G74" s="22"/>
      <c r="H74" s="17" t="str">
        <f ca="1">IFERROR(MATCH($E$6,OFFSET(DATA!$B$1,H73,0,COUNTA(DATA!B:B)-H73,1),0)+H73,"")</f>
        <v/>
      </c>
      <c r="W74" s="18"/>
      <c r="X74" s="30" t="str">
        <f t="shared" ca="1" si="1"/>
        <v/>
      </c>
      <c r="Y74" s="30" t="str">
        <f ca="1">IFERROR(INDEX(DATA!$B:$B,AC74,1),"")</f>
        <v/>
      </c>
      <c r="Z74" s="31" t="str">
        <f ca="1">IFERROR(INDEX(DATA!$P:$P,AC74,1),"")</f>
        <v/>
      </c>
      <c r="AA74" s="31" t="str">
        <f ca="1">IFERROR(INDEX(DATA!$Q:$Q,AC74,1),"")</f>
        <v/>
      </c>
      <c r="AB74" s="22"/>
      <c r="AC74" s="17" t="str">
        <f ca="1">IFERROR(MATCH($AA$1,OFFSET(DATA!$E$1,AC73,0,COUNTA(DATA!AD:AD)-AC73,1),0)+AC73,"")</f>
        <v/>
      </c>
    </row>
    <row r="75" spans="2:29" x14ac:dyDescent="0.25">
      <c r="B75" s="18"/>
      <c r="C75" s="40" t="str">
        <f ca="1">IFERROR(INDEX(DATA!$P:$P,H75,1),"")</f>
        <v/>
      </c>
      <c r="D75" s="67" t="str">
        <f ca="1">IFERROR(INDEX(DATA!$Q:$Q,H75,1),"")</f>
        <v/>
      </c>
      <c r="E75" s="67"/>
      <c r="F75" s="39" t="str">
        <f ca="1">IFERROR(INDEX(DATA!$AE:$AE,H75,1),"")</f>
        <v/>
      </c>
      <c r="G75" s="22"/>
      <c r="H75" s="17" t="str">
        <f ca="1">IFERROR(MATCH($E$6,OFFSET(DATA!$B$1,H74,0,COUNTA(DATA!B:B)-H74,1),0)+H74,"")</f>
        <v/>
      </c>
      <c r="W75" s="18"/>
      <c r="X75" s="30" t="str">
        <f t="shared" ca="1" si="1"/>
        <v/>
      </c>
      <c r="Y75" s="30" t="str">
        <f ca="1">IFERROR(INDEX(DATA!$B:$B,AC75,1),"")</f>
        <v/>
      </c>
      <c r="Z75" s="31" t="str">
        <f ca="1">IFERROR(INDEX(DATA!$P:$P,AC75,1),"")</f>
        <v/>
      </c>
      <c r="AA75" s="31" t="str">
        <f ca="1">IFERROR(INDEX(DATA!$Q:$Q,AC75,1),"")</f>
        <v/>
      </c>
      <c r="AB75" s="22"/>
      <c r="AC75" s="17" t="str">
        <f ca="1">IFERROR(MATCH($AA$1,OFFSET(DATA!$E$1,AC74,0,COUNTA(DATA!AD:AD)-AC74,1),0)+AC74,"")</f>
        <v/>
      </c>
    </row>
    <row r="76" spans="2:29" x14ac:dyDescent="0.25">
      <c r="B76" s="18"/>
      <c r="C76" s="40" t="str">
        <f ca="1">IFERROR(INDEX(DATA!$P:$P,H76,1),"")</f>
        <v/>
      </c>
      <c r="D76" s="67" t="str">
        <f ca="1">IFERROR(INDEX(DATA!$Q:$Q,H76,1),"")</f>
        <v/>
      </c>
      <c r="E76" s="67"/>
      <c r="F76" s="39" t="str">
        <f ca="1">IFERROR(INDEX(DATA!$AE:$AE,H76,1),"")</f>
        <v/>
      </c>
      <c r="G76" s="22"/>
      <c r="H76" s="17" t="str">
        <f ca="1">IFERROR(MATCH($E$6,OFFSET(DATA!$B$1,H75,0,COUNTA(DATA!B:B)-H75,1),0)+H75,"")</f>
        <v/>
      </c>
      <c r="W76" s="18"/>
      <c r="X76" s="30" t="str">
        <f t="shared" ca="1" si="1"/>
        <v/>
      </c>
      <c r="Y76" s="30" t="str">
        <f ca="1">IFERROR(INDEX(DATA!$B:$B,AC76,1),"")</f>
        <v/>
      </c>
      <c r="Z76" s="31" t="str">
        <f ca="1">IFERROR(INDEX(DATA!$P:$P,AC76,1),"")</f>
        <v/>
      </c>
      <c r="AA76" s="31" t="str">
        <f ca="1">IFERROR(INDEX(DATA!$Q:$Q,AC76,1),"")</f>
        <v/>
      </c>
      <c r="AB76" s="22"/>
      <c r="AC76" s="17" t="str">
        <f ca="1">IFERROR(MATCH($AA$1,OFFSET(DATA!$E$1,AC75,0,COUNTA(DATA!AD:AD)-AC75,1),0)+AC75,"")</f>
        <v/>
      </c>
    </row>
    <row r="77" spans="2:29" x14ac:dyDescent="0.25">
      <c r="B77" s="18"/>
      <c r="C77" s="40" t="str">
        <f ca="1">IFERROR(INDEX(DATA!$P:$P,H77,1),"")</f>
        <v/>
      </c>
      <c r="D77" s="67" t="str">
        <f ca="1">IFERROR(INDEX(DATA!$Q:$Q,H77,1),"")</f>
        <v/>
      </c>
      <c r="E77" s="67"/>
      <c r="F77" s="39" t="str">
        <f ca="1">IFERROR(INDEX(DATA!$AE:$AE,H77,1),"")</f>
        <v/>
      </c>
      <c r="G77" s="22"/>
      <c r="H77" s="17" t="str">
        <f ca="1">IFERROR(MATCH($E$6,OFFSET(DATA!$B$1,H76,0,COUNTA(DATA!B:B)-H76,1),0)+H76,"")</f>
        <v/>
      </c>
      <c r="W77" s="18"/>
      <c r="X77" s="30" t="str">
        <f t="shared" ca="1" si="1"/>
        <v/>
      </c>
      <c r="Y77" s="30" t="str">
        <f ca="1">IFERROR(INDEX(DATA!$B:$B,AC77,1),"")</f>
        <v/>
      </c>
      <c r="Z77" s="31" t="str">
        <f ca="1">IFERROR(INDEX(DATA!$P:$P,AC77,1),"")</f>
        <v/>
      </c>
      <c r="AA77" s="31" t="str">
        <f ca="1">IFERROR(INDEX(DATA!$Q:$Q,AC77,1),"")</f>
        <v/>
      </c>
      <c r="AB77" s="22"/>
      <c r="AC77" s="17" t="str">
        <f ca="1">IFERROR(MATCH($AA$1,OFFSET(DATA!$E$1,AC76,0,COUNTA(DATA!AD:AD)-AC76,1),0)+AC76,"")</f>
        <v/>
      </c>
    </row>
    <row r="78" spans="2:29" x14ac:dyDescent="0.25">
      <c r="B78" s="18"/>
      <c r="C78" s="40" t="str">
        <f ca="1">IFERROR(INDEX(DATA!$P:$P,H78,1),"")</f>
        <v/>
      </c>
      <c r="D78" s="67" t="str">
        <f ca="1">IFERROR(INDEX(DATA!$Q:$Q,H78,1),"")</f>
        <v/>
      </c>
      <c r="E78" s="67"/>
      <c r="F78" s="39" t="str">
        <f ca="1">IFERROR(INDEX(DATA!$AE:$AE,H78,1),"")</f>
        <v/>
      </c>
      <c r="G78" s="22"/>
      <c r="H78" s="17" t="str">
        <f ca="1">IFERROR(MATCH($E$6,OFFSET(DATA!$B$1,H77,0,COUNTA(DATA!B:B)-H77,1),0)+H77,"")</f>
        <v/>
      </c>
      <c r="W78" s="18"/>
      <c r="X78" s="30" t="str">
        <f t="shared" ca="1" si="1"/>
        <v/>
      </c>
      <c r="Y78" s="30" t="str">
        <f ca="1">IFERROR(INDEX(DATA!$B:$B,AC78,1),"")</f>
        <v/>
      </c>
      <c r="Z78" s="31" t="str">
        <f ca="1">IFERROR(INDEX(DATA!$P:$P,AC78,1),"")</f>
        <v/>
      </c>
      <c r="AA78" s="31" t="str">
        <f ca="1">IFERROR(INDEX(DATA!$Q:$Q,AC78,1),"")</f>
        <v/>
      </c>
      <c r="AB78" s="22"/>
      <c r="AC78" s="17" t="str">
        <f ca="1">IFERROR(MATCH($AA$1,OFFSET(DATA!$E$1,AC77,0,COUNTA(DATA!AD:AD)-AC77,1),0)+AC77,"")</f>
        <v/>
      </c>
    </row>
    <row r="79" spans="2:29" x14ac:dyDescent="0.25">
      <c r="B79" s="18"/>
      <c r="C79" s="40" t="str">
        <f ca="1">IFERROR(INDEX(DATA!$P:$P,H79,1),"")</f>
        <v/>
      </c>
      <c r="D79" s="67" t="str">
        <f ca="1">IFERROR(INDEX(DATA!$Q:$Q,H79,1),"")</f>
        <v/>
      </c>
      <c r="E79" s="67"/>
      <c r="F79" s="39" t="str">
        <f ca="1">IFERROR(INDEX(DATA!$AE:$AE,H79,1),"")</f>
        <v/>
      </c>
      <c r="G79" s="22"/>
      <c r="H79" s="17" t="str">
        <f ca="1">IFERROR(MATCH($E$6,OFFSET(DATA!$B$1,H78,0,COUNTA(DATA!B:B)-H78,1),0)+H78,"")</f>
        <v/>
      </c>
      <c r="W79" s="18"/>
      <c r="X79" s="30" t="str">
        <f t="shared" ca="1" si="1"/>
        <v/>
      </c>
      <c r="Y79" s="30" t="str">
        <f ca="1">IFERROR(INDEX(DATA!$B:$B,AC79,1),"")</f>
        <v/>
      </c>
      <c r="Z79" s="31" t="str">
        <f ca="1">IFERROR(INDEX(DATA!$P:$P,AC79,1),"")</f>
        <v/>
      </c>
      <c r="AA79" s="31" t="str">
        <f ca="1">IFERROR(INDEX(DATA!$Q:$Q,AC79,1),"")</f>
        <v/>
      </c>
      <c r="AB79" s="22"/>
      <c r="AC79" s="17" t="str">
        <f ca="1">IFERROR(MATCH($AA$1,OFFSET(DATA!$E$1,AC78,0,COUNTA(DATA!AD:AD)-AC78,1),0)+AC78,"")</f>
        <v/>
      </c>
    </row>
    <row r="80" spans="2:29" x14ac:dyDescent="0.25">
      <c r="B80" s="18"/>
      <c r="C80" s="40" t="str">
        <f ca="1">IFERROR(INDEX(DATA!$P:$P,H80,1),"")</f>
        <v/>
      </c>
      <c r="D80" s="67" t="str">
        <f ca="1">IFERROR(INDEX(DATA!$Q:$Q,H80,1),"")</f>
        <v/>
      </c>
      <c r="E80" s="67"/>
      <c r="F80" s="39" t="str">
        <f ca="1">IFERROR(INDEX(DATA!$AE:$AE,H80,1),"")</f>
        <v/>
      </c>
      <c r="G80" s="22"/>
      <c r="H80" s="17" t="str">
        <f ca="1">IFERROR(MATCH($E$6,OFFSET(DATA!$B$1,H79,0,COUNTA(DATA!B:B)-H79,1),0)+H79,"")</f>
        <v/>
      </c>
      <c r="W80" s="18"/>
      <c r="X80" s="30" t="str">
        <f t="shared" ca="1" si="1"/>
        <v/>
      </c>
      <c r="Y80" s="30" t="str">
        <f ca="1">IFERROR(INDEX(DATA!$B:$B,AC80,1),"")</f>
        <v/>
      </c>
      <c r="Z80" s="31" t="str">
        <f ca="1">IFERROR(INDEX(DATA!$P:$P,AC80,1),"")</f>
        <v/>
      </c>
      <c r="AA80" s="31" t="str">
        <f ca="1">IFERROR(INDEX(DATA!$Q:$Q,AC80,1),"")</f>
        <v/>
      </c>
      <c r="AB80" s="22"/>
      <c r="AC80" s="17" t="str">
        <f ca="1">IFERROR(MATCH($AA$1,OFFSET(DATA!$E$1,AC79,0,COUNTA(DATA!AD:AD)-AC79,1),0)+AC79,"")</f>
        <v/>
      </c>
    </row>
    <row r="81" spans="2:29" x14ac:dyDescent="0.25">
      <c r="B81" s="18"/>
      <c r="C81" s="40" t="str">
        <f ca="1">IFERROR(INDEX(DATA!$P:$P,H81,1),"")</f>
        <v/>
      </c>
      <c r="D81" s="67" t="str">
        <f ca="1">IFERROR(INDEX(DATA!$Q:$Q,H81,1),"")</f>
        <v/>
      </c>
      <c r="E81" s="67"/>
      <c r="F81" s="39" t="str">
        <f ca="1">IFERROR(INDEX(DATA!$AE:$AE,H81,1),"")</f>
        <v/>
      </c>
      <c r="G81" s="22"/>
      <c r="H81" s="17" t="str">
        <f ca="1">IFERROR(MATCH($E$6,OFFSET(DATA!$B$1,H80,0,COUNTA(DATA!B:B)-H80,1),0)+H80,"")</f>
        <v/>
      </c>
      <c r="W81" s="18"/>
      <c r="X81" s="30" t="str">
        <f t="shared" ca="1" si="1"/>
        <v/>
      </c>
      <c r="Y81" s="30" t="str">
        <f ca="1">IFERROR(INDEX(DATA!$B:$B,AC81,1),"")</f>
        <v/>
      </c>
      <c r="Z81" s="31" t="str">
        <f ca="1">IFERROR(INDEX(DATA!$P:$P,AC81,1),"")</f>
        <v/>
      </c>
      <c r="AA81" s="31" t="str">
        <f ca="1">IFERROR(INDEX(DATA!$Q:$Q,AC81,1),"")</f>
        <v/>
      </c>
      <c r="AB81" s="22"/>
      <c r="AC81" s="17" t="str">
        <f ca="1">IFERROR(MATCH($AA$1,OFFSET(DATA!$E$1,AC80,0,COUNTA(DATA!AD:AD)-AC80,1),0)+AC80,"")</f>
        <v/>
      </c>
    </row>
    <row r="82" spans="2:29" x14ac:dyDescent="0.25">
      <c r="B82" s="18"/>
      <c r="C82" s="40" t="str">
        <f ca="1">IFERROR(INDEX(DATA!$P:$P,H82,1),"")</f>
        <v/>
      </c>
      <c r="D82" s="67" t="str">
        <f ca="1">IFERROR(INDEX(DATA!$Q:$Q,H82,1),"")</f>
        <v/>
      </c>
      <c r="E82" s="67"/>
      <c r="F82" s="39" t="str">
        <f ca="1">IFERROR(INDEX(DATA!$AE:$AE,H82,1),"")</f>
        <v/>
      </c>
      <c r="G82" s="22"/>
      <c r="H82" s="17" t="str">
        <f ca="1">IFERROR(MATCH($E$6,OFFSET(DATA!$B$1,H81,0,COUNTA(DATA!B:B)-H81,1),0)+H81,"")</f>
        <v/>
      </c>
      <c r="W82" s="18"/>
      <c r="X82" s="30" t="str">
        <f t="shared" ca="1" si="1"/>
        <v/>
      </c>
      <c r="Y82" s="30" t="str">
        <f ca="1">IFERROR(INDEX(DATA!$B:$B,AC82,1),"")</f>
        <v/>
      </c>
      <c r="Z82" s="31" t="str">
        <f ca="1">IFERROR(INDEX(DATA!$P:$P,AC82,1),"")</f>
        <v/>
      </c>
      <c r="AA82" s="31" t="str">
        <f ca="1">IFERROR(INDEX(DATA!$Q:$Q,AC82,1),"")</f>
        <v/>
      </c>
      <c r="AB82" s="22"/>
      <c r="AC82" s="17" t="str">
        <f ca="1">IFERROR(MATCH($AA$1,OFFSET(DATA!$E$1,AC81,0,COUNTA(DATA!AD:AD)-AC81,1),0)+AC81,"")</f>
        <v/>
      </c>
    </row>
    <row r="83" spans="2:29" x14ac:dyDescent="0.25">
      <c r="B83" s="18"/>
      <c r="C83" s="40" t="str">
        <f ca="1">IFERROR(INDEX(DATA!$P:$P,H83,1),"")</f>
        <v/>
      </c>
      <c r="D83" s="67" t="str">
        <f ca="1">IFERROR(INDEX(DATA!$Q:$Q,H83,1),"")</f>
        <v/>
      </c>
      <c r="E83" s="67"/>
      <c r="F83" s="39" t="str">
        <f ca="1">IFERROR(INDEX(DATA!$AE:$AE,H83,1),"")</f>
        <v/>
      </c>
      <c r="G83" s="22"/>
      <c r="H83" s="17" t="str">
        <f ca="1">IFERROR(MATCH($E$6,OFFSET(DATA!$B$1,H82,0,COUNTA(DATA!B:B)-H82,1),0)+H82,"")</f>
        <v/>
      </c>
      <c r="W83" s="18"/>
      <c r="X83" s="30" t="str">
        <f t="shared" ca="1" si="1"/>
        <v/>
      </c>
      <c r="Y83" s="30" t="str">
        <f ca="1">IFERROR(INDEX(DATA!$B:$B,AC83,1),"")</f>
        <v/>
      </c>
      <c r="Z83" s="31" t="str">
        <f ca="1">IFERROR(INDEX(DATA!$P:$P,AC83,1),"")</f>
        <v/>
      </c>
      <c r="AA83" s="31" t="str">
        <f ca="1">IFERROR(INDEX(DATA!$Q:$Q,AC83,1),"")</f>
        <v/>
      </c>
      <c r="AB83" s="22"/>
      <c r="AC83" s="17" t="str">
        <f ca="1">IFERROR(MATCH($AA$1,OFFSET(DATA!$E$1,AC82,0,COUNTA(DATA!AD:AD)-AC82,1),0)+AC82,"")</f>
        <v/>
      </c>
    </row>
    <row r="84" spans="2:29" x14ac:dyDescent="0.25">
      <c r="B84" s="18"/>
      <c r="C84" s="40" t="str">
        <f ca="1">IFERROR(INDEX(DATA!$P:$P,H84,1),"")</f>
        <v/>
      </c>
      <c r="D84" s="67" t="str">
        <f ca="1">IFERROR(INDEX(DATA!$Q:$Q,H84,1),"")</f>
        <v/>
      </c>
      <c r="E84" s="67"/>
      <c r="F84" s="39" t="str">
        <f ca="1">IFERROR(INDEX(DATA!$AE:$AE,H84,1),"")</f>
        <v/>
      </c>
      <c r="G84" s="22"/>
      <c r="H84" s="17" t="str">
        <f ca="1">IFERROR(MATCH($E$6,OFFSET(DATA!$B$1,H83,0,COUNTA(DATA!B:B)-H83,1),0)+H83,"")</f>
        <v/>
      </c>
      <c r="W84" s="18"/>
      <c r="X84" s="30" t="str">
        <f t="shared" ca="1" si="1"/>
        <v/>
      </c>
      <c r="Y84" s="30" t="str">
        <f ca="1">IFERROR(INDEX(DATA!$B:$B,AC84,1),"")</f>
        <v/>
      </c>
      <c r="Z84" s="31" t="str">
        <f ca="1">IFERROR(INDEX(DATA!$P:$P,AC84,1),"")</f>
        <v/>
      </c>
      <c r="AA84" s="31" t="str">
        <f ca="1">IFERROR(INDEX(DATA!$Q:$Q,AC84,1),"")</f>
        <v/>
      </c>
      <c r="AB84" s="22"/>
      <c r="AC84" s="17" t="str">
        <f ca="1">IFERROR(MATCH($AA$1,OFFSET(DATA!$E$1,AC83,0,COUNTA(DATA!AD:AD)-AC83,1),0)+AC83,"")</f>
        <v/>
      </c>
    </row>
    <row r="85" spans="2:29" x14ac:dyDescent="0.25">
      <c r="B85" s="18"/>
      <c r="C85" s="40" t="str">
        <f ca="1">IFERROR(INDEX(DATA!$P:$P,H85,1),"")</f>
        <v/>
      </c>
      <c r="D85" s="67" t="str">
        <f ca="1">IFERROR(INDEX(DATA!$Q:$Q,H85,1),"")</f>
        <v/>
      </c>
      <c r="E85" s="67"/>
      <c r="F85" s="39" t="str">
        <f ca="1">IFERROR(INDEX(DATA!$AE:$AE,H85,1),"")</f>
        <v/>
      </c>
      <c r="G85" s="22"/>
      <c r="H85" s="17" t="str">
        <f ca="1">IFERROR(MATCH($E$6,OFFSET(DATA!$B$1,H84,0,COUNTA(DATA!B:B)-H84,1),0)+H84,"")</f>
        <v/>
      </c>
      <c r="W85" s="18"/>
      <c r="X85" s="30" t="str">
        <f t="shared" ca="1" si="1"/>
        <v/>
      </c>
      <c r="Y85" s="30" t="str">
        <f ca="1">IFERROR(INDEX(DATA!$B:$B,AC85,1),"")</f>
        <v/>
      </c>
      <c r="Z85" s="31" t="str">
        <f ca="1">IFERROR(INDEX(DATA!$P:$P,AC85,1),"")</f>
        <v/>
      </c>
      <c r="AA85" s="31" t="str">
        <f ca="1">IFERROR(INDEX(DATA!$Q:$Q,AC85,1),"")</f>
        <v/>
      </c>
      <c r="AB85" s="22"/>
      <c r="AC85" s="17" t="str">
        <f ca="1">IFERROR(MATCH($AA$1,OFFSET(DATA!$E$1,AC84,0,COUNTA(DATA!AD:AD)-AC84,1),0)+AC84,"")</f>
        <v/>
      </c>
    </row>
    <row r="86" spans="2:29" x14ac:dyDescent="0.25">
      <c r="B86" s="18"/>
      <c r="C86" s="40" t="str">
        <f ca="1">IFERROR(INDEX(DATA!$P:$P,H86,1),"")</f>
        <v/>
      </c>
      <c r="D86" s="67" t="str">
        <f ca="1">IFERROR(INDEX(DATA!$Q:$Q,H86,1),"")</f>
        <v/>
      </c>
      <c r="E86" s="67"/>
      <c r="F86" s="39" t="str">
        <f ca="1">IFERROR(INDEX(DATA!$AE:$AE,H86,1),"")</f>
        <v/>
      </c>
      <c r="G86" s="22"/>
      <c r="H86" s="17" t="str">
        <f ca="1">IFERROR(MATCH($E$6,OFFSET(DATA!$B$1,H85,0,COUNTA(DATA!B:B)-H85,1),0)+H85,"")</f>
        <v/>
      </c>
      <c r="W86" s="18"/>
      <c r="X86" s="30" t="str">
        <f t="shared" ca="1" si="1"/>
        <v/>
      </c>
      <c r="Y86" s="30" t="str">
        <f ca="1">IFERROR(INDEX(DATA!$B:$B,AC86,1),"")</f>
        <v/>
      </c>
      <c r="Z86" s="31" t="str">
        <f ca="1">IFERROR(INDEX(DATA!$P:$P,AC86,1),"")</f>
        <v/>
      </c>
      <c r="AA86" s="31" t="str">
        <f ca="1">IFERROR(INDEX(DATA!$Q:$Q,AC86,1),"")</f>
        <v/>
      </c>
      <c r="AB86" s="22"/>
      <c r="AC86" s="17" t="str">
        <f ca="1">IFERROR(MATCH($AA$1,OFFSET(DATA!$E$1,AC85,0,COUNTA(DATA!AD:AD)-AC85,1),0)+AC85,"")</f>
        <v/>
      </c>
    </row>
    <row r="87" spans="2:29" x14ac:dyDescent="0.25">
      <c r="B87" s="18"/>
      <c r="C87" s="40" t="str">
        <f ca="1">IFERROR(INDEX(DATA!$P:$P,H87,1),"")</f>
        <v/>
      </c>
      <c r="D87" s="67" t="str">
        <f ca="1">IFERROR(INDEX(DATA!$Q:$Q,H87,1),"")</f>
        <v/>
      </c>
      <c r="E87" s="67"/>
      <c r="F87" s="39" t="str">
        <f ca="1">IFERROR(INDEX(DATA!$AE:$AE,H87,1),"")</f>
        <v/>
      </c>
      <c r="G87" s="22"/>
      <c r="H87" s="17" t="str">
        <f ca="1">IFERROR(MATCH($E$6,OFFSET(DATA!$B$1,H86,0,COUNTA(DATA!B:B)-H86,1),0)+H86,"")</f>
        <v/>
      </c>
      <c r="W87" s="18"/>
      <c r="X87" s="30" t="str">
        <f t="shared" ca="1" si="1"/>
        <v/>
      </c>
      <c r="Y87" s="30" t="str">
        <f ca="1">IFERROR(INDEX(DATA!$B:$B,AC87,1),"")</f>
        <v/>
      </c>
      <c r="Z87" s="31" t="str">
        <f ca="1">IFERROR(INDEX(DATA!$P:$P,AC87,1),"")</f>
        <v/>
      </c>
      <c r="AA87" s="31" t="str">
        <f ca="1">IFERROR(INDEX(DATA!$Q:$Q,AC87,1),"")</f>
        <v/>
      </c>
      <c r="AB87" s="22"/>
      <c r="AC87" s="17" t="str">
        <f ca="1">IFERROR(MATCH($AA$1,OFFSET(DATA!$E$1,AC86,0,COUNTA(DATA!AD:AD)-AC86,1),0)+AC86,"")</f>
        <v/>
      </c>
    </row>
    <row r="88" spans="2:29" x14ac:dyDescent="0.25">
      <c r="B88" s="18"/>
      <c r="C88" s="40" t="str">
        <f ca="1">IFERROR(INDEX(DATA!$P:$P,H88,1),"")</f>
        <v/>
      </c>
      <c r="D88" s="67" t="str">
        <f ca="1">IFERROR(INDEX(DATA!$Q:$Q,H88,1),"")</f>
        <v/>
      </c>
      <c r="E88" s="67"/>
      <c r="F88" s="39" t="str">
        <f ca="1">IFERROR(INDEX(DATA!$AE:$AE,H88,1),"")</f>
        <v/>
      </c>
      <c r="G88" s="22"/>
      <c r="H88" s="17" t="str">
        <f ca="1">IFERROR(MATCH($E$6,OFFSET(DATA!$B$1,H87,0,COUNTA(DATA!B:B)-H87,1),0)+H87,"")</f>
        <v/>
      </c>
      <c r="W88" s="18"/>
      <c r="X88" s="30" t="str">
        <f t="shared" ca="1" si="1"/>
        <v/>
      </c>
      <c r="Y88" s="30" t="str">
        <f ca="1">IFERROR(INDEX(DATA!$B:$B,AC88,1),"")</f>
        <v/>
      </c>
      <c r="Z88" s="31" t="str">
        <f ca="1">IFERROR(INDEX(DATA!$P:$P,AC88,1),"")</f>
        <v/>
      </c>
      <c r="AA88" s="31" t="str">
        <f ca="1">IFERROR(INDEX(DATA!$Q:$Q,AC88,1),"")</f>
        <v/>
      </c>
      <c r="AB88" s="22"/>
      <c r="AC88" s="17" t="str">
        <f ca="1">IFERROR(MATCH($AA$1,OFFSET(DATA!$E$1,AC87,0,COUNTA(DATA!AD:AD)-AC87,1),0)+AC87,"")</f>
        <v/>
      </c>
    </row>
    <row r="89" spans="2:29" x14ac:dyDescent="0.25">
      <c r="B89" s="18"/>
      <c r="C89" s="40" t="str">
        <f ca="1">IFERROR(INDEX(DATA!$P:$P,H89,1),"")</f>
        <v/>
      </c>
      <c r="D89" s="67" t="str">
        <f ca="1">IFERROR(INDEX(DATA!$Q:$Q,H89,1),"")</f>
        <v/>
      </c>
      <c r="E89" s="67"/>
      <c r="F89" s="39" t="str">
        <f ca="1">IFERROR(INDEX(DATA!$AE:$AE,H89,1),"")</f>
        <v/>
      </c>
      <c r="G89" s="22"/>
      <c r="H89" s="17" t="str">
        <f ca="1">IFERROR(MATCH($E$6,OFFSET(DATA!$B$1,H88,0,COUNTA(DATA!B:B)-H88,1),0)+H88,"")</f>
        <v/>
      </c>
      <c r="W89" s="18"/>
      <c r="X89" s="30" t="str">
        <f t="shared" ca="1" si="1"/>
        <v/>
      </c>
      <c r="Y89" s="30" t="str">
        <f ca="1">IFERROR(INDEX(DATA!$B:$B,AC89,1),"")</f>
        <v/>
      </c>
      <c r="Z89" s="31" t="str">
        <f ca="1">IFERROR(INDEX(DATA!$P:$P,AC89,1),"")</f>
        <v/>
      </c>
      <c r="AA89" s="31" t="str">
        <f ca="1">IFERROR(INDEX(DATA!$Q:$Q,AC89,1),"")</f>
        <v/>
      </c>
      <c r="AB89" s="22"/>
      <c r="AC89" s="17" t="str">
        <f ca="1">IFERROR(MATCH($AA$1,OFFSET(DATA!$E$1,AC88,0,COUNTA(DATA!AD:AD)-AC88,1),0)+AC88,"")</f>
        <v/>
      </c>
    </row>
    <row r="90" spans="2:29" x14ac:dyDescent="0.25">
      <c r="B90" s="18"/>
      <c r="C90" s="40" t="str">
        <f ca="1">IFERROR(INDEX(DATA!$P:$P,H90,1),"")</f>
        <v/>
      </c>
      <c r="D90" s="67" t="str">
        <f ca="1">IFERROR(INDEX(DATA!$Q:$Q,H90,1),"")</f>
        <v/>
      </c>
      <c r="E90" s="67"/>
      <c r="F90" s="39" t="str">
        <f ca="1">IFERROR(INDEX(DATA!$AE:$AE,H90,1),"")</f>
        <v/>
      </c>
      <c r="G90" s="22"/>
      <c r="H90" s="17" t="str">
        <f ca="1">IFERROR(MATCH($E$6,OFFSET(DATA!$B$1,H89,0,COUNTA(DATA!B:B)-H89,1),0)+H89,"")</f>
        <v/>
      </c>
      <c r="W90" s="18"/>
      <c r="X90" s="30" t="str">
        <f t="shared" ca="1" si="1"/>
        <v/>
      </c>
      <c r="Y90" s="30" t="str">
        <f ca="1">IFERROR(INDEX(DATA!$B:$B,AC90,1),"")</f>
        <v/>
      </c>
      <c r="Z90" s="31" t="str">
        <f ca="1">IFERROR(INDEX(DATA!$P:$P,AC90,1),"")</f>
        <v/>
      </c>
      <c r="AA90" s="31" t="str">
        <f ca="1">IFERROR(INDEX(DATA!$Q:$Q,AC90,1),"")</f>
        <v/>
      </c>
      <c r="AB90" s="22"/>
      <c r="AC90" s="17" t="str">
        <f ca="1">IFERROR(MATCH($AA$1,OFFSET(DATA!$E$1,AC89,0,COUNTA(DATA!AD:AD)-AC89,1),0)+AC89,"")</f>
        <v/>
      </c>
    </row>
    <row r="91" spans="2:29" x14ac:dyDescent="0.25">
      <c r="B91" s="18"/>
      <c r="C91" s="40" t="str">
        <f ca="1">IFERROR(INDEX(DATA!$P:$P,H91,1),"")</f>
        <v/>
      </c>
      <c r="D91" s="67" t="str">
        <f ca="1">IFERROR(INDEX(DATA!$Q:$Q,H91,1),"")</f>
        <v/>
      </c>
      <c r="E91" s="67"/>
      <c r="F91" s="39" t="str">
        <f ca="1">IFERROR(INDEX(DATA!$AE:$AE,H91,1),"")</f>
        <v/>
      </c>
      <c r="G91" s="22"/>
      <c r="H91" s="17" t="str">
        <f ca="1">IFERROR(MATCH($E$6,OFFSET(DATA!$B$1,H90,0,COUNTA(DATA!B:B)-H90,1),0)+H90,"")</f>
        <v/>
      </c>
      <c r="W91" s="18"/>
      <c r="X91" s="30" t="str">
        <f t="shared" ca="1" si="1"/>
        <v/>
      </c>
      <c r="Y91" s="30" t="str">
        <f ca="1">IFERROR(INDEX(DATA!$B:$B,AC91,1),"")</f>
        <v/>
      </c>
      <c r="Z91" s="31" t="str">
        <f ca="1">IFERROR(INDEX(DATA!$P:$P,AC91,1),"")</f>
        <v/>
      </c>
      <c r="AA91" s="31" t="str">
        <f ca="1">IFERROR(INDEX(DATA!$Q:$Q,AC91,1),"")</f>
        <v/>
      </c>
      <c r="AB91" s="22"/>
      <c r="AC91" s="17" t="str">
        <f ca="1">IFERROR(MATCH($AA$1,OFFSET(DATA!$E$1,AC90,0,COUNTA(DATA!AD:AD)-AC90,1),0)+AC90,"")</f>
        <v/>
      </c>
    </row>
    <row r="92" spans="2:29" x14ac:dyDescent="0.25">
      <c r="B92" s="18"/>
      <c r="C92" s="40" t="str">
        <f ca="1">IFERROR(INDEX(DATA!$P:$P,H92,1),"")</f>
        <v/>
      </c>
      <c r="D92" s="67" t="str">
        <f ca="1">IFERROR(INDEX(DATA!$Q:$Q,H92,1),"")</f>
        <v/>
      </c>
      <c r="E92" s="67"/>
      <c r="F92" s="39" t="str">
        <f ca="1">IFERROR(INDEX(DATA!$AE:$AE,H92,1),"")</f>
        <v/>
      </c>
      <c r="G92" s="22"/>
      <c r="H92" s="17" t="str">
        <f ca="1">IFERROR(MATCH($E$6,OFFSET(DATA!$B$1,H91,0,COUNTA(DATA!B:B)-H91,1),0)+H91,"")</f>
        <v/>
      </c>
      <c r="W92" s="18"/>
      <c r="X92" s="30" t="str">
        <f t="shared" ca="1" si="1"/>
        <v/>
      </c>
      <c r="Y92" s="30" t="str">
        <f ca="1">IFERROR(INDEX(DATA!$B:$B,AC92,1),"")</f>
        <v/>
      </c>
      <c r="Z92" s="31" t="str">
        <f ca="1">IFERROR(INDEX(DATA!$P:$P,AC92,1),"")</f>
        <v/>
      </c>
      <c r="AA92" s="31" t="str">
        <f ca="1">IFERROR(INDEX(DATA!$Q:$Q,AC92,1),"")</f>
        <v/>
      </c>
      <c r="AB92" s="22"/>
      <c r="AC92" s="17" t="str">
        <f ca="1">IFERROR(MATCH($AA$1,OFFSET(DATA!$E$1,AC91,0,COUNTA(DATA!AD:AD)-AC91,1),0)+AC91,"")</f>
        <v/>
      </c>
    </row>
    <row r="93" spans="2:29" x14ac:dyDescent="0.25">
      <c r="B93" s="18"/>
      <c r="C93" s="40" t="str">
        <f ca="1">IFERROR(INDEX(DATA!$P:$P,H93,1),"")</f>
        <v/>
      </c>
      <c r="D93" s="67" t="str">
        <f ca="1">IFERROR(INDEX(DATA!$Q:$Q,H93,1),"")</f>
        <v/>
      </c>
      <c r="E93" s="67"/>
      <c r="F93" s="39" t="str">
        <f ca="1">IFERROR(INDEX(DATA!$AE:$AE,H93,1),"")</f>
        <v/>
      </c>
      <c r="G93" s="22"/>
      <c r="H93" s="17" t="str">
        <f ca="1">IFERROR(MATCH($E$6,OFFSET(DATA!$B$1,H92,0,COUNTA(DATA!B:B)-H92,1),0)+H92,"")</f>
        <v/>
      </c>
      <c r="W93" s="18"/>
      <c r="X93" s="30" t="str">
        <f t="shared" ca="1" si="1"/>
        <v/>
      </c>
      <c r="Y93" s="30" t="str">
        <f ca="1">IFERROR(INDEX(DATA!$B:$B,AC93,1),"")</f>
        <v/>
      </c>
      <c r="Z93" s="31" t="str">
        <f ca="1">IFERROR(INDEX(DATA!$P:$P,AC93,1),"")</f>
        <v/>
      </c>
      <c r="AA93" s="31" t="str">
        <f ca="1">IFERROR(INDEX(DATA!$Q:$Q,AC93,1),"")</f>
        <v/>
      </c>
      <c r="AB93" s="22"/>
      <c r="AC93" s="17" t="str">
        <f ca="1">IFERROR(MATCH($AA$1,OFFSET(DATA!$E$1,AC92,0,COUNTA(DATA!AD:AD)-AC92,1),0)+AC92,"")</f>
        <v/>
      </c>
    </row>
    <row r="94" spans="2:29" x14ac:dyDescent="0.25">
      <c r="B94" s="18"/>
      <c r="C94" s="40" t="str">
        <f ca="1">IFERROR(INDEX(DATA!$P:$P,H94,1),"")</f>
        <v/>
      </c>
      <c r="D94" s="67" t="str">
        <f ca="1">IFERROR(INDEX(DATA!$Q:$Q,H94,1),"")</f>
        <v/>
      </c>
      <c r="E94" s="67"/>
      <c r="F94" s="39" t="str">
        <f ca="1">IFERROR(INDEX(DATA!$AE:$AE,H94,1),"")</f>
        <v/>
      </c>
      <c r="G94" s="22"/>
      <c r="H94" s="17" t="str">
        <f ca="1">IFERROR(MATCH($E$6,OFFSET(DATA!$B$1,H93,0,COUNTA(DATA!B:B)-H93,1),0)+H93,"")</f>
        <v/>
      </c>
      <c r="W94" s="18"/>
      <c r="X94" s="30" t="str">
        <f t="shared" ca="1" si="1"/>
        <v/>
      </c>
      <c r="Y94" s="30" t="str">
        <f ca="1">IFERROR(INDEX(DATA!$B:$B,AC94,1),"")</f>
        <v/>
      </c>
      <c r="Z94" s="31" t="str">
        <f ca="1">IFERROR(INDEX(DATA!$P:$P,AC94,1),"")</f>
        <v/>
      </c>
      <c r="AA94" s="31" t="str">
        <f ca="1">IFERROR(INDEX(DATA!$Q:$Q,AC94,1),"")</f>
        <v/>
      </c>
      <c r="AB94" s="22"/>
      <c r="AC94" s="17" t="str">
        <f ca="1">IFERROR(MATCH($AA$1,OFFSET(DATA!$E$1,AC93,0,COUNTA(DATA!AD:AD)-AC93,1),0)+AC93,"")</f>
        <v/>
      </c>
    </row>
    <row r="95" spans="2:29" x14ac:dyDescent="0.25">
      <c r="B95" s="18"/>
      <c r="C95" s="40" t="str">
        <f ca="1">IFERROR(INDEX(DATA!$P:$P,H95,1),"")</f>
        <v/>
      </c>
      <c r="D95" s="67" t="str">
        <f ca="1">IFERROR(INDEX(DATA!$Q:$Q,H95,1),"")</f>
        <v/>
      </c>
      <c r="E95" s="67"/>
      <c r="F95" s="39" t="str">
        <f ca="1">IFERROR(INDEX(DATA!$AE:$AE,H95,1),"")</f>
        <v/>
      </c>
      <c r="G95" s="22"/>
      <c r="H95" s="17" t="str">
        <f ca="1">IFERROR(MATCH($E$6,OFFSET(DATA!$B$1,H94,0,COUNTA(DATA!B:B)-H94,1),0)+H94,"")</f>
        <v/>
      </c>
      <c r="W95" s="18"/>
      <c r="X95" s="30" t="str">
        <f t="shared" ca="1" si="1"/>
        <v/>
      </c>
      <c r="Y95" s="30" t="str">
        <f ca="1">IFERROR(INDEX(DATA!$B:$B,AC95,1),"")</f>
        <v/>
      </c>
      <c r="Z95" s="31" t="str">
        <f ca="1">IFERROR(INDEX(DATA!$P:$P,AC95,1),"")</f>
        <v/>
      </c>
      <c r="AA95" s="31" t="str">
        <f ca="1">IFERROR(INDEX(DATA!$Q:$Q,AC95,1),"")</f>
        <v/>
      </c>
      <c r="AB95" s="22"/>
      <c r="AC95" s="17" t="str">
        <f ca="1">IFERROR(MATCH($AA$1,OFFSET(DATA!$E$1,AC94,0,COUNTA(DATA!AD:AD)-AC94,1),0)+AC94,"")</f>
        <v/>
      </c>
    </row>
    <row r="96" spans="2:29" x14ac:dyDescent="0.25">
      <c r="B96" s="18"/>
      <c r="C96" s="40" t="str">
        <f ca="1">IFERROR(INDEX(DATA!$P:$P,H96,1),"")</f>
        <v/>
      </c>
      <c r="D96" s="67" t="str">
        <f ca="1">IFERROR(INDEX(DATA!$Q:$Q,H96,1),"")</f>
        <v/>
      </c>
      <c r="E96" s="67"/>
      <c r="F96" s="39" t="str">
        <f ca="1">IFERROR(INDEX(DATA!$AE:$AE,H96,1),"")</f>
        <v/>
      </c>
      <c r="G96" s="22"/>
      <c r="H96" s="17" t="str">
        <f ca="1">IFERROR(MATCH($E$6,OFFSET(DATA!$B$1,H95,0,COUNTA(DATA!B:B)-H95,1),0)+H95,"")</f>
        <v/>
      </c>
      <c r="W96" s="18"/>
      <c r="X96" s="30" t="str">
        <f t="shared" ca="1" si="1"/>
        <v/>
      </c>
      <c r="Y96" s="30" t="str">
        <f ca="1">IFERROR(INDEX(DATA!$B:$B,AC96,1),"")</f>
        <v/>
      </c>
      <c r="Z96" s="31" t="str">
        <f ca="1">IFERROR(INDEX(DATA!$P:$P,AC96,1),"")</f>
        <v/>
      </c>
      <c r="AA96" s="31" t="str">
        <f ca="1">IFERROR(INDEX(DATA!$Q:$Q,AC96,1),"")</f>
        <v/>
      </c>
      <c r="AB96" s="22"/>
      <c r="AC96" s="17" t="str">
        <f ca="1">IFERROR(MATCH($AA$1,OFFSET(DATA!$E$1,AC95,0,COUNTA(DATA!AD:AD)-AC95,1),0)+AC95,"")</f>
        <v/>
      </c>
    </row>
    <row r="97" spans="2:29" x14ac:dyDescent="0.25">
      <c r="B97" s="18"/>
      <c r="C97" s="40" t="str">
        <f ca="1">IFERROR(INDEX(DATA!$P:$P,H97,1),"")</f>
        <v/>
      </c>
      <c r="D97" s="67" t="str">
        <f ca="1">IFERROR(INDEX(DATA!$Q:$Q,H97,1),"")</f>
        <v/>
      </c>
      <c r="E97" s="67"/>
      <c r="F97" s="39" t="str">
        <f ca="1">IFERROR(INDEX(DATA!$AE:$AE,H97,1),"")</f>
        <v/>
      </c>
      <c r="G97" s="22"/>
      <c r="H97" s="17" t="str">
        <f ca="1">IFERROR(MATCH($E$6,OFFSET(DATA!$B$1,H96,0,COUNTA(DATA!B:B)-H96,1),0)+H96,"")</f>
        <v/>
      </c>
      <c r="W97" s="18"/>
      <c r="X97" s="30" t="str">
        <f t="shared" ca="1" si="1"/>
        <v/>
      </c>
      <c r="Y97" s="30" t="str">
        <f ca="1">IFERROR(INDEX(DATA!$B:$B,AC97,1),"")</f>
        <v/>
      </c>
      <c r="Z97" s="31" t="str">
        <f ca="1">IFERROR(INDEX(DATA!$P:$P,AC97,1),"")</f>
        <v/>
      </c>
      <c r="AA97" s="31" t="str">
        <f ca="1">IFERROR(INDEX(DATA!$Q:$Q,AC97,1),"")</f>
        <v/>
      </c>
      <c r="AB97" s="22"/>
      <c r="AC97" s="17" t="str">
        <f ca="1">IFERROR(MATCH($AA$1,OFFSET(DATA!$E$1,AC96,0,COUNTA(DATA!AD:AD)-AC96,1),0)+AC96,"")</f>
        <v/>
      </c>
    </row>
    <row r="98" spans="2:29" x14ac:dyDescent="0.25">
      <c r="B98" s="18"/>
      <c r="C98" s="40" t="str">
        <f ca="1">IFERROR(INDEX(DATA!$P:$P,H98,1),"")</f>
        <v/>
      </c>
      <c r="D98" s="67" t="str">
        <f ca="1">IFERROR(INDEX(DATA!$Q:$Q,H98,1),"")</f>
        <v/>
      </c>
      <c r="E98" s="67"/>
      <c r="F98" s="39" t="str">
        <f ca="1">IFERROR(INDEX(DATA!$AE:$AE,H98,1),"")</f>
        <v/>
      </c>
      <c r="G98" s="22"/>
      <c r="H98" s="17" t="str">
        <f ca="1">IFERROR(MATCH($E$6,OFFSET(DATA!$B$1,H97,0,COUNTA(DATA!B:B)-H97,1),0)+H97,"")</f>
        <v/>
      </c>
      <c r="W98" s="18"/>
      <c r="X98" s="30" t="str">
        <f t="shared" ca="1" si="1"/>
        <v/>
      </c>
      <c r="Y98" s="30" t="str">
        <f ca="1">IFERROR(INDEX(DATA!$B:$B,AC98,1),"")</f>
        <v/>
      </c>
      <c r="Z98" s="31" t="str">
        <f ca="1">IFERROR(INDEX(DATA!$P:$P,AC98,1),"")</f>
        <v/>
      </c>
      <c r="AA98" s="31" t="str">
        <f ca="1">IFERROR(INDEX(DATA!$Q:$Q,AC98,1),"")</f>
        <v/>
      </c>
      <c r="AB98" s="22"/>
      <c r="AC98" s="17" t="str">
        <f ca="1">IFERROR(MATCH($AA$1,OFFSET(DATA!$E$1,AC97,0,COUNTA(DATA!AD:AD)-AC97,1),0)+AC97,"")</f>
        <v/>
      </c>
    </row>
    <row r="99" spans="2:29" x14ac:dyDescent="0.25">
      <c r="B99" s="18"/>
      <c r="C99" s="40" t="str">
        <f ca="1">IFERROR(INDEX(DATA!$P:$P,H99,1),"")</f>
        <v/>
      </c>
      <c r="D99" s="67" t="str">
        <f ca="1">IFERROR(INDEX(DATA!$Q:$Q,H99,1),"")</f>
        <v/>
      </c>
      <c r="E99" s="67"/>
      <c r="F99" s="39" t="str">
        <f ca="1">IFERROR(INDEX(DATA!$AE:$AE,H99,1),"")</f>
        <v/>
      </c>
      <c r="G99" s="22"/>
      <c r="H99" s="17" t="str">
        <f ca="1">IFERROR(MATCH($E$6,OFFSET(DATA!$B$1,H98,0,COUNTA(DATA!B:B)-H98,1),0)+H98,"")</f>
        <v/>
      </c>
      <c r="W99" s="18"/>
      <c r="X99" s="30" t="str">
        <f t="shared" ca="1" si="1"/>
        <v/>
      </c>
      <c r="Y99" s="30" t="str">
        <f ca="1">IFERROR(INDEX(DATA!$B:$B,AC99,1),"")</f>
        <v/>
      </c>
      <c r="Z99" s="31" t="str">
        <f ca="1">IFERROR(INDEX(DATA!$P:$P,AC99,1),"")</f>
        <v/>
      </c>
      <c r="AA99" s="31" t="str">
        <f ca="1">IFERROR(INDEX(DATA!$Q:$Q,AC99,1),"")</f>
        <v/>
      </c>
      <c r="AB99" s="22"/>
      <c r="AC99" s="17" t="str">
        <f ca="1">IFERROR(MATCH($AA$1,OFFSET(DATA!$E$1,AC98,0,COUNTA(DATA!AD:AD)-AC98,1),0)+AC98,"")</f>
        <v/>
      </c>
    </row>
    <row r="100" spans="2:29" x14ac:dyDescent="0.25">
      <c r="B100" s="18"/>
      <c r="C100" s="40" t="str">
        <f ca="1">IFERROR(INDEX(DATA!$P:$P,H100,1),"")</f>
        <v/>
      </c>
      <c r="D100" s="67" t="str">
        <f ca="1">IFERROR(INDEX(DATA!$Q:$Q,H100,1),"")</f>
        <v/>
      </c>
      <c r="E100" s="67"/>
      <c r="F100" s="39" t="str">
        <f ca="1">IFERROR(INDEX(DATA!$AE:$AE,H100,1),"")</f>
        <v/>
      </c>
      <c r="G100" s="22"/>
      <c r="H100" s="17" t="str">
        <f ca="1">IFERROR(MATCH($E$6,OFFSET(DATA!$B$1,H99,0,COUNTA(DATA!B:B)-H99,1),0)+H99,"")</f>
        <v/>
      </c>
      <c r="W100" s="18"/>
      <c r="X100" s="30" t="str">
        <f t="shared" ca="1" si="1"/>
        <v/>
      </c>
      <c r="Y100" s="30" t="str">
        <f ca="1">IFERROR(INDEX(DATA!$B:$B,AC100,1),"")</f>
        <v/>
      </c>
      <c r="Z100" s="31" t="str">
        <f ca="1">IFERROR(INDEX(DATA!$P:$P,AC100,1),"")</f>
        <v/>
      </c>
      <c r="AA100" s="31" t="str">
        <f ca="1">IFERROR(INDEX(DATA!$Q:$Q,AC100,1),"")</f>
        <v/>
      </c>
      <c r="AB100" s="22"/>
      <c r="AC100" s="17" t="str">
        <f ca="1">IFERROR(MATCH($AA$1,OFFSET(DATA!$E$1,AC99,0,COUNTA(DATA!AD:AD)-AC99,1),0)+AC99,"")</f>
        <v/>
      </c>
    </row>
    <row r="101" spans="2:29" ht="15.75" thickBot="1" x14ac:dyDescent="0.3">
      <c r="B101" s="18"/>
      <c r="C101" s="40" t="str">
        <f ca="1">IFERROR(INDEX(DATA!$P:$P,H101,1),"")</f>
        <v/>
      </c>
      <c r="D101" s="67" t="str">
        <f ca="1">IFERROR(INDEX(DATA!$Q:$Q,H101,1),"")</f>
        <v/>
      </c>
      <c r="E101" s="67"/>
      <c r="F101" s="39" t="str">
        <f ca="1">IFERROR(INDEX(DATA!$AE:$AE,H101,1),"")</f>
        <v/>
      </c>
      <c r="G101" s="22"/>
      <c r="H101" s="17" t="str">
        <f ca="1">IFERROR(MATCH($E$6,OFFSET(DATA!$B$1,H100,0,COUNTA(DATA!B:B)-H100,1),0)+H100,"")</f>
        <v/>
      </c>
      <c r="W101" s="35"/>
      <c r="X101" s="36"/>
      <c r="Y101" s="36"/>
      <c r="Z101" s="36"/>
      <c r="AA101" s="36"/>
      <c r="AB101" s="37"/>
      <c r="AC101" s="17" t="str">
        <f ca="1">IFERROR(MATCH($AA$1,OFFSET(DATA!$E$1,AC100,0,COUNTA(DATA!AD:AD)-AC100,1),0)+AC100,"")</f>
        <v/>
      </c>
    </row>
    <row r="102" spans="2:29" x14ac:dyDescent="0.25">
      <c r="B102" s="18"/>
      <c r="C102" s="40" t="str">
        <f ca="1">IFERROR(INDEX(DATA!$P:$P,H102,1),"")</f>
        <v/>
      </c>
      <c r="D102" s="67" t="str">
        <f ca="1">IFERROR(INDEX(DATA!$Q:$Q,H102,1),"")</f>
        <v/>
      </c>
      <c r="E102" s="67"/>
      <c r="F102" s="39" t="str">
        <f ca="1">IFERROR(INDEX(DATA!$AE:$AE,H102,1),"")</f>
        <v/>
      </c>
      <c r="G102" s="22"/>
      <c r="H102" s="17" t="str">
        <f ca="1">IFERROR(MATCH($E$6,OFFSET(DATA!$B$1,H101,0,COUNTA(DATA!B:B)-H101,1),0)+H101,"")</f>
        <v/>
      </c>
    </row>
    <row r="103" spans="2:29" x14ac:dyDescent="0.25">
      <c r="B103" s="18"/>
      <c r="C103" s="40" t="str">
        <f ca="1">IFERROR(INDEX(DATA!$P:$P,H103,1),"")</f>
        <v/>
      </c>
      <c r="D103" s="67" t="str">
        <f ca="1">IFERROR(INDEX(DATA!$Q:$Q,H103,1),"")</f>
        <v/>
      </c>
      <c r="E103" s="67"/>
      <c r="F103" s="39" t="str">
        <f ca="1">IFERROR(INDEX(DATA!$AE:$AE,H103,1),"")</f>
        <v/>
      </c>
      <c r="G103" s="22"/>
      <c r="H103" s="17" t="str">
        <f ca="1">IFERROR(MATCH($E$6,OFFSET(DATA!$B$1,H102,0,COUNTA(DATA!B:B)-H102,1),0)+H102,"")</f>
        <v/>
      </c>
    </row>
    <row r="104" spans="2:29" x14ac:dyDescent="0.25">
      <c r="B104" s="18"/>
      <c r="C104" s="40" t="str">
        <f ca="1">IFERROR(INDEX(DATA!$P:$P,H104,1),"")</f>
        <v/>
      </c>
      <c r="D104" s="67" t="str">
        <f ca="1">IFERROR(INDEX(DATA!$Q:$Q,H104,1),"")</f>
        <v/>
      </c>
      <c r="E104" s="67"/>
      <c r="F104" s="39" t="str">
        <f ca="1">IFERROR(INDEX(DATA!$AE:$AE,H104,1),"")</f>
        <v/>
      </c>
      <c r="G104" s="22"/>
      <c r="H104" s="17" t="str">
        <f ca="1">IFERROR(MATCH($E$6,OFFSET(DATA!$B$1,H103,0,COUNTA(DATA!B:B)-H103,1),0)+H103,"")</f>
        <v/>
      </c>
    </row>
    <row r="105" spans="2:29" x14ac:dyDescent="0.25">
      <c r="B105" s="18"/>
      <c r="C105" s="40" t="str">
        <f ca="1">IFERROR(INDEX(DATA!$P:$P,H105,1),"")</f>
        <v/>
      </c>
      <c r="D105" s="67" t="str">
        <f ca="1">IFERROR(INDEX(DATA!$Q:$Q,H105,1),"")</f>
        <v/>
      </c>
      <c r="E105" s="67"/>
      <c r="F105" s="39" t="str">
        <f ca="1">IFERROR(INDEX(DATA!$AE:$AE,H105,1),"")</f>
        <v/>
      </c>
      <c r="G105" s="22"/>
      <c r="H105" s="17" t="str">
        <f ca="1">IFERROR(MATCH($E$6,OFFSET(DATA!$B$1,H104,0,COUNTA(DATA!B:B)-H104,1),0)+H104,"")</f>
        <v/>
      </c>
    </row>
    <row r="106" spans="2:29" x14ac:dyDescent="0.25">
      <c r="B106" s="18"/>
      <c r="C106" s="40" t="str">
        <f ca="1">IFERROR(INDEX(DATA!$P:$P,H106,1),"")</f>
        <v/>
      </c>
      <c r="D106" s="67" t="str">
        <f ca="1">IFERROR(INDEX(DATA!$Q:$Q,H106,1),"")</f>
        <v/>
      </c>
      <c r="E106" s="67"/>
      <c r="F106" s="39" t="str">
        <f ca="1">IFERROR(INDEX(DATA!$AE:$AE,H106,1),"")</f>
        <v/>
      </c>
      <c r="G106" s="22"/>
      <c r="H106" s="17" t="str">
        <f ca="1">IFERROR(MATCH($E$6,OFFSET(DATA!$B$1,H105,0,COUNTA(DATA!B:B)-H105,1),0)+H105,"")</f>
        <v/>
      </c>
    </row>
    <row r="107" spans="2:29" x14ac:dyDescent="0.25">
      <c r="B107" s="18"/>
      <c r="C107" s="40" t="str">
        <f ca="1">IFERROR(INDEX(DATA!$P:$P,H107,1),"")</f>
        <v/>
      </c>
      <c r="D107" s="67" t="str">
        <f ca="1">IFERROR(INDEX(DATA!$Q:$Q,H107,1),"")</f>
        <v/>
      </c>
      <c r="E107" s="67"/>
      <c r="F107" s="39" t="str">
        <f ca="1">IFERROR(INDEX(DATA!$AE:$AE,H107,1),"")</f>
        <v/>
      </c>
      <c r="G107" s="22"/>
      <c r="H107" s="17" t="str">
        <f ca="1">IFERROR(MATCH($E$6,OFFSET(DATA!$B$1,H106,0,COUNTA(DATA!B:B)-H106,1),0)+H106,"")</f>
        <v/>
      </c>
    </row>
    <row r="108" spans="2:29" x14ac:dyDescent="0.25">
      <c r="B108" s="18"/>
      <c r="C108" s="40" t="str">
        <f ca="1">IFERROR(INDEX(DATA!$P:$P,H108,1),"")</f>
        <v/>
      </c>
      <c r="D108" s="67" t="str">
        <f ca="1">IFERROR(INDEX(DATA!$Q:$Q,H108,1),"")</f>
        <v/>
      </c>
      <c r="E108" s="67"/>
      <c r="F108" s="39" t="str">
        <f ca="1">IFERROR(INDEX(DATA!$AE:$AE,H108,1),"")</f>
        <v/>
      </c>
      <c r="G108" s="22"/>
      <c r="H108" s="17" t="str">
        <f ca="1">IFERROR(MATCH($E$6,OFFSET(DATA!$B$1,H107,0,COUNTA(DATA!B:B)-H107,1),0)+H107,"")</f>
        <v/>
      </c>
    </row>
    <row r="109" spans="2:29" x14ac:dyDescent="0.25">
      <c r="B109" s="18"/>
      <c r="C109" s="40" t="str">
        <f ca="1">IFERROR(INDEX(DATA!$P:$P,H109,1),"")</f>
        <v/>
      </c>
      <c r="D109" s="67" t="str">
        <f ca="1">IFERROR(INDEX(DATA!$Q:$Q,H109,1),"")</f>
        <v/>
      </c>
      <c r="E109" s="67"/>
      <c r="F109" s="39" t="str">
        <f ca="1">IFERROR(INDEX(DATA!$AE:$AE,H109,1),"")</f>
        <v/>
      </c>
      <c r="G109" s="22"/>
      <c r="H109" s="17" t="str">
        <f ca="1">IFERROR(MATCH($E$6,OFFSET(DATA!$B$1,H108,0,COUNTA(DATA!B:B)-H108,1),0)+H108,"")</f>
        <v/>
      </c>
    </row>
    <row r="110" spans="2:29" x14ac:dyDescent="0.25">
      <c r="B110" s="18"/>
      <c r="C110" s="40" t="str">
        <f ca="1">IFERROR(INDEX(DATA!$P:$P,H110,1),"")</f>
        <v/>
      </c>
      <c r="D110" s="67" t="str">
        <f ca="1">IFERROR(INDEX(DATA!$Q:$Q,H110,1),"")</f>
        <v/>
      </c>
      <c r="E110" s="67"/>
      <c r="F110" s="39" t="str">
        <f ca="1">IFERROR(INDEX(DATA!$AE:$AE,H110,1),"")</f>
        <v/>
      </c>
      <c r="G110" s="22"/>
      <c r="H110" s="17" t="str">
        <f ca="1">IFERROR(MATCH($E$6,OFFSET(DATA!$B$1,H109,0,COUNTA(DATA!B:B)-H109,1),0)+H109,"")</f>
        <v/>
      </c>
    </row>
    <row r="111" spans="2:29" x14ac:dyDescent="0.25">
      <c r="B111" s="18"/>
      <c r="C111" s="40" t="str">
        <f ca="1">IFERROR(INDEX(DATA!$P:$P,H111,1),"")</f>
        <v/>
      </c>
      <c r="D111" s="67" t="str">
        <f ca="1">IFERROR(INDEX(DATA!$Q:$Q,H111,1),"")</f>
        <v/>
      </c>
      <c r="E111" s="67"/>
      <c r="F111" s="39" t="str">
        <f ca="1">IFERROR(INDEX(DATA!$AE:$AE,H111,1),"")</f>
        <v/>
      </c>
      <c r="G111" s="22"/>
      <c r="H111" s="17" t="str">
        <f ca="1">IFERROR(MATCH($E$6,OFFSET(DATA!$B$1,H110,0,COUNTA(DATA!B:B)-H110,1),0)+H110,"")</f>
        <v/>
      </c>
    </row>
    <row r="112" spans="2:29" x14ac:dyDescent="0.25">
      <c r="B112" s="18"/>
      <c r="C112" s="40" t="str">
        <f ca="1">IFERROR(INDEX(DATA!$P:$P,H112,1),"")</f>
        <v/>
      </c>
      <c r="D112" s="67" t="str">
        <f ca="1">IFERROR(INDEX(DATA!$Q:$Q,H112,1),"")</f>
        <v/>
      </c>
      <c r="E112" s="67"/>
      <c r="F112" s="39" t="str">
        <f ca="1">IFERROR(INDEX(DATA!$AE:$AE,H112,1),"")</f>
        <v/>
      </c>
      <c r="G112" s="22"/>
      <c r="H112" s="17" t="str">
        <f ca="1">IFERROR(MATCH($E$6,OFFSET(DATA!$B$1,H111,0,COUNTA(DATA!B:B)-H111,1),0)+H111,"")</f>
        <v/>
      </c>
    </row>
    <row r="113" spans="2:29" x14ac:dyDescent="0.25">
      <c r="B113" s="18"/>
      <c r="C113" s="40" t="str">
        <f ca="1">IFERROR(INDEX(DATA!$P:$P,H113,1),"")</f>
        <v/>
      </c>
      <c r="D113" s="67" t="str">
        <f ca="1">IFERROR(INDEX(DATA!$Q:$Q,H113,1),"")</f>
        <v/>
      </c>
      <c r="E113" s="67"/>
      <c r="F113" s="39" t="str">
        <f ca="1">IFERROR(INDEX(DATA!$AE:$AE,H113,1),"")</f>
        <v/>
      </c>
      <c r="G113" s="22"/>
      <c r="H113" s="17" t="str">
        <f ca="1">IFERROR(MATCH($E$6,OFFSET(DATA!$B$1,H112,0,COUNTA(DATA!B:B)-H112,1),0)+H112,"")</f>
        <v/>
      </c>
    </row>
    <row r="114" spans="2:29" x14ac:dyDescent="0.25">
      <c r="B114" s="18"/>
      <c r="C114" s="40" t="str">
        <f ca="1">IFERROR(INDEX(DATA!$P:$P,H114,1),"")</f>
        <v/>
      </c>
      <c r="D114" s="67" t="str">
        <f ca="1">IFERROR(INDEX(DATA!$Q:$Q,H114,1),"")</f>
        <v/>
      </c>
      <c r="E114" s="67"/>
      <c r="F114" s="39" t="str">
        <f ca="1">IFERROR(INDEX(DATA!$AE:$AE,H114,1),"")</f>
        <v/>
      </c>
      <c r="G114" s="22"/>
      <c r="H114" s="17" t="str">
        <f ca="1">IFERROR(MATCH($E$6,OFFSET(DATA!$B$1,H113,0,COUNTA(DATA!B:B)-H113,1),0)+H113,"")</f>
        <v/>
      </c>
    </row>
    <row r="115" spans="2:29" x14ac:dyDescent="0.25">
      <c r="B115" s="18"/>
      <c r="C115" s="40" t="str">
        <f ca="1">IFERROR(INDEX(DATA!$P:$P,H115,1),"")</f>
        <v/>
      </c>
      <c r="D115" s="67" t="str">
        <f ca="1">IFERROR(INDEX(DATA!$Q:$Q,H115,1),"")</f>
        <v/>
      </c>
      <c r="E115" s="67"/>
      <c r="F115" s="39" t="str">
        <f ca="1">IFERROR(INDEX(DATA!$AE:$AE,H115,1),"")</f>
        <v/>
      </c>
      <c r="G115" s="22"/>
      <c r="H115" s="17" t="str">
        <f ca="1">IFERROR(MATCH($E$6,OFFSET(DATA!$B$1,H114,0,COUNTA(DATA!B:B)-H114,1),0)+H114,"")</f>
        <v/>
      </c>
    </row>
    <row r="116" spans="2:29" x14ac:dyDescent="0.25">
      <c r="B116" s="18"/>
      <c r="C116" s="40" t="str">
        <f ca="1">IFERROR(INDEX(DATA!$P:$P,H116,1),"")</f>
        <v/>
      </c>
      <c r="D116" s="67" t="str">
        <f ca="1">IFERROR(INDEX(DATA!$Q:$Q,H116,1),"")</f>
        <v/>
      </c>
      <c r="E116" s="67"/>
      <c r="F116" s="39" t="str">
        <f ca="1">IFERROR(INDEX(DATA!$AE:$AE,H116,1),"")</f>
        <v/>
      </c>
      <c r="G116" s="22"/>
      <c r="H116" s="17" t="str">
        <f ca="1">IFERROR(MATCH($E$6,OFFSET(DATA!$B$1,H115,0,COUNTA(DATA!B:B)-H115,1),0)+H115,"")</f>
        <v/>
      </c>
    </row>
    <row r="117" spans="2:29" x14ac:dyDescent="0.25">
      <c r="B117" s="18"/>
      <c r="C117" s="40" t="str">
        <f ca="1">IFERROR(INDEX(DATA!$P:$P,H117,1),"")</f>
        <v/>
      </c>
      <c r="D117" s="67" t="str">
        <f ca="1">IFERROR(INDEX(DATA!$Q:$Q,H117,1),"")</f>
        <v/>
      </c>
      <c r="E117" s="67"/>
      <c r="F117" s="39" t="str">
        <f ca="1">IFERROR(INDEX(DATA!$AE:$AE,H117,1),"")</f>
        <v/>
      </c>
      <c r="G117" s="22"/>
      <c r="H117" s="17" t="str">
        <f ca="1">IFERROR(MATCH($E$6,OFFSET(DATA!$B$1,H116,0,COUNTA(DATA!B:B)-H116,1),0)+H116,"")</f>
        <v/>
      </c>
    </row>
    <row r="118" spans="2:29" x14ac:dyDescent="0.25">
      <c r="B118" s="18"/>
      <c r="C118" s="40" t="str">
        <f ca="1">IFERROR(INDEX(DATA!$P:$P,H118,1),"")</f>
        <v/>
      </c>
      <c r="D118" s="67" t="str">
        <f ca="1">IFERROR(INDEX(DATA!$Q:$Q,H118,1),"")</f>
        <v/>
      </c>
      <c r="E118" s="67"/>
      <c r="F118" s="39" t="str">
        <f ca="1">IFERROR(INDEX(DATA!$AE:$AE,H118,1),"")</f>
        <v/>
      </c>
      <c r="G118" s="22"/>
      <c r="H118" s="17" t="str">
        <f ca="1">IFERROR(MATCH($E$6,OFFSET(DATA!$B$1,H117,0,COUNTA(DATA!B:B)-H117,1),0)+H117,"")</f>
        <v/>
      </c>
    </row>
    <row r="119" spans="2:29" x14ac:dyDescent="0.25">
      <c r="B119" s="18"/>
      <c r="C119" s="40" t="str">
        <f ca="1">IFERROR(INDEX(DATA!$P:$P,H119,1),"")</f>
        <v/>
      </c>
      <c r="D119" s="67" t="str">
        <f ca="1">IFERROR(INDEX(DATA!$Q:$Q,H119,1),"")</f>
        <v/>
      </c>
      <c r="E119" s="67"/>
      <c r="F119" s="39" t="str">
        <f ca="1">IFERROR(INDEX(DATA!$AE:$AE,H119,1),"")</f>
        <v/>
      </c>
      <c r="G119" s="22"/>
      <c r="H119" s="17" t="str">
        <f ca="1">IFERROR(MATCH($E$6,OFFSET(DATA!$B$1,H118,0,COUNTA(DATA!B:B)-H118,1),0)+H118,"")</f>
        <v/>
      </c>
    </row>
    <row r="120" spans="2:29" x14ac:dyDescent="0.25">
      <c r="B120" s="18"/>
      <c r="C120" s="40" t="str">
        <f ca="1">IFERROR(INDEX(DATA!$P:$P,H120,1),"")</f>
        <v/>
      </c>
      <c r="D120" s="67" t="str">
        <f ca="1">IFERROR(INDEX(DATA!$Q:$Q,H120,1),"")</f>
        <v/>
      </c>
      <c r="E120" s="67"/>
      <c r="F120" s="39" t="str">
        <f ca="1">IFERROR(INDEX(DATA!$AE:$AE,H120,1),"")</f>
        <v/>
      </c>
      <c r="G120" s="22"/>
      <c r="H120" s="17" t="str">
        <f ca="1">IFERROR(MATCH($E$6,OFFSET(DATA!$B$1,H119,0,COUNTA(DATA!B:B)-H119,1),0)+H119,"")</f>
        <v/>
      </c>
    </row>
    <row r="121" spans="2:29" x14ac:dyDescent="0.25">
      <c r="B121" s="18"/>
      <c r="C121" s="40" t="str">
        <f ca="1">IFERROR(INDEX(DATA!$P:$P,H121,1),"")</f>
        <v/>
      </c>
      <c r="D121" s="67" t="str">
        <f ca="1">IFERROR(INDEX(DATA!$Q:$Q,H121,1),"")</f>
        <v/>
      </c>
      <c r="E121" s="67"/>
      <c r="F121" s="39" t="str">
        <f ca="1">IFERROR(INDEX(DATA!$AE:$AE,H121,1),"")</f>
        <v/>
      </c>
      <c r="G121" s="22"/>
      <c r="H121" s="17" t="str">
        <f ca="1">IFERROR(MATCH($E$6,OFFSET(DATA!$B$1,H120,0,COUNTA(DATA!B:B)-H120,1),0)+H120,"")</f>
        <v/>
      </c>
    </row>
    <row r="122" spans="2:29" x14ac:dyDescent="0.25">
      <c r="B122" s="18"/>
      <c r="C122" s="40" t="str">
        <f ca="1">IFERROR(INDEX(DATA!$P:$P,H122,1),"")</f>
        <v/>
      </c>
      <c r="D122" s="67" t="str">
        <f ca="1">IFERROR(INDEX(DATA!$Q:$Q,H122,1),"")</f>
        <v/>
      </c>
      <c r="E122" s="67"/>
      <c r="F122" s="39" t="str">
        <f ca="1">IFERROR(INDEX(DATA!$AE:$AE,H122,1),"")</f>
        <v/>
      </c>
      <c r="G122" s="22"/>
      <c r="H122" s="17" t="str">
        <f ca="1">IFERROR(MATCH($E$6,OFFSET(DATA!$B$1,H121,0,COUNTA(DATA!B:B)-H121,1),0)+H121,"")</f>
        <v/>
      </c>
    </row>
    <row r="123" spans="2:29" ht="15.75" thickBot="1" x14ac:dyDescent="0.3">
      <c r="B123" s="35"/>
      <c r="C123" s="36"/>
      <c r="D123" s="36"/>
      <c r="E123" s="36"/>
      <c r="F123" s="36"/>
      <c r="G123" s="37"/>
      <c r="H123" s="17"/>
    </row>
    <row r="124" spans="2:29" x14ac:dyDescent="0.25">
      <c r="B124" s="11"/>
      <c r="C124" s="11"/>
      <c r="D124" s="11"/>
      <c r="E124" s="11"/>
      <c r="F124" s="11"/>
      <c r="G124" s="11"/>
      <c r="AC124" s="17" t="str">
        <f ca="1">IFERROR(MATCH($E$6,OFFSET(DATA!$B$1,AC101,0,COUNTA(DATA!AD:AD)-AC101,1),0)+AC101,"")</f>
        <v/>
      </c>
    </row>
    <row r="125" spans="2:29" x14ac:dyDescent="0.25">
      <c r="AC125" s="17" t="str">
        <f ca="1">IFERROR(MATCH($E$6,OFFSET(DATA!$B$1,AC124,0,COUNTA(DATA!AD:AD)-AC124,1),0)+AC124,"")</f>
        <v/>
      </c>
    </row>
    <row r="126" spans="2:29" x14ac:dyDescent="0.25">
      <c r="AC126" s="17" t="str">
        <f ca="1">IFERROR(MATCH($E$6,OFFSET(DATA!$B$1,AC125,0,COUNTA(DATA!AD:AD)-AC125,1),0)+AC125,"")</f>
        <v/>
      </c>
    </row>
    <row r="127" spans="2:29" x14ac:dyDescent="0.25">
      <c r="AC127" s="17" t="str">
        <f ca="1">IFERROR(MATCH($E$6,OFFSET(DATA!$B$1,AC126,0,COUNTA(DATA!AD:AD)-AC126,1),0)+AC126,"")</f>
        <v/>
      </c>
    </row>
    <row r="128" spans="2:29" x14ac:dyDescent="0.25">
      <c r="AC128" s="17" t="str">
        <f ca="1">IFERROR(MATCH($E$6,OFFSET(DATA!$B$1,AC127,0,COUNTA(DATA!AD:AD)-AC127,1),0)+AC127,"")</f>
        <v/>
      </c>
    </row>
    <row r="129" spans="29:29" x14ac:dyDescent="0.25">
      <c r="AC129" s="17" t="str">
        <f ca="1">IFERROR(MATCH($E$6,OFFSET(DATA!$B$1,AC128,0,COUNTA(DATA!AD:AD)-AC128,1),0)+AC128,"")</f>
        <v/>
      </c>
    </row>
    <row r="130" spans="29:29" x14ac:dyDescent="0.25">
      <c r="AC130" s="17" t="str">
        <f ca="1">IFERROR(MATCH($E$6,OFFSET(DATA!$B$1,AC129,0,COUNTA(DATA!AD:AD)-AC129,1),0)+AC129,"")</f>
        <v/>
      </c>
    </row>
    <row r="131" spans="29:29" x14ac:dyDescent="0.25">
      <c r="AC131" s="17" t="str">
        <f ca="1">IFERROR(MATCH($E$6,OFFSET(DATA!$B$1,AC130,0,COUNTA(DATA!AD:AD)-AC130,1),0)+AC130,"")</f>
        <v/>
      </c>
    </row>
    <row r="132" spans="29:29" x14ac:dyDescent="0.25">
      <c r="AC132" s="17" t="str">
        <f ca="1">IFERROR(MATCH($E$6,OFFSET(DATA!$B$1,AC131,0,COUNTA(DATA!AD:AD)-AC131,1),0)+AC131,"")</f>
        <v/>
      </c>
    </row>
    <row r="133" spans="29:29" x14ac:dyDescent="0.25">
      <c r="AC133" s="17" t="str">
        <f ca="1">IFERROR(MATCH($E$6,OFFSET(DATA!$B$1,AC132,0,COUNTA(DATA!AD:AD)-AC132,1),0)+AC132,"")</f>
        <v/>
      </c>
    </row>
    <row r="134" spans="29:29" x14ac:dyDescent="0.25">
      <c r="AC134" s="17" t="str">
        <f ca="1">IFERROR(MATCH($E$6,OFFSET(DATA!$B$1,AC133,0,COUNTA(DATA!AD:AD)-AC133,1),0)+AC133,"")</f>
        <v/>
      </c>
    </row>
    <row r="135" spans="29:29" x14ac:dyDescent="0.25">
      <c r="AC135" s="17" t="str">
        <f ca="1">IFERROR(MATCH($E$6,OFFSET(DATA!$B$1,AC134,0,COUNTA(DATA!AD:AD)-AC134,1),0)+AC134,"")</f>
        <v/>
      </c>
    </row>
    <row r="136" spans="29:29" x14ac:dyDescent="0.25">
      <c r="AC136" s="17" t="str">
        <f ca="1">IFERROR(MATCH($E$6,OFFSET(DATA!$B$1,AC135,0,COUNTA(DATA!AD:AD)-AC135,1),0)+AC135,"")</f>
        <v/>
      </c>
    </row>
    <row r="137" spans="29:29" x14ac:dyDescent="0.25">
      <c r="AC137" s="17" t="str">
        <f ca="1">IFERROR(MATCH($E$6,OFFSET(DATA!$B$1,AC136,0,COUNTA(DATA!AD:AD)-AC136,1),0)+AC136,"")</f>
        <v/>
      </c>
    </row>
    <row r="138" spans="29:29" x14ac:dyDescent="0.25">
      <c r="AC138" s="17" t="str">
        <f ca="1">IFERROR(MATCH($E$6,OFFSET(DATA!$B$1,AC137,0,COUNTA(DATA!AD:AD)-AC137,1),0)+AC137,"")</f>
        <v/>
      </c>
    </row>
    <row r="139" spans="29:29" x14ac:dyDescent="0.25">
      <c r="AC139" s="17" t="str">
        <f ca="1">IFERROR(MATCH($E$6,OFFSET(DATA!$B$1,AC138,0,COUNTA(DATA!AD:AD)-AC138,1),0)+AC138,"")</f>
        <v/>
      </c>
    </row>
    <row r="140" spans="29:29" x14ac:dyDescent="0.25">
      <c r="AC140" s="17" t="str">
        <f ca="1">IFERROR(MATCH($E$6,OFFSET(DATA!$B$1,AC139,0,COUNTA(DATA!AD:AD)-AC139,1),0)+AC139,"")</f>
        <v/>
      </c>
    </row>
    <row r="141" spans="29:29" x14ac:dyDescent="0.25">
      <c r="AC141" s="17" t="str">
        <f ca="1">IFERROR(MATCH($E$6,OFFSET(DATA!$B$1,AC140,0,COUNTA(DATA!AD:AD)-AC140,1),0)+AC140,"")</f>
        <v/>
      </c>
    </row>
    <row r="142" spans="29:29" x14ac:dyDescent="0.25">
      <c r="AC142" s="17" t="str">
        <f ca="1">IFERROR(MATCH($E$6,OFFSET(DATA!$B$1,AC141,0,COUNTA(DATA!AD:AD)-AC141,1),0)+AC141,"")</f>
        <v/>
      </c>
    </row>
    <row r="143" spans="29:29" x14ac:dyDescent="0.25">
      <c r="AC143" s="17" t="str">
        <f ca="1">IFERROR(MATCH($E$6,OFFSET(DATA!$B$1,AC142,0,COUNTA(DATA!AD:AD)-AC142,1),0)+AC142,"")</f>
        <v/>
      </c>
    </row>
    <row r="144" spans="29:29" x14ac:dyDescent="0.25">
      <c r="AC144" s="17" t="str">
        <f ca="1">IFERROR(MATCH($E$6,OFFSET(DATA!$B$1,AC143,0,COUNTA(DATA!AD:AD)-AC143,1),0)+AC143,"")</f>
        <v/>
      </c>
    </row>
    <row r="145" spans="29:29" x14ac:dyDescent="0.25">
      <c r="AC145" s="17" t="str">
        <f ca="1">IFERROR(MATCH($E$6,OFFSET(DATA!$B$1,AC144,0,COUNTA(DATA!AD:AD)-AC144,1),0)+AC144,"")</f>
        <v/>
      </c>
    </row>
    <row r="146" spans="29:29" x14ac:dyDescent="0.25">
      <c r="AC146" s="17" t="str">
        <f ca="1">IFERROR(MATCH($E$6,OFFSET(DATA!$B$1,AC145,0,COUNTA(DATA!AD:AD)-AC145,1),0)+AC145,"")</f>
        <v/>
      </c>
    </row>
    <row r="147" spans="29:29" x14ac:dyDescent="0.25">
      <c r="AC147" s="17" t="str">
        <f ca="1">IFERROR(MATCH($E$6,OFFSET(DATA!$B$1,AC146,0,COUNTA(DATA!AD:AD)-AC146,1),0)+AC146,"")</f>
        <v/>
      </c>
    </row>
    <row r="148" spans="29:29" x14ac:dyDescent="0.25">
      <c r="AC148" s="17" t="str">
        <f ca="1">IFERROR(MATCH($E$6,OFFSET(DATA!$B$1,AC147,0,COUNTA(DATA!AD:AD)-AC147,1),0)+AC147,"")</f>
        <v/>
      </c>
    </row>
    <row r="149" spans="29:29" x14ac:dyDescent="0.25">
      <c r="AC149" s="17" t="str">
        <f ca="1">IFERROR(MATCH($E$6,OFFSET(DATA!$B$1,AC148,0,COUNTA(DATA!AD:AD)-AC148,1),0)+AC148,"")</f>
        <v/>
      </c>
    </row>
    <row r="150" spans="29:29" x14ac:dyDescent="0.25">
      <c r="AC150" s="17" t="str">
        <f ca="1">IFERROR(MATCH($E$6,OFFSET(DATA!$B$1,AC149,0,COUNTA(DATA!AD:AD)-AC149,1),0)+AC149,"")</f>
        <v/>
      </c>
    </row>
    <row r="151" spans="29:29" x14ac:dyDescent="0.25">
      <c r="AC151" s="17" t="str">
        <f ca="1">IFERROR(MATCH($E$6,OFFSET(DATA!$B$1,AC150,0,COUNTA(DATA!AD:AD)-AC150,1),0)+AC150,"")</f>
        <v/>
      </c>
    </row>
    <row r="152" spans="29:29" x14ac:dyDescent="0.25">
      <c r="AC152" s="17" t="str">
        <f ca="1">IFERROR(MATCH($E$6,OFFSET(DATA!$B$1,AC151,0,COUNTA(DATA!AD:AD)-AC151,1),0)+AC151,"")</f>
        <v/>
      </c>
    </row>
    <row r="153" spans="29:29" x14ac:dyDescent="0.25">
      <c r="AC153" s="17" t="str">
        <f ca="1">IFERROR(MATCH($E$6,OFFSET(DATA!$B$1,AC152,0,COUNTA(DATA!AD:AD)-AC152,1),0)+AC152,"")</f>
        <v/>
      </c>
    </row>
    <row r="154" spans="29:29" x14ac:dyDescent="0.25">
      <c r="AC154" s="17" t="str">
        <f ca="1">IFERROR(MATCH($E$6,OFFSET(DATA!$B$1,AC153,0,COUNTA(DATA!AD:AD)-AC153,1),0)+AC153,"")</f>
        <v/>
      </c>
    </row>
    <row r="155" spans="29:29" x14ac:dyDescent="0.25">
      <c r="AC155" s="17" t="str">
        <f ca="1">IFERROR(MATCH($E$6,OFFSET(DATA!$B$1,AC154,0,COUNTA(DATA!AD:AD)-AC154,1),0)+AC154,"")</f>
        <v/>
      </c>
    </row>
    <row r="156" spans="29:29" x14ac:dyDescent="0.25">
      <c r="AC156" s="17" t="str">
        <f ca="1">IFERROR(MATCH($E$6,OFFSET(DATA!$B$1,AC155,0,COUNTA(DATA!AD:AD)-AC155,1),0)+AC155,"")</f>
        <v/>
      </c>
    </row>
    <row r="157" spans="29:29" x14ac:dyDescent="0.25">
      <c r="AC157" s="17" t="str">
        <f ca="1">IFERROR(MATCH($E$6,OFFSET(DATA!$B$1,AC156,0,COUNTA(DATA!AD:AD)-AC156,1),0)+AC156,"")</f>
        <v/>
      </c>
    </row>
    <row r="158" spans="29:29" x14ac:dyDescent="0.25">
      <c r="AC158" s="17" t="str">
        <f ca="1">IFERROR(MATCH($E$6,OFFSET(DATA!$B$1,AC157,0,COUNTA(DATA!AD:AD)-AC157,1),0)+AC157,"")</f>
        <v/>
      </c>
    </row>
    <row r="159" spans="29:29" x14ac:dyDescent="0.25">
      <c r="AC159" s="17" t="str">
        <f ca="1">IFERROR(MATCH($E$6,OFFSET(DATA!$B$1,AC158,0,COUNTA(DATA!AD:AD)-AC158,1),0)+AC158,"")</f>
        <v/>
      </c>
    </row>
    <row r="160" spans="29:29" x14ac:dyDescent="0.25">
      <c r="AC160" s="17" t="str">
        <f ca="1">IFERROR(MATCH($E$6,OFFSET(DATA!$B$1,AC159,0,COUNTA(DATA!AD:AD)-AC159,1),0)+AC159,"")</f>
        <v/>
      </c>
    </row>
    <row r="161" spans="29:29" x14ac:dyDescent="0.25">
      <c r="AC161" s="17" t="str">
        <f ca="1">IFERROR(MATCH($E$6,OFFSET(DATA!$B$1,AC160,0,COUNTA(DATA!AD:AD)-AC160,1),0)+AC160,"")</f>
        <v/>
      </c>
    </row>
    <row r="162" spans="29:29" x14ac:dyDescent="0.25">
      <c r="AC162" s="17" t="str">
        <f ca="1">IFERROR(MATCH($E$6,OFFSET(DATA!$B$1,AC161,0,COUNTA(DATA!AD:AD)-AC161,1),0)+AC161,"")</f>
        <v/>
      </c>
    </row>
    <row r="163" spans="29:29" x14ac:dyDescent="0.25">
      <c r="AC163" s="17" t="str">
        <f ca="1">IFERROR(MATCH($E$6,OFFSET(DATA!$B$1,AC162,0,COUNTA(DATA!AD:AD)-AC162,1),0)+AC162,"")</f>
        <v/>
      </c>
    </row>
    <row r="164" spans="29:29" x14ac:dyDescent="0.25">
      <c r="AC164" s="17" t="str">
        <f ca="1">IFERROR(MATCH($E$6,OFFSET(DATA!$B$1,AC163,0,COUNTA(DATA!AD:AD)-AC163,1),0)+AC163,"")</f>
        <v/>
      </c>
    </row>
    <row r="165" spans="29:29" x14ac:dyDescent="0.25">
      <c r="AC165" s="17" t="str">
        <f ca="1">IFERROR(MATCH($E$6,OFFSET(DATA!$B$1,AC164,0,COUNTA(DATA!AD:AD)-AC164,1),0)+AC164,"")</f>
        <v/>
      </c>
    </row>
    <row r="166" spans="29:29" x14ac:dyDescent="0.25">
      <c r="AC166" s="17" t="str">
        <f ca="1">IFERROR(MATCH($E$6,OFFSET(DATA!$B$1,AC165,0,COUNTA(DATA!AD:AD)-AC165,1),0)+AC165,"")</f>
        <v/>
      </c>
    </row>
    <row r="167" spans="29:29" x14ac:dyDescent="0.25">
      <c r="AC167" s="17" t="str">
        <f ca="1">IFERROR(MATCH($E$6,OFFSET(DATA!$B$1,AC166,0,COUNTA(DATA!AD:AD)-AC166,1),0)+AC166,"")</f>
        <v/>
      </c>
    </row>
    <row r="168" spans="29:29" x14ac:dyDescent="0.25">
      <c r="AC168" s="17" t="str">
        <f ca="1">IFERROR(MATCH($E$6,OFFSET(DATA!$B$1,AC167,0,COUNTA(DATA!AD:AD)-AC167,1),0)+AC167,"")</f>
        <v/>
      </c>
    </row>
    <row r="169" spans="29:29" x14ac:dyDescent="0.25">
      <c r="AC169" s="17" t="str">
        <f ca="1">IFERROR(MATCH($E$6,OFFSET(DATA!$B$1,AC168,0,COUNTA(DATA!AD:AD)-AC168,1),0)+AC168,"")</f>
        <v/>
      </c>
    </row>
    <row r="170" spans="29:29" x14ac:dyDescent="0.25">
      <c r="AC170" s="17" t="str">
        <f ca="1">IFERROR(MATCH($E$6,OFFSET(DATA!$B$1,AC169,0,COUNTA(DATA!AD:AD)-AC169,1),0)+AC169,"")</f>
        <v/>
      </c>
    </row>
    <row r="171" spans="29:29" x14ac:dyDescent="0.25">
      <c r="AC171" s="17" t="str">
        <f ca="1">IFERROR(MATCH($E$6,OFFSET(DATA!$B$1,AC170,0,COUNTA(DATA!AD:AD)-AC170,1),0)+AC170,"")</f>
        <v/>
      </c>
    </row>
    <row r="172" spans="29:29" x14ac:dyDescent="0.25">
      <c r="AC172" s="17" t="str">
        <f ca="1">IFERROR(MATCH($E$6,OFFSET(DATA!$B$1,AC171,0,COUNTA(DATA!AD:AD)-AC171,1),0)+AC171,"")</f>
        <v/>
      </c>
    </row>
    <row r="173" spans="29:29" x14ac:dyDescent="0.25">
      <c r="AC173" s="17" t="str">
        <f ca="1">IFERROR(MATCH($E$6,OFFSET(DATA!$B$1,AC172,0,COUNTA(DATA!AD:AD)-AC172,1),0)+AC172,"")</f>
        <v/>
      </c>
    </row>
    <row r="174" spans="29:29" x14ac:dyDescent="0.25">
      <c r="AC174" s="17" t="str">
        <f ca="1">IFERROR(MATCH($E$6,OFFSET(DATA!$B$1,AC173,0,COUNTA(DATA!AD:AD)-AC173,1),0)+AC173,"")</f>
        <v/>
      </c>
    </row>
    <row r="175" spans="29:29" x14ac:dyDescent="0.25">
      <c r="AC175" s="17" t="str">
        <f ca="1">IFERROR(MATCH($E$6,OFFSET(DATA!$B$1,AC174,0,COUNTA(DATA!AD:AD)-AC174,1),0)+AC174,"")</f>
        <v/>
      </c>
    </row>
    <row r="176" spans="29:29" x14ac:dyDescent="0.25">
      <c r="AC176" s="17" t="str">
        <f ca="1">IFERROR(MATCH($E$6,OFFSET(DATA!$B$1,AC175,0,COUNTA(DATA!AD:AD)-AC175,1),0)+AC175,"")</f>
        <v/>
      </c>
    </row>
    <row r="177" spans="29:29" x14ac:dyDescent="0.25">
      <c r="AC177" s="17" t="str">
        <f ca="1">IFERROR(MATCH($E$6,OFFSET(DATA!$B$1,AC176,0,COUNTA(DATA!AD:AD)-AC176,1),0)+AC176,"")</f>
        <v/>
      </c>
    </row>
    <row r="178" spans="29:29" x14ac:dyDescent="0.25">
      <c r="AC178" s="17" t="str">
        <f ca="1">IFERROR(MATCH($E$6,OFFSET(DATA!$B$1,AC177,0,COUNTA(DATA!AD:AD)-AC177,1),0)+AC177,"")</f>
        <v/>
      </c>
    </row>
    <row r="179" spans="29:29" x14ac:dyDescent="0.25">
      <c r="AC179" s="17" t="str">
        <f ca="1">IFERROR(MATCH($E$6,OFFSET(DATA!$B$1,AC178,0,COUNTA(DATA!AD:AD)-AC178,1),0)+AC178,"")</f>
        <v/>
      </c>
    </row>
    <row r="180" spans="29:29" x14ac:dyDescent="0.25">
      <c r="AC180" s="17" t="str">
        <f ca="1">IFERROR(MATCH($E$6,OFFSET(DATA!$B$1,AC179,0,COUNTA(DATA!AD:AD)-AC179,1),0)+AC179,"")</f>
        <v/>
      </c>
    </row>
    <row r="181" spans="29:29" x14ac:dyDescent="0.25">
      <c r="AC181" s="17" t="str">
        <f ca="1">IFERROR(MATCH($E$6,OFFSET(DATA!$B$1,AC180,0,COUNTA(DATA!AD:AD)-AC180,1),0)+AC180,"")</f>
        <v/>
      </c>
    </row>
    <row r="182" spans="29:29" x14ac:dyDescent="0.25">
      <c r="AC182" s="17" t="str">
        <f ca="1">IFERROR(MATCH($E$6,OFFSET(DATA!$B$1,AC181,0,COUNTA(DATA!AD:AD)-AC181,1),0)+AC181,"")</f>
        <v/>
      </c>
    </row>
    <row r="183" spans="29:29" x14ac:dyDescent="0.25">
      <c r="AC183" s="17" t="str">
        <f ca="1">IFERROR(MATCH($E$6,OFFSET(DATA!$B$1,AC182,0,COUNTA(DATA!AD:AD)-AC182,1),0)+AC182,"")</f>
        <v/>
      </c>
    </row>
    <row r="184" spans="29:29" x14ac:dyDescent="0.25">
      <c r="AC184" s="17" t="str">
        <f ca="1">IFERROR(MATCH($E$6,OFFSET(DATA!$B$1,AC183,0,COUNTA(DATA!AD:AD)-AC183,1),0)+AC183,"")</f>
        <v/>
      </c>
    </row>
    <row r="185" spans="29:29" x14ac:dyDescent="0.25">
      <c r="AC185" s="17" t="str">
        <f ca="1">IFERROR(MATCH($E$6,OFFSET(DATA!$B$1,AC184,0,COUNTA(DATA!AD:AD)-AC184,1),0)+AC184,"")</f>
        <v/>
      </c>
    </row>
    <row r="186" spans="29:29" x14ac:dyDescent="0.25">
      <c r="AC186" s="17" t="str">
        <f ca="1">IFERROR(MATCH($E$6,OFFSET(DATA!$B$1,AC185,0,COUNTA(DATA!AD:AD)-AC185,1),0)+AC185,"")</f>
        <v/>
      </c>
    </row>
    <row r="187" spans="29:29" x14ac:dyDescent="0.25">
      <c r="AC187" s="17" t="str">
        <f ca="1">IFERROR(MATCH($E$6,OFFSET(DATA!$B$1,AC186,0,COUNTA(DATA!AD:AD)-AC186,1),0)+AC186,"")</f>
        <v/>
      </c>
    </row>
    <row r="188" spans="29:29" x14ac:dyDescent="0.25">
      <c r="AC188" s="17" t="str">
        <f ca="1">IFERROR(MATCH($E$6,OFFSET(DATA!$B$1,AC187,0,COUNTA(DATA!AD:AD)-AC187,1),0)+AC187,"")</f>
        <v/>
      </c>
    </row>
    <row r="189" spans="29:29" x14ac:dyDescent="0.25">
      <c r="AC189" s="17" t="str">
        <f ca="1">IFERROR(MATCH($E$6,OFFSET(DATA!$B$1,AC188,0,COUNTA(DATA!AD:AD)-AC188,1),0)+AC188,"")</f>
        <v/>
      </c>
    </row>
    <row r="190" spans="29:29" x14ac:dyDescent="0.25">
      <c r="AC190" s="17" t="str">
        <f ca="1">IFERROR(MATCH($E$6,OFFSET(DATA!$B$1,AC189,0,COUNTA(DATA!AD:AD)-AC189,1),0)+AC189,"")</f>
        <v/>
      </c>
    </row>
    <row r="191" spans="29:29" x14ac:dyDescent="0.25">
      <c r="AC191" s="17" t="str">
        <f ca="1">IFERROR(MATCH($E$6,OFFSET(DATA!$B$1,AC190,0,COUNTA(DATA!AD:AD)-AC190,1),0)+AC190,"")</f>
        <v/>
      </c>
    </row>
    <row r="192" spans="29:29" x14ac:dyDescent="0.25">
      <c r="AC192" s="17" t="str">
        <f ca="1">IFERROR(MATCH($E$6,OFFSET(DATA!$B$1,AC191,0,COUNTA(DATA!AD:AD)-AC191,1),0)+AC191,"")</f>
        <v/>
      </c>
    </row>
    <row r="193" spans="29:29" x14ac:dyDescent="0.25">
      <c r="AC193" s="17" t="str">
        <f ca="1">IFERROR(MATCH($E$6,OFFSET(DATA!$B$1,AC192,0,COUNTA(DATA!AD:AD)-AC192,1),0)+AC192,"")</f>
        <v/>
      </c>
    </row>
    <row r="194" spans="29:29" x14ac:dyDescent="0.25">
      <c r="AC194" s="17" t="str">
        <f ca="1">IFERROR(MATCH($E$6,OFFSET(DATA!$B$1,AC193,0,COUNTA(DATA!AD:AD)-AC193,1),0)+AC193,"")</f>
        <v/>
      </c>
    </row>
    <row r="195" spans="29:29" x14ac:dyDescent="0.25">
      <c r="AC195" s="17" t="str">
        <f ca="1">IFERROR(MATCH($E$6,OFFSET(DATA!$B$1,AC194,0,COUNTA(DATA!AD:AD)-AC194,1),0)+AC194,"")</f>
        <v/>
      </c>
    </row>
    <row r="196" spans="29:29" x14ac:dyDescent="0.25">
      <c r="AC196" s="17" t="str">
        <f ca="1">IFERROR(MATCH($E$6,OFFSET(DATA!$B$1,AC195,0,COUNTA(DATA!AD:AD)-AC195,1),0)+AC195,"")</f>
        <v/>
      </c>
    </row>
    <row r="197" spans="29:29" x14ac:dyDescent="0.25">
      <c r="AC197" s="17" t="str">
        <f ca="1">IFERROR(MATCH($E$6,OFFSET(DATA!$B$1,AC196,0,COUNTA(DATA!AD:AD)-AC196,1),0)+AC196,"")</f>
        <v/>
      </c>
    </row>
    <row r="198" spans="29:29" x14ac:dyDescent="0.25">
      <c r="AC198" s="17" t="str">
        <f ca="1">IFERROR(MATCH($E$6,OFFSET(DATA!$B$1,AC197,0,COUNTA(DATA!AD:AD)-AC197,1),0)+AC197,"")</f>
        <v/>
      </c>
    </row>
    <row r="199" spans="29:29" x14ac:dyDescent="0.25">
      <c r="AC199" s="17" t="str">
        <f ca="1">IFERROR(MATCH($E$6,OFFSET(DATA!$B$1,AC198,0,COUNTA(DATA!AD:AD)-AC198,1),0)+AC198,"")</f>
        <v/>
      </c>
    </row>
    <row r="200" spans="29:29" x14ac:dyDescent="0.25">
      <c r="AC200" s="17" t="str">
        <f ca="1">IFERROR(MATCH($E$6,OFFSET(DATA!$B$1,AC199,0,COUNTA(DATA!AD:AD)-AC199,1),0)+AC199,"")</f>
        <v/>
      </c>
    </row>
  </sheetData>
  <mergeCells count="117">
    <mergeCell ref="D117:E117"/>
    <mergeCell ref="D118:E118"/>
    <mergeCell ref="D119:E119"/>
    <mergeCell ref="D120:E120"/>
    <mergeCell ref="D121:E121"/>
    <mergeCell ref="D122:E122"/>
    <mergeCell ref="D111:E111"/>
    <mergeCell ref="D112:E112"/>
    <mergeCell ref="D113:E113"/>
    <mergeCell ref="D114:E114"/>
    <mergeCell ref="D115:E115"/>
    <mergeCell ref="D116:E116"/>
    <mergeCell ref="D105:E105"/>
    <mergeCell ref="D106:E106"/>
    <mergeCell ref="D107:E107"/>
    <mergeCell ref="D108:E108"/>
    <mergeCell ref="D109:E109"/>
    <mergeCell ref="D110:E110"/>
    <mergeCell ref="D99:E99"/>
    <mergeCell ref="D100:E100"/>
    <mergeCell ref="D101:E101"/>
    <mergeCell ref="D102:E102"/>
    <mergeCell ref="D103:E103"/>
    <mergeCell ref="D104:E104"/>
    <mergeCell ref="D93:E93"/>
    <mergeCell ref="D94:E94"/>
    <mergeCell ref="D95:E95"/>
    <mergeCell ref="D96:E96"/>
    <mergeCell ref="D97:E97"/>
    <mergeCell ref="D98:E98"/>
    <mergeCell ref="D87:E87"/>
    <mergeCell ref="D88:E88"/>
    <mergeCell ref="D89:E89"/>
    <mergeCell ref="D90:E90"/>
    <mergeCell ref="D91:E91"/>
    <mergeCell ref="D92:E92"/>
    <mergeCell ref="D81:E81"/>
    <mergeCell ref="D82:E82"/>
    <mergeCell ref="D83:E83"/>
    <mergeCell ref="D84:E84"/>
    <mergeCell ref="D85:E85"/>
    <mergeCell ref="D86:E86"/>
    <mergeCell ref="D75:E75"/>
    <mergeCell ref="D76:E76"/>
    <mergeCell ref="D77:E77"/>
    <mergeCell ref="D78:E78"/>
    <mergeCell ref="D79:E79"/>
    <mergeCell ref="D80:E80"/>
    <mergeCell ref="D69:E69"/>
    <mergeCell ref="D70:E70"/>
    <mergeCell ref="D71:E71"/>
    <mergeCell ref="D72:E72"/>
    <mergeCell ref="D73:E73"/>
    <mergeCell ref="D74:E74"/>
    <mergeCell ref="D63:E63"/>
    <mergeCell ref="D64:E64"/>
    <mergeCell ref="D65:E65"/>
    <mergeCell ref="D66:E66"/>
    <mergeCell ref="D67:E67"/>
    <mergeCell ref="D68:E68"/>
    <mergeCell ref="D57:E57"/>
    <mergeCell ref="D58:E58"/>
    <mergeCell ref="D59:E59"/>
    <mergeCell ref="D60:E60"/>
    <mergeCell ref="D61:E61"/>
    <mergeCell ref="D62:E62"/>
    <mergeCell ref="D51:E51"/>
    <mergeCell ref="D52:E52"/>
    <mergeCell ref="D53:E53"/>
    <mergeCell ref="D54:E54"/>
    <mergeCell ref="D55:E55"/>
    <mergeCell ref="D56:E56"/>
    <mergeCell ref="D45:E45"/>
    <mergeCell ref="D46:E46"/>
    <mergeCell ref="D47:E47"/>
    <mergeCell ref="D48:E48"/>
    <mergeCell ref="D49:E49"/>
    <mergeCell ref="D50:E50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38:E38"/>
    <mergeCell ref="C26:F26"/>
    <mergeCell ref="D28:E28"/>
    <mergeCell ref="D29:E29"/>
    <mergeCell ref="D30:E30"/>
    <mergeCell ref="D31:E31"/>
    <mergeCell ref="D32:E32"/>
    <mergeCell ref="E18:F18"/>
    <mergeCell ref="E20:F20"/>
    <mergeCell ref="E21:F21"/>
    <mergeCell ref="E22:F22"/>
    <mergeCell ref="B25:G25"/>
    <mergeCell ref="C6:D6"/>
    <mergeCell ref="E6:F6"/>
    <mergeCell ref="E11:F11"/>
    <mergeCell ref="E12:F12"/>
    <mergeCell ref="E14:F14"/>
    <mergeCell ref="E15:F15"/>
    <mergeCell ref="B1:D1"/>
    <mergeCell ref="I1:S1"/>
    <mergeCell ref="W1:Z1"/>
    <mergeCell ref="B3:G3"/>
    <mergeCell ref="I3:S3"/>
    <mergeCell ref="C4:F4"/>
    <mergeCell ref="J4:R4"/>
    <mergeCell ref="X4:AA4"/>
    <mergeCell ref="E17:F17"/>
    <mergeCell ref="E1:F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51"/>
  <sheetViews>
    <sheetView workbookViewId="0">
      <selection activeCell="F8" sqref="F8"/>
    </sheetView>
  </sheetViews>
  <sheetFormatPr baseColWidth="10" defaultRowHeight="15" x14ac:dyDescent="0.25"/>
  <cols>
    <col min="1" max="1" width="9.42578125" style="48" bestFit="1" customWidth="1"/>
    <col min="2" max="2" width="18.42578125" style="48" bestFit="1" customWidth="1"/>
    <col min="3" max="3" width="22.140625" style="48" bestFit="1" customWidth="1"/>
    <col min="4" max="4" width="37.5703125" style="48" bestFit="1" customWidth="1"/>
    <col min="5" max="5" width="32.140625" style="48" customWidth="1"/>
    <col min="6" max="6" width="34.140625" style="48" bestFit="1" customWidth="1"/>
    <col min="7" max="7" width="11.42578125" style="48"/>
    <col min="8" max="16384" width="11.42578125" style="12"/>
  </cols>
  <sheetData>
    <row r="1" spans="1:7" x14ac:dyDescent="0.25">
      <c r="A1" s="48" t="s">
        <v>80</v>
      </c>
      <c r="B1" s="48" t="s">
        <v>51</v>
      </c>
      <c r="C1" s="48" t="s">
        <v>104</v>
      </c>
      <c r="D1" s="48" t="s">
        <v>105</v>
      </c>
      <c r="E1" s="48" t="s">
        <v>106</v>
      </c>
      <c r="F1" s="48" t="s">
        <v>107</v>
      </c>
      <c r="G1" s="48" t="s">
        <v>108</v>
      </c>
    </row>
    <row r="2" spans="1:7" x14ac:dyDescent="0.25">
      <c r="A2" s="48">
        <v>2200</v>
      </c>
      <c r="B2" s="48" t="s">
        <v>23</v>
      </c>
      <c r="C2" s="48" t="s">
        <v>20</v>
      </c>
      <c r="D2" s="48" t="s">
        <v>132</v>
      </c>
      <c r="F2" s="48" t="s">
        <v>137</v>
      </c>
    </row>
    <row r="3" spans="1:7" x14ac:dyDescent="0.25">
      <c r="A3" s="48">
        <v>2201</v>
      </c>
      <c r="B3" s="48" t="s">
        <v>23</v>
      </c>
      <c r="C3" s="48" t="s">
        <v>23</v>
      </c>
      <c r="D3" s="48" t="s">
        <v>132</v>
      </c>
      <c r="F3" s="48" t="s">
        <v>137</v>
      </c>
    </row>
    <row r="4" spans="1:7" x14ac:dyDescent="0.25">
      <c r="A4" s="48">
        <v>2202</v>
      </c>
      <c r="B4" s="48" t="s">
        <v>23</v>
      </c>
      <c r="C4" s="48" t="s">
        <v>18</v>
      </c>
      <c r="D4" s="48" t="s">
        <v>132</v>
      </c>
      <c r="F4" s="48" t="s">
        <v>137</v>
      </c>
    </row>
    <row r="5" spans="1:7" x14ac:dyDescent="0.25">
      <c r="A5" s="48">
        <v>2203</v>
      </c>
      <c r="B5" s="48" t="s">
        <v>23</v>
      </c>
      <c r="C5" s="48" t="s">
        <v>21</v>
      </c>
      <c r="D5" s="48" t="s">
        <v>132</v>
      </c>
      <c r="F5" s="48" t="s">
        <v>137</v>
      </c>
    </row>
    <row r="6" spans="1:7" x14ac:dyDescent="0.25">
      <c r="A6" s="48">
        <v>2204</v>
      </c>
      <c r="B6" s="48" t="s">
        <v>19</v>
      </c>
      <c r="C6" s="48" t="s">
        <v>19</v>
      </c>
      <c r="D6" s="48" t="s">
        <v>133</v>
      </c>
      <c r="F6" s="48" t="s">
        <v>138</v>
      </c>
    </row>
    <row r="7" spans="1:7" x14ac:dyDescent="0.25">
      <c r="A7" s="48">
        <v>2205</v>
      </c>
      <c r="B7" s="48" t="s">
        <v>22</v>
      </c>
      <c r="C7" s="48" t="s">
        <v>109</v>
      </c>
      <c r="D7" s="48" t="s">
        <v>134</v>
      </c>
      <c r="F7" s="48" t="s">
        <v>139</v>
      </c>
    </row>
    <row r="8" spans="1:7" x14ac:dyDescent="0.25">
      <c r="A8" s="48">
        <v>2206</v>
      </c>
      <c r="B8" s="48" t="s">
        <v>17</v>
      </c>
      <c r="C8" s="48" t="s">
        <v>17</v>
      </c>
      <c r="D8" s="48" t="s">
        <v>135</v>
      </c>
      <c r="F8" s="48" t="s">
        <v>140</v>
      </c>
    </row>
    <row r="9" spans="1:7" x14ac:dyDescent="0.25">
      <c r="A9" s="48">
        <v>2208</v>
      </c>
      <c r="B9" s="48" t="s">
        <v>17</v>
      </c>
      <c r="C9" s="48" t="s">
        <v>110</v>
      </c>
      <c r="D9" s="48" t="s">
        <v>135</v>
      </c>
      <c r="F9" s="48" t="s">
        <v>140</v>
      </c>
    </row>
    <row r="10" spans="1:7" x14ac:dyDescent="0.25">
      <c r="A10" s="48">
        <v>2209</v>
      </c>
      <c r="B10" s="48" t="s">
        <v>17</v>
      </c>
      <c r="C10" s="48" t="s">
        <v>111</v>
      </c>
      <c r="D10" s="48" t="s">
        <v>135</v>
      </c>
      <c r="F10" s="48" t="s">
        <v>140</v>
      </c>
    </row>
    <row r="11" spans="1:7" x14ac:dyDescent="0.25">
      <c r="A11" s="48">
        <v>2215</v>
      </c>
      <c r="B11" s="48" t="s">
        <v>23</v>
      </c>
      <c r="C11" s="48" t="s">
        <v>27</v>
      </c>
      <c r="D11" s="48" t="s">
        <v>132</v>
      </c>
      <c r="F11" s="48" t="s">
        <v>137</v>
      </c>
    </row>
    <row r="12" spans="1:7" x14ac:dyDescent="0.25">
      <c r="A12" s="48">
        <v>2216</v>
      </c>
      <c r="B12" s="48" t="s">
        <v>22</v>
      </c>
      <c r="C12" s="48" t="s">
        <v>24</v>
      </c>
      <c r="D12" s="48" t="s">
        <v>134</v>
      </c>
      <c r="F12" s="48" t="s">
        <v>139</v>
      </c>
    </row>
    <row r="13" spans="1:7" x14ac:dyDescent="0.25">
      <c r="A13" s="48">
        <v>2217</v>
      </c>
      <c r="B13" s="48" t="s">
        <v>23</v>
      </c>
      <c r="C13" s="48" t="s">
        <v>112</v>
      </c>
      <c r="D13" s="48" t="s">
        <v>132</v>
      </c>
      <c r="F13" s="48" t="s">
        <v>137</v>
      </c>
    </row>
    <row r="14" spans="1:7" x14ac:dyDescent="0.25">
      <c r="A14" s="48">
        <v>2219</v>
      </c>
      <c r="B14" s="48" t="s">
        <v>22</v>
      </c>
      <c r="C14" s="48" t="s">
        <v>113</v>
      </c>
      <c r="D14" s="48" t="s">
        <v>134</v>
      </c>
      <c r="F14" s="48" t="s">
        <v>139</v>
      </c>
    </row>
    <row r="15" spans="1:7" x14ac:dyDescent="0.25">
      <c r="A15" s="48">
        <v>2220</v>
      </c>
      <c r="B15" s="48" t="s">
        <v>22</v>
      </c>
      <c r="C15" s="48" t="s">
        <v>111</v>
      </c>
      <c r="D15" s="48" t="s">
        <v>134</v>
      </c>
      <c r="F15" s="48" t="s">
        <v>139</v>
      </c>
    </row>
    <row r="16" spans="1:7" x14ac:dyDescent="0.25">
      <c r="A16" s="48">
        <v>2222</v>
      </c>
      <c r="B16" s="48" t="s">
        <v>22</v>
      </c>
      <c r="C16" s="48" t="s">
        <v>114</v>
      </c>
      <c r="D16" s="48" t="s">
        <v>134</v>
      </c>
      <c r="F16" s="48" t="s">
        <v>139</v>
      </c>
    </row>
    <row r="17" spans="1:6" x14ac:dyDescent="0.25">
      <c r="A17" s="48">
        <v>2226</v>
      </c>
      <c r="B17" s="48" t="s">
        <v>19</v>
      </c>
      <c r="C17" s="48" t="s">
        <v>115</v>
      </c>
      <c r="D17" s="48" t="s">
        <v>133</v>
      </c>
      <c r="F17" s="48" t="s">
        <v>138</v>
      </c>
    </row>
    <row r="18" spans="1:6" x14ac:dyDescent="0.25">
      <c r="A18" s="48">
        <v>2227</v>
      </c>
      <c r="B18" s="48" t="s">
        <v>22</v>
      </c>
      <c r="C18" s="48" t="s">
        <v>116</v>
      </c>
      <c r="D18" s="48" t="s">
        <v>134</v>
      </c>
      <c r="F18" s="48" t="s">
        <v>139</v>
      </c>
    </row>
    <row r="19" spans="1:6" x14ac:dyDescent="0.25">
      <c r="A19" s="48">
        <v>2230</v>
      </c>
      <c r="B19" s="48" t="s">
        <v>22</v>
      </c>
      <c r="C19" s="48" t="s">
        <v>117</v>
      </c>
      <c r="D19" s="48" t="s">
        <v>134</v>
      </c>
      <c r="F19" s="48" t="s">
        <v>139</v>
      </c>
    </row>
    <row r="20" spans="1:6" x14ac:dyDescent="0.25">
      <c r="A20" s="48">
        <v>2232</v>
      </c>
      <c r="B20" s="48" t="s">
        <v>118</v>
      </c>
      <c r="C20" s="48" t="s">
        <v>118</v>
      </c>
      <c r="D20" s="48" t="s">
        <v>134</v>
      </c>
      <c r="F20" s="48" t="s">
        <v>139</v>
      </c>
    </row>
    <row r="21" spans="1:6" x14ac:dyDescent="0.25">
      <c r="A21" s="48">
        <v>2233</v>
      </c>
      <c r="B21" s="48" t="s">
        <v>118</v>
      </c>
      <c r="C21" s="48" t="s">
        <v>118</v>
      </c>
      <c r="D21" s="48" t="s">
        <v>134</v>
      </c>
      <c r="F21" s="48" t="s">
        <v>139</v>
      </c>
    </row>
    <row r="22" spans="1:6" x14ac:dyDescent="0.25">
      <c r="A22" s="48">
        <v>2234</v>
      </c>
      <c r="B22" s="48" t="s">
        <v>118</v>
      </c>
      <c r="C22" s="48" t="s">
        <v>118</v>
      </c>
      <c r="D22" s="48" t="s">
        <v>134</v>
      </c>
      <c r="F22" s="48" t="s">
        <v>139</v>
      </c>
    </row>
    <row r="23" spans="1:6" x14ac:dyDescent="0.25">
      <c r="A23" s="48">
        <v>2237</v>
      </c>
      <c r="B23" s="48" t="s">
        <v>17</v>
      </c>
      <c r="C23" s="48" t="s">
        <v>119</v>
      </c>
      <c r="D23" s="48" t="s">
        <v>135</v>
      </c>
      <c r="F23" s="48" t="s">
        <v>140</v>
      </c>
    </row>
    <row r="24" spans="1:6" x14ac:dyDescent="0.25">
      <c r="A24" s="48">
        <v>2239</v>
      </c>
      <c r="B24" s="48" t="s">
        <v>17</v>
      </c>
      <c r="C24" s="48" t="s">
        <v>120</v>
      </c>
      <c r="D24" s="48" t="s">
        <v>135</v>
      </c>
      <c r="F24" s="48" t="s">
        <v>140</v>
      </c>
    </row>
    <row r="25" spans="1:6" x14ac:dyDescent="0.25">
      <c r="A25" s="48">
        <v>2298</v>
      </c>
      <c r="B25" s="48" t="s">
        <v>22</v>
      </c>
      <c r="C25" s="48" t="s">
        <v>121</v>
      </c>
      <c r="D25" s="48" t="s">
        <v>134</v>
      </c>
      <c r="F25" s="48" t="s">
        <v>139</v>
      </c>
    </row>
    <row r="26" spans="1:6" x14ac:dyDescent="0.25">
      <c r="A26" s="48">
        <v>2299</v>
      </c>
      <c r="B26" s="48" t="s">
        <v>28</v>
      </c>
      <c r="C26" s="48" t="s">
        <v>28</v>
      </c>
      <c r="D26" s="48" t="s">
        <v>136</v>
      </c>
      <c r="F26" s="48" t="s">
        <v>122</v>
      </c>
    </row>
    <row r="27" spans="1:6" x14ac:dyDescent="0.25">
      <c r="A27" s="48">
        <v>13103</v>
      </c>
      <c r="B27" s="48" t="s">
        <v>118</v>
      </c>
      <c r="C27" s="48" t="s">
        <v>118</v>
      </c>
      <c r="D27" s="48" t="s">
        <v>134</v>
      </c>
      <c r="F27" s="48" t="s">
        <v>139</v>
      </c>
    </row>
    <row r="28" spans="1:6" x14ac:dyDescent="0.25">
      <c r="A28" s="48">
        <v>99999</v>
      </c>
      <c r="B28" s="48">
        <v>99999</v>
      </c>
      <c r="C28" s="48">
        <v>99999</v>
      </c>
    </row>
    <row r="29" spans="1:6" x14ac:dyDescent="0.25">
      <c r="A29" s="48">
        <v>2212</v>
      </c>
      <c r="B29" s="48" t="s">
        <v>123</v>
      </c>
      <c r="C29" s="48" t="s">
        <v>123</v>
      </c>
    </row>
    <row r="30" spans="1:6" x14ac:dyDescent="0.25">
      <c r="A30" s="48">
        <v>2401</v>
      </c>
      <c r="B30" s="48" t="s">
        <v>124</v>
      </c>
      <c r="C30" s="48">
        <v>0</v>
      </c>
    </row>
    <row r="31" spans="1:6" x14ac:dyDescent="0.25">
      <c r="A31" s="48">
        <v>13110</v>
      </c>
      <c r="B31" s="48" t="s">
        <v>118</v>
      </c>
      <c r="C31" s="48" t="s">
        <v>118</v>
      </c>
      <c r="D31" s="48" t="s">
        <v>134</v>
      </c>
      <c r="F31" s="48" t="s">
        <v>139</v>
      </c>
    </row>
    <row r="32" spans="1:6" x14ac:dyDescent="0.25">
      <c r="A32" s="48">
        <v>2213</v>
      </c>
      <c r="B32" s="48" t="s">
        <v>123</v>
      </c>
      <c r="C32" s="48" t="s">
        <v>123</v>
      </c>
    </row>
    <row r="33" spans="1:6" x14ac:dyDescent="0.25">
      <c r="A33" s="48">
        <v>2218</v>
      </c>
      <c r="B33" s="48" t="s">
        <v>123</v>
      </c>
      <c r="C33" s="48" t="s">
        <v>123</v>
      </c>
    </row>
    <row r="34" spans="1:6" x14ac:dyDescent="0.25">
      <c r="A34" s="48">
        <v>13104</v>
      </c>
      <c r="B34" s="48" t="s">
        <v>118</v>
      </c>
      <c r="C34" s="48" t="s">
        <v>118</v>
      </c>
      <c r="D34" s="48" t="s">
        <v>134</v>
      </c>
      <c r="F34" s="48" t="s">
        <v>139</v>
      </c>
    </row>
    <row r="35" spans="1:6" x14ac:dyDescent="0.25">
      <c r="A35" s="48">
        <v>2210</v>
      </c>
      <c r="B35" s="48" t="s">
        <v>123</v>
      </c>
      <c r="C35" s="48" t="s">
        <v>123</v>
      </c>
    </row>
    <row r="36" spans="1:6" x14ac:dyDescent="0.25">
      <c r="A36" s="48">
        <v>2211</v>
      </c>
      <c r="B36" s="48" t="s">
        <v>123</v>
      </c>
      <c r="C36" s="48" t="s">
        <v>123</v>
      </c>
    </row>
    <row r="37" spans="1:6" x14ac:dyDescent="0.25">
      <c r="A37" s="48">
        <v>2207</v>
      </c>
      <c r="B37" s="48" t="s">
        <v>17</v>
      </c>
      <c r="C37" s="48" t="s">
        <v>24</v>
      </c>
      <c r="D37" s="48" t="s">
        <v>135</v>
      </c>
      <c r="F37" s="48" t="s">
        <v>140</v>
      </c>
    </row>
    <row r="38" spans="1:6" x14ac:dyDescent="0.25">
      <c r="A38" s="48">
        <v>31101</v>
      </c>
      <c r="B38" s="48" t="s">
        <v>125</v>
      </c>
      <c r="C38" s="48" t="s">
        <v>125</v>
      </c>
    </row>
    <row r="39" spans="1:6" x14ac:dyDescent="0.25">
      <c r="A39" s="49" t="s">
        <v>126</v>
      </c>
      <c r="B39" s="48" t="s">
        <v>125</v>
      </c>
      <c r="C39" s="48" t="s">
        <v>125</v>
      </c>
    </row>
    <row r="40" spans="1:6" x14ac:dyDescent="0.25">
      <c r="A40" s="49">
        <v>2235</v>
      </c>
      <c r="B40" s="48" t="s">
        <v>118</v>
      </c>
      <c r="C40" s="48" t="s">
        <v>118</v>
      </c>
      <c r="D40" s="48" t="s">
        <v>134</v>
      </c>
      <c r="F40" s="48" t="s">
        <v>139</v>
      </c>
    </row>
    <row r="41" spans="1:6" x14ac:dyDescent="0.25">
      <c r="A41" s="49">
        <v>2231</v>
      </c>
      <c r="B41" s="48" t="s">
        <v>118</v>
      </c>
      <c r="C41" s="48" t="s">
        <v>118</v>
      </c>
      <c r="D41" s="48" t="s">
        <v>134</v>
      </c>
      <c r="F41" s="48" t="s">
        <v>139</v>
      </c>
    </row>
    <row r="42" spans="1:6" x14ac:dyDescent="0.25">
      <c r="A42" s="49">
        <v>2228</v>
      </c>
      <c r="B42" s="48" t="s">
        <v>125</v>
      </c>
      <c r="C42" s="48" t="s">
        <v>125</v>
      </c>
    </row>
    <row r="43" spans="1:6" x14ac:dyDescent="0.25">
      <c r="A43" s="49">
        <v>2236</v>
      </c>
      <c r="B43" s="48" t="s">
        <v>125</v>
      </c>
      <c r="C43" s="48" t="s">
        <v>125</v>
      </c>
    </row>
    <row r="44" spans="1:6" x14ac:dyDescent="0.25">
      <c r="A44" s="49" t="s">
        <v>127</v>
      </c>
      <c r="B44" s="48" t="s">
        <v>125</v>
      </c>
      <c r="C44" s="48" t="s">
        <v>125</v>
      </c>
    </row>
    <row r="45" spans="1:6" x14ac:dyDescent="0.25">
      <c r="A45" s="49">
        <v>2214</v>
      </c>
      <c r="B45" s="48" t="s">
        <v>125</v>
      </c>
      <c r="C45" s="48" t="s">
        <v>125</v>
      </c>
    </row>
    <row r="46" spans="1:6" x14ac:dyDescent="0.25">
      <c r="A46" s="49">
        <v>13100</v>
      </c>
      <c r="B46" s="48" t="s">
        <v>125</v>
      </c>
      <c r="C46" s="48" t="s">
        <v>125</v>
      </c>
    </row>
    <row r="47" spans="1:6" x14ac:dyDescent="0.25">
      <c r="A47" s="49">
        <v>2221</v>
      </c>
      <c r="B47" s="48" t="s">
        <v>125</v>
      </c>
      <c r="C47" s="48" t="s">
        <v>125</v>
      </c>
    </row>
    <row r="48" spans="1:6" x14ac:dyDescent="0.25">
      <c r="A48" s="49">
        <v>2224</v>
      </c>
      <c r="B48" s="48" t="s">
        <v>125</v>
      </c>
      <c r="C48" s="48" t="s">
        <v>125</v>
      </c>
    </row>
    <row r="49" spans="1:3" x14ac:dyDescent="0.25">
      <c r="A49" s="49">
        <v>2223</v>
      </c>
      <c r="B49" s="48" t="s">
        <v>125</v>
      </c>
      <c r="C49" s="48" t="s">
        <v>125</v>
      </c>
    </row>
    <row r="50" spans="1:3" x14ac:dyDescent="0.25">
      <c r="A50" s="49">
        <v>9201</v>
      </c>
      <c r="B50" s="48" t="s">
        <v>125</v>
      </c>
      <c r="C50" s="48" t="s">
        <v>125</v>
      </c>
    </row>
    <row r="51" spans="1:3" x14ac:dyDescent="0.25">
      <c r="A51" s="49" t="s">
        <v>128</v>
      </c>
      <c r="B51" s="48" t="s">
        <v>51</v>
      </c>
      <c r="C51" s="48" t="s">
        <v>104</v>
      </c>
    </row>
  </sheetData>
  <autoFilter ref="A1:G5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4"/>
  <sheetViews>
    <sheetView showGridLines="0" zoomScale="95" zoomScaleNormal="95" workbookViewId="0"/>
  </sheetViews>
  <sheetFormatPr baseColWidth="10" defaultRowHeight="15" x14ac:dyDescent="0.25"/>
  <cols>
    <col min="1" max="1" width="33.85546875" bestFit="1" customWidth="1"/>
    <col min="2" max="2" width="125.140625" bestFit="1" customWidth="1"/>
    <col min="3" max="3" width="3" customWidth="1"/>
  </cols>
  <sheetData>
    <row r="1" spans="1:2" x14ac:dyDescent="0.25">
      <c r="A1" s="6" t="s">
        <v>0</v>
      </c>
      <c r="B1" s="6" t="s">
        <v>1</v>
      </c>
    </row>
    <row r="2" spans="1:2" x14ac:dyDescent="0.25">
      <c r="A2" s="1" t="s">
        <v>2</v>
      </c>
      <c r="B2" s="1" t="s">
        <v>142</v>
      </c>
    </row>
    <row r="3" spans="1:2" x14ac:dyDescent="0.25">
      <c r="A3" s="1" t="s">
        <v>3</v>
      </c>
      <c r="B3" s="1" t="s">
        <v>143</v>
      </c>
    </row>
    <row r="4" spans="1:2" x14ac:dyDescent="0.25">
      <c r="A4" s="1" t="s">
        <v>4</v>
      </c>
      <c r="B4" s="1" t="str">
        <f ca="1">MID(CELL("nomfichier",A1),SEARCH("[",CELL("nomfichier",
A1))+1,SEARCH("]",CELL("nomfichier",A1))-SEARCH("[",
CELL("nomfichier",A1))-1)</f>
        <v>INTERRO PALETTE _forum.xlsm</v>
      </c>
    </row>
    <row r="5" spans="1:2" x14ac:dyDescent="0.25">
      <c r="A5" s="1" t="s">
        <v>5</v>
      </c>
      <c r="B5" s="1" t="str">
        <f ca="1">INFO("REPERTOIRE")</f>
        <v>Z:\PROJETS BASE LOGISTIQUE\07_OUTILS\Outils\INTERRO PALETTE SIP400\</v>
      </c>
    </row>
    <row r="6" spans="1:2" x14ac:dyDescent="0.25">
      <c r="A6" s="1" t="s">
        <v>6</v>
      </c>
      <c r="B6" s="1" t="str">
        <f ca="1">B5&amp;B4</f>
        <v>Z:\PROJETS BASE LOGISTIQUE\07_OUTILS\Outils\INTERRO PALETTE SIP400\INTERRO PALETTE _forum.xlsm</v>
      </c>
    </row>
    <row r="7" spans="1:2" x14ac:dyDescent="0.25">
      <c r="A7" s="1" t="s">
        <v>7</v>
      </c>
      <c r="B7" s="5" t="s">
        <v>130</v>
      </c>
    </row>
    <row r="8" spans="1:2" x14ac:dyDescent="0.25">
      <c r="A8" s="1" t="s">
        <v>8</v>
      </c>
      <c r="B8" s="1"/>
    </row>
    <row r="9" spans="1:2" x14ac:dyDescent="0.25">
      <c r="A9" s="1" t="s">
        <v>9</v>
      </c>
      <c r="B9" s="72" t="s">
        <v>141</v>
      </c>
    </row>
    <row r="10" spans="1:2" x14ac:dyDescent="0.25">
      <c r="A10" s="1" t="s">
        <v>29</v>
      </c>
      <c r="B10" s="73"/>
    </row>
    <row r="11" spans="1:2" x14ac:dyDescent="0.25">
      <c r="A11" s="1" t="s">
        <v>30</v>
      </c>
      <c r="B11" s="73"/>
    </row>
    <row r="12" spans="1:2" x14ac:dyDescent="0.25">
      <c r="A12" s="1" t="s">
        <v>32</v>
      </c>
      <c r="B12" s="5"/>
    </row>
    <row r="13" spans="1:2" x14ac:dyDescent="0.25">
      <c r="A13" s="1" t="s">
        <v>31</v>
      </c>
      <c r="B13" s="5"/>
    </row>
    <row r="14" spans="1:2" x14ac:dyDescent="0.25">
      <c r="A14" s="1" t="s">
        <v>129</v>
      </c>
      <c r="B14" s="1" t="s">
        <v>131</v>
      </c>
    </row>
    <row r="15" spans="1:2" x14ac:dyDescent="0.25">
      <c r="A15" s="1" t="s">
        <v>25</v>
      </c>
      <c r="B15" s="13"/>
    </row>
    <row r="16" spans="1:2" x14ac:dyDescent="0.25">
      <c r="A16" s="1" t="s">
        <v>33</v>
      </c>
      <c r="B16" s="5"/>
    </row>
    <row r="17" spans="1:2" x14ac:dyDescent="0.25">
      <c r="A17" s="1" t="s">
        <v>34</v>
      </c>
      <c r="B17" s="5"/>
    </row>
    <row r="18" spans="1:2" x14ac:dyDescent="0.25">
      <c r="A18" s="1" t="s">
        <v>10</v>
      </c>
      <c r="B18" s="1"/>
    </row>
    <row r="19" spans="1:2" x14ac:dyDescent="0.25">
      <c r="A19" s="1" t="s">
        <v>11</v>
      </c>
      <c r="B19" s="1"/>
    </row>
    <row r="20" spans="1:2" x14ac:dyDescent="0.25">
      <c r="A20" s="1" t="s">
        <v>16</v>
      </c>
      <c r="B20" s="1">
        <v>1</v>
      </c>
    </row>
    <row r="21" spans="1:2" x14ac:dyDescent="0.25">
      <c r="A21" s="1" t="s">
        <v>12</v>
      </c>
      <c r="B21" s="1"/>
    </row>
    <row r="22" spans="1:2" x14ac:dyDescent="0.25">
      <c r="A22" s="1" t="s">
        <v>13</v>
      </c>
      <c r="B22" s="1"/>
    </row>
    <row r="23" spans="1:2" x14ac:dyDescent="0.25">
      <c r="A23" s="1" t="s">
        <v>14</v>
      </c>
      <c r="B23" s="1"/>
    </row>
    <row r="24" spans="1:2" x14ac:dyDescent="0.25">
      <c r="A24" s="1" t="s">
        <v>15</v>
      </c>
      <c r="B24" s="1"/>
    </row>
  </sheetData>
  <sheetProtection sheet="1" objects="1" scenarios="1" selectLockedCells="1" selectUnlockedCells="1"/>
  <hyperlinks>
    <hyperlink ref="B7" r:id="rId1" display="\\logistique.pointp.fr\home\export\SIPEXP020\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DATA</vt:lpstr>
      <vt:lpstr>COCKPIT</vt:lpstr>
      <vt:lpstr>TRANSCO</vt:lpstr>
      <vt:lpstr>PARAM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Montmarin, Yann</dc:creator>
  <cp:lastModifiedBy>De Montmarin, Yann</cp:lastModifiedBy>
  <cp:lastPrinted>2018-05-29T12:53:39Z</cp:lastPrinted>
  <dcterms:created xsi:type="dcterms:W3CDTF">2018-05-24T10:57:07Z</dcterms:created>
  <dcterms:modified xsi:type="dcterms:W3CDTF">2018-10-10T11:11:59Z</dcterms:modified>
</cp:coreProperties>
</file>