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3580" windowHeight="9600"/>
  </bookViews>
  <sheets>
    <sheet name="Feuil1" sheetId="1" r:id="rId1"/>
    <sheet name="Feuil2" sheetId="2" r:id="rId2"/>
  </sheets>
  <calcPr calcId="144525"/>
</workbook>
</file>

<file path=xl/calcChain.xml><?xml version="1.0" encoding="utf-8"?>
<calcChain xmlns="http://schemas.openxmlformats.org/spreadsheetml/2006/main">
  <c r="F12" i="1" l="1"/>
  <c r="Q15" i="2"/>
  <c r="M15" i="2"/>
  <c r="N15" i="2" s="1"/>
  <c r="Q14" i="2"/>
  <c r="M14" i="2"/>
  <c r="N14" i="2" s="1"/>
  <c r="Q13" i="2"/>
  <c r="M13" i="2"/>
  <c r="N13" i="2" s="1"/>
  <c r="Q12" i="2"/>
  <c r="M12" i="2"/>
  <c r="N12" i="2" s="1"/>
  <c r="Q11" i="2"/>
  <c r="N11" i="2"/>
  <c r="M11" i="2"/>
  <c r="Q10" i="2"/>
  <c r="M10" i="2"/>
  <c r="N10" i="2" s="1"/>
  <c r="Q9" i="2"/>
  <c r="M9" i="2"/>
  <c r="N9" i="2" s="1"/>
  <c r="Q8" i="2"/>
  <c r="M8" i="2"/>
  <c r="N8" i="2" s="1"/>
  <c r="P8" i="2" s="1"/>
  <c r="Q7" i="2"/>
  <c r="M7" i="2"/>
  <c r="N7" i="2" s="1"/>
  <c r="Q6" i="2"/>
  <c r="M6" i="2"/>
  <c r="N6" i="2" s="1"/>
  <c r="Q5" i="2"/>
  <c r="M5" i="2"/>
  <c r="N5" i="2" s="1"/>
  <c r="Q4" i="2"/>
  <c r="M4" i="2"/>
  <c r="N4" i="2" s="1"/>
  <c r="Q3" i="2"/>
  <c r="N3" i="2"/>
  <c r="P3" i="2" s="1"/>
  <c r="Q2" i="2"/>
  <c r="M2" i="2"/>
  <c r="N2" i="2" s="1"/>
  <c r="P10" i="2" l="1"/>
  <c r="P11" i="2"/>
  <c r="P15" i="2"/>
  <c r="P2" i="2"/>
  <c r="P14" i="2" l="1"/>
  <c r="P6" i="2"/>
  <c r="P7" i="2"/>
  <c r="P13" i="2"/>
  <c r="P5" i="2"/>
  <c r="P12" i="2"/>
  <c r="P4" i="2"/>
  <c r="P9" i="2"/>
</calcChain>
</file>

<file path=xl/sharedStrings.xml><?xml version="1.0" encoding="utf-8"?>
<sst xmlns="http://schemas.openxmlformats.org/spreadsheetml/2006/main" count="55" uniqueCount="31">
  <si>
    <t>Situation du :</t>
  </si>
  <si>
    <t>au</t>
  </si>
  <si>
    <t>Comparaison avec :</t>
  </si>
  <si>
    <t>Jean</t>
  </si>
  <si>
    <t>Paul</t>
  </si>
  <si>
    <t>Florence</t>
  </si>
  <si>
    <t>Jacques</t>
  </si>
  <si>
    <t>Année</t>
  </si>
  <si>
    <t xml:space="preserve">CA  </t>
  </si>
  <si>
    <t>Demandeur</t>
  </si>
  <si>
    <t>F</t>
  </si>
  <si>
    <t>NL</t>
  </si>
  <si>
    <t>D</t>
  </si>
  <si>
    <t>GB</t>
  </si>
  <si>
    <t>SP</t>
  </si>
  <si>
    <t>I</t>
  </si>
  <si>
    <t>Autres</t>
  </si>
  <si>
    <t>Date</t>
  </si>
  <si>
    <t>N° guidage</t>
  </si>
  <si>
    <t>Nbre Hr</t>
  </si>
  <si>
    <t>Nbre Pers</t>
  </si>
  <si>
    <t>Nb G</t>
  </si>
  <si>
    <t>Prix</t>
  </si>
  <si>
    <t>Ristourne</t>
  </si>
  <si>
    <t>Qt</t>
  </si>
  <si>
    <t xml:space="preserve">Jean </t>
  </si>
  <si>
    <t>Guidage</t>
  </si>
  <si>
    <t>J'ai pourtant repris la bonne formule me semble t il ?</t>
  </si>
  <si>
    <t xml:space="preserve">Voir lafeuille 2 </t>
  </si>
  <si>
    <t>Je ne parviens pas à faire le total pour Jean</t>
  </si>
  <si>
    <t>Mdrci de m'aider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</si>
</sst>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m/yyyy;@"/>
    <numFmt numFmtId="165" formatCode="\N00#"/>
    <numFmt numFmtId="166" formatCode="\N###"/>
    <numFmt numFmtId="167" formatCode="_-* #,##0.00\ [$€-1]_-;\-* #,##0.00\ [$€-1]_-;_-* &quot;-&quot;??\ [$€-1]_-"/>
  </numFmts>
  <fonts count="10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8"/>
      <name val="Calibri"/>
      <family val="2"/>
      <scheme val="minor"/>
    </font>
    <font>
      <b/>
      <sz val="13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Times New Roman"/>
      <family val="1"/>
    </font>
    <font>
      <sz val="11"/>
      <name val="Times New Roman"/>
      <family val="1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7" fontId="7" fillId="0" borderId="0" applyFont="0" applyFill="0" applyBorder="0" applyAlignment="0" applyProtection="0"/>
  </cellStyleXfs>
  <cellXfs count="57">
    <xf numFmtId="0" fontId="0" fillId="0" borderId="0" xfId="0"/>
    <xf numFmtId="0" fontId="1" fillId="2" borderId="0" xfId="0" applyFont="1" applyFill="1"/>
    <xf numFmtId="0" fontId="2" fillId="2" borderId="0" xfId="0" applyFont="1" applyFill="1"/>
    <xf numFmtId="14" fontId="1" fillId="2" borderId="0" xfId="0" applyNumberFormat="1" applyFont="1" applyFill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12" fontId="2" fillId="2" borderId="0" xfId="0" applyNumberFormat="1" applyFont="1" applyFill="1"/>
    <xf numFmtId="0" fontId="2" fillId="2" borderId="0" xfId="0" applyFont="1" applyFill="1" applyBorder="1"/>
    <xf numFmtId="0" fontId="3" fillId="2" borderId="0" xfId="0" applyFont="1" applyFill="1"/>
    <xf numFmtId="1" fontId="3" fillId="2" borderId="0" xfId="0" applyNumberFormat="1" applyFont="1" applyFill="1"/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4" fillId="2" borderId="0" xfId="0" applyFont="1" applyFill="1"/>
    <xf numFmtId="0" fontId="4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1" fontId="1" fillId="2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right"/>
    </xf>
    <xf numFmtId="1" fontId="2" fillId="2" borderId="0" xfId="0" applyNumberFormat="1" applyFont="1" applyFill="1" applyBorder="1" applyAlignment="1">
      <alignment horizontal="right"/>
    </xf>
    <xf numFmtId="0" fontId="6" fillId="2" borderId="0" xfId="0" applyFont="1" applyFill="1" applyBorder="1"/>
    <xf numFmtId="3" fontId="1" fillId="2" borderId="0" xfId="0" applyNumberFormat="1" applyFont="1" applyFill="1" applyBorder="1" applyAlignment="1">
      <alignment horizontal="center"/>
    </xf>
    <xf numFmtId="1" fontId="2" fillId="2" borderId="0" xfId="0" applyNumberFormat="1" applyFont="1" applyFill="1" applyBorder="1"/>
    <xf numFmtId="0" fontId="1" fillId="2" borderId="0" xfId="0" applyFont="1" applyFill="1" applyBorder="1"/>
    <xf numFmtId="3" fontId="2" fillId="2" borderId="0" xfId="0" applyNumberFormat="1" applyFont="1" applyFill="1" applyBorder="1"/>
    <xf numFmtId="0" fontId="2" fillId="2" borderId="0" xfId="0" applyFont="1" applyFill="1" applyBorder="1" applyAlignment="1">
      <alignment horizontal="center"/>
    </xf>
    <xf numFmtId="1" fontId="7" fillId="0" borderId="0" xfId="0" applyNumberFormat="1" applyFont="1" applyFill="1" applyAlignment="1" applyProtection="1">
      <alignment vertical="top"/>
      <protection locked="0"/>
    </xf>
    <xf numFmtId="164" fontId="7" fillId="0" borderId="0" xfId="0" applyNumberFormat="1" applyFont="1" applyFill="1" applyAlignment="1" applyProtection="1">
      <alignment vertical="top"/>
      <protection locked="0"/>
    </xf>
    <xf numFmtId="165" fontId="7" fillId="0" borderId="0" xfId="0" applyNumberFormat="1" applyFont="1" applyFill="1" applyAlignment="1" applyProtection="1">
      <alignment horizontal="right" vertical="top"/>
      <protection locked="0"/>
    </xf>
    <xf numFmtId="166" fontId="7" fillId="0" borderId="0" xfId="0" applyNumberFormat="1" applyFont="1" applyFill="1" applyAlignment="1" applyProtection="1">
      <alignment vertical="top"/>
      <protection locked="0"/>
    </xf>
    <xf numFmtId="1" fontId="7" fillId="0" borderId="0" xfId="0" applyNumberFormat="1" applyFont="1" applyFill="1" applyAlignment="1" applyProtection="1">
      <alignment vertical="top" wrapText="1"/>
    </xf>
    <xf numFmtId="1" fontId="7" fillId="0" borderId="0" xfId="1" applyNumberFormat="1" applyFont="1" applyFill="1" applyAlignment="1" applyProtection="1">
      <alignment vertical="top" wrapText="1"/>
    </xf>
    <xf numFmtId="0" fontId="8" fillId="3" borderId="2" xfId="0" applyNumberFormat="1" applyFont="1" applyFill="1" applyBorder="1" applyAlignment="1" applyProtection="1">
      <alignment vertical="center" wrapText="1"/>
    </xf>
    <xf numFmtId="164" fontId="8" fillId="3" borderId="2" xfId="0" applyNumberFormat="1" applyFont="1" applyFill="1" applyBorder="1" applyAlignment="1" applyProtection="1">
      <alignment vertical="center" wrapText="1"/>
    </xf>
    <xf numFmtId="0" fontId="8" fillId="3" borderId="2" xfId="0" applyNumberFormat="1" applyFont="1" applyFill="1" applyBorder="1" applyAlignment="1" applyProtection="1">
      <alignment horizontal="center" vertical="center" wrapText="1"/>
    </xf>
    <xf numFmtId="1" fontId="8" fillId="3" borderId="2" xfId="0" applyNumberFormat="1" applyFont="1" applyFill="1" applyBorder="1" applyAlignment="1" applyProtection="1">
      <alignment vertical="center" wrapText="1"/>
    </xf>
    <xf numFmtId="0" fontId="8" fillId="3" borderId="6" xfId="0" applyNumberFormat="1" applyFont="1" applyFill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4" fillId="2" borderId="0" xfId="0" applyFont="1" applyFill="1" applyBorder="1"/>
    <xf numFmtId="0" fontId="4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3" fontId="9" fillId="2" borderId="3" xfId="0" applyNumberFormat="1" applyFont="1" applyFill="1" applyBorder="1" applyAlignment="1">
      <alignment horizontal="center"/>
    </xf>
    <xf numFmtId="3" fontId="9" fillId="2" borderId="5" xfId="0" applyNumberFormat="1" applyFont="1" applyFill="1" applyBorder="1" applyAlignment="1">
      <alignment horizontal="center"/>
    </xf>
    <xf numFmtId="3" fontId="9" fillId="2" borderId="4" xfId="0" applyNumberFormat="1" applyFont="1" applyFill="1" applyBorder="1" applyAlignment="1">
      <alignment horizontal="center"/>
    </xf>
    <xf numFmtId="3" fontId="5" fillId="2" borderId="0" xfId="0" applyNumberFormat="1" applyFont="1" applyFill="1" applyBorder="1" applyAlignment="1">
      <alignment horizontal="center"/>
    </xf>
    <xf numFmtId="3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" fontId="2" fillId="2" borderId="0" xfId="0" applyNumberFormat="1" applyFont="1" applyFill="1" applyBorder="1" applyAlignment="1">
      <alignment horizontal="right"/>
    </xf>
    <xf numFmtId="1" fontId="2" fillId="2" borderId="0" xfId="0" applyNumberFormat="1" applyFont="1" applyFill="1" applyBorder="1" applyAlignment="1">
      <alignment horizontal="center"/>
    </xf>
    <xf numFmtId="1" fontId="5" fillId="2" borderId="0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3" fontId="5" fillId="2" borderId="0" xfId="0" applyNumberFormat="1" applyFont="1" applyFill="1" applyBorder="1" applyAlignment="1"/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Y55"/>
  <sheetViews>
    <sheetView tabSelected="1" workbookViewId="0">
      <selection activeCell="E25" sqref="E25"/>
    </sheetView>
  </sheetViews>
  <sheetFormatPr baseColWidth="10" defaultRowHeight="15" x14ac:dyDescent="0.25"/>
  <cols>
    <col min="1" max="2" width="11.42578125" style="2"/>
    <col min="3" max="4" width="7.28515625" style="2" customWidth="1"/>
    <col min="5" max="5" width="16.85546875" style="2" customWidth="1"/>
    <col min="6" max="6" width="3.85546875" style="2" customWidth="1"/>
    <col min="7" max="7" width="8.28515625" style="2" customWidth="1"/>
    <col min="8" max="8" width="5.140625" style="2" customWidth="1"/>
    <col min="9" max="9" width="4.140625" style="2" customWidth="1"/>
    <col min="10" max="10" width="2" style="2" customWidth="1"/>
    <col min="11" max="11" width="3.85546875" style="2" customWidth="1"/>
    <col min="12" max="12" width="6.5703125" style="2" customWidth="1"/>
    <col min="13" max="13" width="4.85546875" style="2" customWidth="1"/>
    <col min="14" max="14" width="6.5703125" style="2" customWidth="1"/>
    <col min="15" max="15" width="4.42578125" style="2" customWidth="1"/>
    <col min="16" max="16" width="5.85546875" style="2" customWidth="1"/>
    <col min="17" max="17" width="4.28515625" style="2" customWidth="1"/>
    <col min="18" max="18" width="6.85546875" style="2" customWidth="1"/>
    <col min="19" max="19" width="4.42578125" style="2" customWidth="1"/>
    <col min="20" max="20" width="5.7109375" style="2" customWidth="1"/>
    <col min="21" max="21" width="4.7109375" style="2" customWidth="1"/>
    <col min="22" max="22" width="6.140625" style="2" customWidth="1"/>
    <col min="23" max="23" width="3.42578125" style="2" customWidth="1"/>
    <col min="24" max="16384" width="11.42578125" style="2"/>
  </cols>
  <sheetData>
    <row r="4" spans="2:25" ht="18.75" x14ac:dyDescent="0.3">
      <c r="B4" s="1" t="s">
        <v>0</v>
      </c>
      <c r="E4" s="3"/>
      <c r="G4" s="1"/>
      <c r="H4" s="53"/>
      <c r="I4" s="53"/>
      <c r="J4" s="53"/>
      <c r="K4" s="53"/>
    </row>
    <row r="6" spans="2:25" ht="15.75" thickBot="1" x14ac:dyDescent="0.3"/>
    <row r="7" spans="2:25" ht="19.5" thickBot="1" x14ac:dyDescent="0.35">
      <c r="B7" s="1" t="s">
        <v>2</v>
      </c>
      <c r="E7" s="4">
        <v>40962</v>
      </c>
      <c r="G7" s="1" t="s">
        <v>1</v>
      </c>
      <c r="H7" s="53">
        <v>41535</v>
      </c>
      <c r="I7" s="53"/>
      <c r="J7" s="53"/>
      <c r="K7" s="53"/>
    </row>
    <row r="8" spans="2:25" ht="15" customHeight="1" x14ac:dyDescent="0.25">
      <c r="E8" s="5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</row>
    <row r="9" spans="2:25" s="7" customFormat="1" ht="18" customHeight="1" x14ac:dyDescent="0.2">
      <c r="E9" s="8"/>
      <c r="F9" s="54"/>
      <c r="G9" s="54"/>
      <c r="H9" s="54"/>
      <c r="I9" s="9"/>
      <c r="J9" s="9"/>
      <c r="K9" s="54"/>
      <c r="L9" s="54"/>
      <c r="M9" s="54"/>
      <c r="N9" s="54"/>
      <c r="O9" s="54"/>
      <c r="P9" s="54"/>
      <c r="Q9" s="54"/>
      <c r="R9" s="54"/>
      <c r="S9" s="10"/>
    </row>
    <row r="10" spans="2:25" s="1" customFormat="1" ht="18.75" x14ac:dyDescent="0.3">
      <c r="E10" s="11"/>
      <c r="F10" s="55" t="s">
        <v>3</v>
      </c>
      <c r="G10" s="55"/>
      <c r="H10" s="55"/>
      <c r="I10" s="55"/>
      <c r="J10" s="55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22"/>
      <c r="X10" s="48"/>
      <c r="Y10" s="48"/>
    </row>
    <row r="11" spans="2:25" s="12" customFormat="1" ht="23.25" x14ac:dyDescent="0.35">
      <c r="E11" s="13" t="s">
        <v>7</v>
      </c>
      <c r="F11" s="40">
        <v>2013</v>
      </c>
      <c r="G11" s="41"/>
      <c r="H11" s="41"/>
      <c r="I11" s="41"/>
      <c r="J11" s="4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37"/>
      <c r="X11" s="38"/>
      <c r="Y11" s="38"/>
    </row>
    <row r="12" spans="2:25" ht="18.75" x14ac:dyDescent="0.3">
      <c r="E12" s="14" t="s">
        <v>8</v>
      </c>
      <c r="F12" s="43">
        <f>SUMIFS(Feuil2!O2:O15,Feuil2!A2:A15,F10,Feuil2!J2:J15,"&gt;="&amp;$E$7,Feuil2!J2:J15,"&lt;="&amp;$H$7)</f>
        <v>0</v>
      </c>
      <c r="G12" s="44"/>
      <c r="H12" s="44"/>
      <c r="I12" s="44"/>
      <c r="J12" s="45"/>
      <c r="K12" s="47"/>
      <c r="L12" s="47"/>
      <c r="M12" s="48"/>
      <c r="N12" s="48"/>
      <c r="O12" s="47"/>
      <c r="P12" s="47"/>
      <c r="Q12" s="48"/>
      <c r="R12" s="48"/>
      <c r="S12" s="47"/>
      <c r="T12" s="47"/>
      <c r="U12" s="48"/>
      <c r="V12" s="48"/>
      <c r="W12" s="6"/>
      <c r="X12" s="20"/>
      <c r="Y12" s="20"/>
    </row>
    <row r="14" spans="2:25" ht="18.75" x14ac:dyDescent="0.3">
      <c r="E14" s="15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6"/>
      <c r="X14" s="16"/>
      <c r="Y14" s="16"/>
    </row>
    <row r="15" spans="2:25" x14ac:dyDescent="0.25">
      <c r="E15" s="17"/>
      <c r="F15" s="49"/>
      <c r="G15" s="49"/>
      <c r="H15" s="18"/>
      <c r="I15" s="50"/>
      <c r="J15" s="50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6"/>
      <c r="X15" s="6"/>
      <c r="Y15" s="6"/>
    </row>
    <row r="16" spans="2:25" ht="17.25" x14ac:dyDescent="0.3">
      <c r="E16" s="15"/>
      <c r="F16" s="49"/>
      <c r="G16" s="49"/>
      <c r="H16" s="18"/>
      <c r="I16" s="50"/>
      <c r="J16" s="50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6"/>
      <c r="X16" s="6"/>
      <c r="Y16" s="6"/>
    </row>
    <row r="17" spans="5:25" ht="18.75" x14ac:dyDescent="0.3">
      <c r="E17" s="19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6"/>
      <c r="X17" s="20"/>
      <c r="Y17" s="20"/>
    </row>
    <row r="18" spans="5:25" ht="18.75" x14ac:dyDescent="0.3">
      <c r="E18" s="19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6"/>
      <c r="X18" s="20"/>
      <c r="Y18" s="20"/>
    </row>
    <row r="19" spans="5:25" ht="18.75" x14ac:dyDescent="0.3">
      <c r="E19" s="19" t="s">
        <v>27</v>
      </c>
      <c r="F19" s="56"/>
      <c r="G19" s="56"/>
      <c r="H19" s="56"/>
      <c r="I19" s="56"/>
      <c r="J19" s="56"/>
      <c r="K19" s="56"/>
      <c r="L19" s="56"/>
      <c r="M19" s="56"/>
      <c r="N19" s="56"/>
      <c r="O19" s="46"/>
      <c r="P19" s="46"/>
      <c r="Q19" s="46"/>
      <c r="R19" s="46"/>
      <c r="S19" s="46"/>
      <c r="T19" s="46"/>
      <c r="U19" s="46"/>
      <c r="V19" s="46"/>
      <c r="W19" s="6"/>
      <c r="X19" s="20"/>
      <c r="Y19" s="20"/>
    </row>
    <row r="20" spans="5:25" ht="18.75" x14ac:dyDescent="0.3">
      <c r="E20" s="19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6"/>
      <c r="X20" s="20"/>
      <c r="Y20" s="20"/>
    </row>
    <row r="21" spans="5:25" ht="18.75" x14ac:dyDescent="0.3">
      <c r="E21" s="19" t="s">
        <v>28</v>
      </c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6"/>
      <c r="X21" s="20"/>
      <c r="Y21" s="20"/>
    </row>
    <row r="22" spans="5:25" ht="18.75" x14ac:dyDescent="0.3">
      <c r="E22" s="19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6"/>
      <c r="X22" s="20"/>
      <c r="Y22" s="20"/>
    </row>
    <row r="23" spans="5:25" ht="18.75" x14ac:dyDescent="0.3">
      <c r="E23" s="19" t="s">
        <v>29</v>
      </c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6"/>
      <c r="X23" s="20"/>
      <c r="Y23" s="20"/>
    </row>
    <row r="24" spans="5:25" ht="18.75" x14ac:dyDescent="0.3">
      <c r="E24" s="6"/>
      <c r="F24" s="21"/>
      <c r="G24" s="6"/>
      <c r="H24" s="6"/>
      <c r="I24" s="21"/>
      <c r="J24" s="6"/>
      <c r="K24" s="21"/>
      <c r="L24" s="6"/>
      <c r="M24" s="21"/>
      <c r="N24" s="6"/>
      <c r="O24" s="21"/>
      <c r="P24" s="6"/>
      <c r="Q24" s="21"/>
      <c r="R24" s="6"/>
      <c r="S24" s="21"/>
      <c r="T24" s="6"/>
      <c r="U24" s="21"/>
      <c r="V24" s="6"/>
      <c r="W24" s="6"/>
      <c r="X24" s="22"/>
      <c r="Y24" s="22"/>
    </row>
    <row r="25" spans="5:25" ht="18.75" x14ac:dyDescent="0.3">
      <c r="E25" s="6" t="s">
        <v>30</v>
      </c>
      <c r="F25" s="47"/>
      <c r="G25" s="47"/>
      <c r="H25" s="47"/>
      <c r="I25" s="48"/>
      <c r="J25" s="48"/>
      <c r="K25" s="47"/>
      <c r="L25" s="48"/>
      <c r="M25" s="47"/>
      <c r="N25" s="48"/>
      <c r="O25" s="47"/>
      <c r="P25" s="48"/>
      <c r="Q25" s="47"/>
      <c r="R25" s="48"/>
      <c r="S25" s="47"/>
      <c r="T25" s="48"/>
      <c r="U25" s="47"/>
      <c r="V25" s="48"/>
      <c r="W25" s="6"/>
      <c r="X25" s="20"/>
      <c r="Y25" s="20"/>
    </row>
    <row r="26" spans="5:25" x14ac:dyDescent="0.25">
      <c r="E26" s="6"/>
      <c r="F26" s="6"/>
      <c r="G26" s="6"/>
      <c r="H26" s="6"/>
      <c r="I26" s="6"/>
      <c r="J26" s="6"/>
      <c r="K26" s="6"/>
      <c r="L26" s="6"/>
      <c r="M26" s="23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</row>
    <row r="27" spans="5:25" x14ac:dyDescent="0.25">
      <c r="E27" s="24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6"/>
      <c r="X27" s="6"/>
      <c r="Y27" s="6"/>
    </row>
    <row r="28" spans="5:25" x14ac:dyDescent="0.25">
      <c r="E28" s="6"/>
      <c r="F28" s="21"/>
      <c r="G28" s="6"/>
      <c r="H28" s="6"/>
      <c r="I28" s="21"/>
      <c r="J28" s="6"/>
      <c r="K28" s="21"/>
      <c r="L28" s="6"/>
      <c r="M28" s="21"/>
      <c r="N28" s="6"/>
      <c r="O28" s="21"/>
      <c r="P28" s="6"/>
      <c r="Q28" s="21"/>
      <c r="R28" s="6"/>
      <c r="S28" s="21"/>
      <c r="T28" s="6"/>
      <c r="U28" s="21"/>
      <c r="V28" s="6"/>
      <c r="W28" s="6"/>
      <c r="X28" s="6"/>
      <c r="Y28" s="6"/>
    </row>
    <row r="29" spans="5:25" x14ac:dyDescent="0.25">
      <c r="E29" s="6"/>
      <c r="F29" s="21"/>
      <c r="G29" s="6"/>
      <c r="H29" s="6"/>
      <c r="I29" s="21"/>
      <c r="J29" s="6"/>
      <c r="K29" s="21"/>
      <c r="L29" s="6"/>
      <c r="M29" s="21"/>
      <c r="N29" s="6"/>
      <c r="O29" s="21"/>
      <c r="P29" s="6"/>
      <c r="Q29" s="21"/>
      <c r="R29" s="6"/>
      <c r="S29" s="21"/>
      <c r="T29" s="6"/>
      <c r="U29" s="21"/>
      <c r="V29" s="6"/>
    </row>
    <row r="30" spans="5:25" x14ac:dyDescent="0.25">
      <c r="E30" s="6"/>
      <c r="F30" s="21"/>
      <c r="G30" s="6"/>
      <c r="H30" s="6"/>
      <c r="I30" s="21"/>
      <c r="J30" s="6"/>
      <c r="K30" s="21"/>
      <c r="L30" s="6"/>
      <c r="M30" s="21"/>
      <c r="N30" s="6"/>
      <c r="O30" s="21"/>
      <c r="P30" s="6"/>
      <c r="Q30" s="21"/>
      <c r="R30" s="6"/>
      <c r="S30" s="21"/>
      <c r="T30" s="6"/>
      <c r="U30" s="21"/>
      <c r="V30" s="6"/>
    </row>
    <row r="31" spans="5:25" x14ac:dyDescent="0.25">
      <c r="E31" s="6"/>
      <c r="F31" s="21"/>
      <c r="G31" s="6"/>
      <c r="H31" s="6"/>
      <c r="I31" s="21"/>
      <c r="J31" s="6"/>
      <c r="K31" s="21"/>
      <c r="L31" s="6"/>
      <c r="M31" s="21"/>
      <c r="N31" s="6"/>
      <c r="O31" s="21"/>
      <c r="P31" s="6"/>
      <c r="Q31" s="21"/>
      <c r="R31" s="6"/>
      <c r="S31" s="21"/>
      <c r="T31" s="6"/>
      <c r="U31" s="21"/>
      <c r="V31" s="6"/>
    </row>
    <row r="32" spans="5:25" x14ac:dyDescent="0.25">
      <c r="E32" s="6"/>
      <c r="F32" s="21"/>
      <c r="G32" s="6"/>
      <c r="H32" s="6"/>
      <c r="I32" s="21"/>
      <c r="J32" s="6"/>
      <c r="K32" s="21"/>
      <c r="L32" s="6"/>
      <c r="M32" s="21"/>
      <c r="N32" s="6"/>
      <c r="O32" s="21"/>
      <c r="P32" s="6"/>
      <c r="Q32" s="21"/>
      <c r="R32" s="6"/>
      <c r="S32" s="21"/>
      <c r="T32" s="6"/>
      <c r="U32" s="21"/>
      <c r="V32" s="6"/>
    </row>
    <row r="33" spans="5:22" x14ac:dyDescent="0.25"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</row>
    <row r="34" spans="5:22" x14ac:dyDescent="0.25">
      <c r="E34" s="24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</row>
    <row r="35" spans="5:22" x14ac:dyDescent="0.25">
      <c r="E35" s="6"/>
      <c r="F35" s="21"/>
      <c r="G35" s="6"/>
      <c r="H35" s="6"/>
      <c r="I35" s="21"/>
      <c r="J35" s="6"/>
      <c r="K35" s="21"/>
      <c r="L35" s="6"/>
      <c r="M35" s="21"/>
      <c r="N35" s="6"/>
      <c r="O35" s="21"/>
      <c r="P35" s="6"/>
      <c r="Q35" s="21"/>
      <c r="R35" s="6"/>
      <c r="S35" s="21"/>
      <c r="T35" s="6"/>
      <c r="U35" s="21"/>
      <c r="V35" s="6"/>
    </row>
    <row r="36" spans="5:22" x14ac:dyDescent="0.25">
      <c r="E36" s="6"/>
      <c r="F36" s="21"/>
      <c r="G36" s="6"/>
      <c r="H36" s="6"/>
      <c r="I36" s="21"/>
      <c r="J36" s="6"/>
      <c r="K36" s="21"/>
      <c r="L36" s="6"/>
      <c r="M36" s="21"/>
      <c r="N36" s="6"/>
      <c r="O36" s="21"/>
      <c r="P36" s="6"/>
      <c r="Q36" s="21"/>
      <c r="R36" s="6"/>
      <c r="S36" s="21"/>
      <c r="T36" s="6"/>
      <c r="U36" s="21"/>
      <c r="V36" s="6"/>
    </row>
    <row r="37" spans="5:22" x14ac:dyDescent="0.25">
      <c r="E37" s="6"/>
      <c r="F37" s="21"/>
      <c r="G37" s="6"/>
      <c r="H37" s="6"/>
      <c r="I37" s="21"/>
      <c r="J37" s="6"/>
      <c r="K37" s="21"/>
      <c r="L37" s="6"/>
      <c r="M37" s="21"/>
      <c r="N37" s="6"/>
      <c r="O37" s="21"/>
      <c r="P37" s="6"/>
      <c r="Q37" s="21"/>
      <c r="R37" s="6"/>
      <c r="S37" s="21"/>
      <c r="T37" s="6"/>
      <c r="U37" s="21"/>
      <c r="V37" s="6"/>
    </row>
    <row r="38" spans="5:22" x14ac:dyDescent="0.25">
      <c r="E38" s="6"/>
      <c r="F38" s="21"/>
      <c r="G38" s="6"/>
      <c r="H38" s="6"/>
      <c r="I38" s="21"/>
      <c r="J38" s="6"/>
      <c r="K38" s="21"/>
      <c r="L38" s="6"/>
      <c r="M38" s="21"/>
      <c r="N38" s="6"/>
      <c r="O38" s="21"/>
      <c r="P38" s="6"/>
      <c r="Q38" s="21"/>
      <c r="R38" s="6"/>
      <c r="S38" s="21"/>
      <c r="T38" s="6"/>
      <c r="U38" s="21"/>
      <c r="V38" s="6"/>
    </row>
    <row r="39" spans="5:22" x14ac:dyDescent="0.25">
      <c r="E39" s="6"/>
      <c r="F39" s="21"/>
      <c r="G39" s="6"/>
      <c r="H39" s="6"/>
      <c r="I39" s="21"/>
      <c r="J39" s="6"/>
      <c r="K39" s="21"/>
      <c r="L39" s="6"/>
      <c r="M39" s="21"/>
      <c r="N39" s="6"/>
      <c r="O39" s="21"/>
      <c r="P39" s="6"/>
      <c r="Q39" s="21"/>
      <c r="R39" s="6"/>
      <c r="S39" s="21"/>
      <c r="T39" s="6"/>
      <c r="U39" s="21"/>
      <c r="V39" s="6"/>
    </row>
    <row r="40" spans="5:22" x14ac:dyDescent="0.25"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</row>
    <row r="41" spans="5:22" x14ac:dyDescent="0.25">
      <c r="E41" s="24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</row>
    <row r="42" spans="5:22" x14ac:dyDescent="0.25">
      <c r="E42" s="6"/>
      <c r="F42" s="21"/>
      <c r="G42" s="6"/>
      <c r="H42" s="6"/>
      <c r="I42" s="21"/>
      <c r="J42" s="6"/>
      <c r="K42" s="21"/>
      <c r="L42" s="6"/>
      <c r="M42" s="21"/>
      <c r="N42" s="6"/>
      <c r="O42" s="21"/>
      <c r="P42" s="6"/>
      <c r="Q42" s="21"/>
      <c r="R42" s="6"/>
      <c r="S42" s="21"/>
      <c r="T42" s="6"/>
      <c r="U42" s="21"/>
      <c r="V42" s="6"/>
    </row>
    <row r="43" spans="5:22" x14ac:dyDescent="0.25">
      <c r="E43" s="6"/>
      <c r="F43" s="21"/>
      <c r="G43" s="6"/>
      <c r="H43" s="6"/>
      <c r="I43" s="21"/>
      <c r="J43" s="6"/>
      <c r="K43" s="21"/>
      <c r="L43" s="6"/>
      <c r="M43" s="21"/>
      <c r="N43" s="6"/>
      <c r="O43" s="21"/>
      <c r="P43" s="6"/>
      <c r="Q43" s="21"/>
      <c r="R43" s="6"/>
      <c r="S43" s="21"/>
      <c r="T43" s="6"/>
      <c r="U43" s="21"/>
      <c r="V43" s="6"/>
    </row>
    <row r="44" spans="5:22" x14ac:dyDescent="0.25">
      <c r="E44" s="6"/>
      <c r="F44" s="21"/>
      <c r="G44" s="6"/>
      <c r="H44" s="6"/>
      <c r="I44" s="21"/>
      <c r="J44" s="6"/>
      <c r="K44" s="21"/>
      <c r="L44" s="6"/>
      <c r="M44" s="21"/>
      <c r="N44" s="6"/>
      <c r="O44" s="21"/>
      <c r="P44" s="6"/>
      <c r="Q44" s="21"/>
      <c r="R44" s="6"/>
      <c r="S44" s="21"/>
      <c r="T44" s="6"/>
      <c r="U44" s="21"/>
      <c r="V44" s="6"/>
    </row>
    <row r="45" spans="5:22" x14ac:dyDescent="0.25">
      <c r="E45" s="6"/>
      <c r="F45" s="21"/>
      <c r="G45" s="6"/>
      <c r="H45" s="6"/>
      <c r="I45" s="21"/>
      <c r="J45" s="6"/>
      <c r="K45" s="21"/>
      <c r="L45" s="6"/>
      <c r="M45" s="21"/>
      <c r="N45" s="6"/>
      <c r="O45" s="21"/>
      <c r="P45" s="6"/>
      <c r="Q45" s="21"/>
      <c r="R45" s="6"/>
      <c r="S45" s="21"/>
      <c r="T45" s="6"/>
      <c r="U45" s="21"/>
      <c r="V45" s="6"/>
    </row>
    <row r="46" spans="5:22" x14ac:dyDescent="0.25">
      <c r="E46" s="6"/>
      <c r="F46" s="21"/>
      <c r="G46" s="6"/>
      <c r="H46" s="6"/>
      <c r="I46" s="21"/>
      <c r="J46" s="6"/>
      <c r="K46" s="21"/>
      <c r="L46" s="6"/>
      <c r="M46" s="21"/>
      <c r="N46" s="6"/>
      <c r="O46" s="21"/>
      <c r="P46" s="6"/>
      <c r="Q46" s="21"/>
      <c r="R46" s="6"/>
      <c r="S46" s="21"/>
      <c r="T46" s="6"/>
      <c r="U46" s="21"/>
      <c r="V46" s="6"/>
    </row>
    <row r="47" spans="5:22" x14ac:dyDescent="0.25"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</row>
    <row r="48" spans="5:22" x14ac:dyDescent="0.25"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</row>
    <row r="49" spans="5:22" x14ac:dyDescent="0.25"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</row>
    <row r="50" spans="5:22" x14ac:dyDescent="0.25"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5:22" x14ac:dyDescent="0.25"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</row>
    <row r="52" spans="5:22" x14ac:dyDescent="0.25"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</row>
    <row r="53" spans="5:22" x14ac:dyDescent="0.25"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</row>
    <row r="54" spans="5:22" x14ac:dyDescent="0.25"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</row>
    <row r="55" spans="5:22" x14ac:dyDescent="0.25"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</row>
  </sheetData>
  <mergeCells count="120">
    <mergeCell ref="S10:V10"/>
    <mergeCell ref="X10:Y10"/>
    <mergeCell ref="K11:L11"/>
    <mergeCell ref="M11:N11"/>
    <mergeCell ref="O11:P11"/>
    <mergeCell ref="Q11:R11"/>
    <mergeCell ref="S11:T11"/>
    <mergeCell ref="U11:V11"/>
    <mergeCell ref="H4:K4"/>
    <mergeCell ref="H7:K7"/>
    <mergeCell ref="F9:H9"/>
    <mergeCell ref="K9:N9"/>
    <mergeCell ref="O9:R9"/>
    <mergeCell ref="F10:J10"/>
    <mergeCell ref="K10:N10"/>
    <mergeCell ref="O10:R10"/>
    <mergeCell ref="S12:T12"/>
    <mergeCell ref="U12:V12"/>
    <mergeCell ref="F14:G14"/>
    <mergeCell ref="H14:J14"/>
    <mergeCell ref="K14:L14"/>
    <mergeCell ref="M14:N14"/>
    <mergeCell ref="O14:P14"/>
    <mergeCell ref="Q14:R14"/>
    <mergeCell ref="S14:T14"/>
    <mergeCell ref="U14:V14"/>
    <mergeCell ref="K12:L12"/>
    <mergeCell ref="M12:N12"/>
    <mergeCell ref="O12:P12"/>
    <mergeCell ref="Q12:R12"/>
    <mergeCell ref="S15:T15"/>
    <mergeCell ref="U15:V15"/>
    <mergeCell ref="F16:G16"/>
    <mergeCell ref="I16:J16"/>
    <mergeCell ref="K16:L16"/>
    <mergeCell ref="M16:N16"/>
    <mergeCell ref="O16:P16"/>
    <mergeCell ref="Q16:R16"/>
    <mergeCell ref="S16:T16"/>
    <mergeCell ref="U16:V16"/>
    <mergeCell ref="F15:G15"/>
    <mergeCell ref="I15:J15"/>
    <mergeCell ref="K15:L15"/>
    <mergeCell ref="M15:N15"/>
    <mergeCell ref="O15:P15"/>
    <mergeCell ref="Q15:R15"/>
    <mergeCell ref="S17:T17"/>
    <mergeCell ref="U17:V17"/>
    <mergeCell ref="F18:G18"/>
    <mergeCell ref="H18:J18"/>
    <mergeCell ref="K18:L18"/>
    <mergeCell ref="M18:N18"/>
    <mergeCell ref="O18:P18"/>
    <mergeCell ref="Q18:R18"/>
    <mergeCell ref="S18:T18"/>
    <mergeCell ref="U18:V18"/>
    <mergeCell ref="F17:G17"/>
    <mergeCell ref="H17:J17"/>
    <mergeCell ref="K17:L17"/>
    <mergeCell ref="M17:N17"/>
    <mergeCell ref="O17:P17"/>
    <mergeCell ref="Q17:R17"/>
    <mergeCell ref="S19:T19"/>
    <mergeCell ref="U19:V19"/>
    <mergeCell ref="F20:G20"/>
    <mergeCell ref="H20:J20"/>
    <mergeCell ref="K20:L20"/>
    <mergeCell ref="M20:N20"/>
    <mergeCell ref="O20:P20"/>
    <mergeCell ref="Q20:R20"/>
    <mergeCell ref="S20:T20"/>
    <mergeCell ref="U20:V20"/>
    <mergeCell ref="O19:P19"/>
    <mergeCell ref="Q19:R19"/>
    <mergeCell ref="F23:G23"/>
    <mergeCell ref="H23:J23"/>
    <mergeCell ref="K23:L23"/>
    <mergeCell ref="M23:N23"/>
    <mergeCell ref="O23:P23"/>
    <mergeCell ref="Q23:R23"/>
    <mergeCell ref="S21:T21"/>
    <mergeCell ref="U21:V21"/>
    <mergeCell ref="F22:G22"/>
    <mergeCell ref="H22:J22"/>
    <mergeCell ref="K22:L22"/>
    <mergeCell ref="M22:N22"/>
    <mergeCell ref="O22:P22"/>
    <mergeCell ref="Q22:R22"/>
    <mergeCell ref="S22:T22"/>
    <mergeCell ref="U22:V22"/>
    <mergeCell ref="F21:G21"/>
    <mergeCell ref="H21:J21"/>
    <mergeCell ref="K21:L21"/>
    <mergeCell ref="M21:N21"/>
    <mergeCell ref="O21:P21"/>
    <mergeCell ref="Q21:R21"/>
    <mergeCell ref="F41:J41"/>
    <mergeCell ref="K41:N41"/>
    <mergeCell ref="O41:R41"/>
    <mergeCell ref="S41:V41"/>
    <mergeCell ref="F11:J11"/>
    <mergeCell ref="F12:J12"/>
    <mergeCell ref="F27:J27"/>
    <mergeCell ref="K27:N27"/>
    <mergeCell ref="O27:R27"/>
    <mergeCell ref="S27:V27"/>
    <mergeCell ref="F34:J34"/>
    <mergeCell ref="K34:N34"/>
    <mergeCell ref="O34:R34"/>
    <mergeCell ref="S34:V34"/>
    <mergeCell ref="S23:T23"/>
    <mergeCell ref="U23:V23"/>
    <mergeCell ref="F25:G25"/>
    <mergeCell ref="H25:J25"/>
    <mergeCell ref="K25:L25"/>
    <mergeCell ref="M25:N25"/>
    <mergeCell ref="O25:P25"/>
    <mergeCell ref="Q25:R25"/>
    <mergeCell ref="S25:T25"/>
    <mergeCell ref="U25:V2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workbookViewId="0">
      <selection activeCell="K20" sqref="K20"/>
    </sheetView>
  </sheetViews>
  <sheetFormatPr baseColWidth="10" defaultRowHeight="15" x14ac:dyDescent="0.25"/>
  <cols>
    <col min="1" max="1" width="19.85546875" customWidth="1"/>
    <col min="2" max="2" width="24.7109375" customWidth="1"/>
    <col min="3" max="9" width="5.7109375" customWidth="1"/>
    <col min="16" max="16" width="6.28515625" customWidth="1"/>
    <col min="17" max="17" width="5.28515625" customWidth="1"/>
  </cols>
  <sheetData>
    <row r="1" spans="1:17" s="36" customFormat="1" ht="30" x14ac:dyDescent="0.25">
      <c r="A1" s="31" t="s">
        <v>9</v>
      </c>
      <c r="B1" s="31" t="s">
        <v>26</v>
      </c>
      <c r="C1" s="31" t="s">
        <v>10</v>
      </c>
      <c r="D1" s="31" t="s">
        <v>11</v>
      </c>
      <c r="E1" s="31" t="s">
        <v>12</v>
      </c>
      <c r="F1" s="31" t="s">
        <v>13</v>
      </c>
      <c r="G1" s="31" t="s">
        <v>14</v>
      </c>
      <c r="H1" s="31" t="s">
        <v>15</v>
      </c>
      <c r="I1" s="31" t="s">
        <v>16</v>
      </c>
      <c r="J1" s="32" t="s">
        <v>17</v>
      </c>
      <c r="K1" s="33" t="s">
        <v>18</v>
      </c>
      <c r="L1" s="31" t="s">
        <v>19</v>
      </c>
      <c r="M1" s="31" t="s">
        <v>20</v>
      </c>
      <c r="N1" s="31" t="s">
        <v>21</v>
      </c>
      <c r="O1" s="34" t="s">
        <v>22</v>
      </c>
      <c r="P1" s="34" t="s">
        <v>23</v>
      </c>
      <c r="Q1" s="35" t="s">
        <v>24</v>
      </c>
    </row>
    <row r="2" spans="1:17" x14ac:dyDescent="0.25">
      <c r="A2" t="s">
        <v>25</v>
      </c>
      <c r="B2" t="s">
        <v>25</v>
      </c>
      <c r="C2" s="25"/>
      <c r="D2" s="25"/>
      <c r="E2" s="25"/>
      <c r="F2" s="25"/>
      <c r="G2" s="25">
        <v>8</v>
      </c>
      <c r="H2" s="25"/>
      <c r="I2" s="25"/>
      <c r="J2" s="26">
        <v>40962</v>
      </c>
      <c r="K2" s="27">
        <v>32</v>
      </c>
      <c r="L2" s="28">
        <v>2</v>
      </c>
      <c r="M2" s="29">
        <f t="shared" ref="M2" si="0">SUM(C2:I2)</f>
        <v>8</v>
      </c>
      <c r="N2" s="29">
        <f t="shared" ref="N2:N15" si="1">IF(B2="SuppGuide",1,IF(M2=0,0,IF(M2&lt;=25,1,ROUNDUP(M2/25,0))))</f>
        <v>1</v>
      </c>
      <c r="O2" s="30">
        <v>100</v>
      </c>
      <c r="P2" s="30">
        <f t="shared" ref="P2:P15" si="2">IF(A2=B2,IF(OR(LEFT(B2,1)="M",LEFT(B2,1)="C"),VLOOKUP(L2,$P$2:$R$5,3))*N2,0)</f>
        <v>0</v>
      </c>
      <c r="Q2">
        <f t="shared" ref="Q2:Q15" si="3">IF($A2&lt;&gt;0,1,"    ")</f>
        <v>1</v>
      </c>
    </row>
    <row r="3" spans="1:17" x14ac:dyDescent="0.25">
      <c r="A3" t="s">
        <v>4</v>
      </c>
      <c r="B3" t="s">
        <v>4</v>
      </c>
      <c r="C3" s="25"/>
      <c r="D3" s="25"/>
      <c r="E3" s="25"/>
      <c r="F3" s="25">
        <v>22</v>
      </c>
      <c r="G3" s="25"/>
      <c r="H3" s="25"/>
      <c r="I3" s="25"/>
      <c r="J3" s="26">
        <v>40974</v>
      </c>
      <c r="K3" s="27">
        <v>28</v>
      </c>
      <c r="L3" s="28">
        <v>3</v>
      </c>
      <c r="M3" s="29">
        <v>22</v>
      </c>
      <c r="N3" s="29">
        <f t="shared" si="1"/>
        <v>1</v>
      </c>
      <c r="O3" s="30">
        <v>587</v>
      </c>
      <c r="P3" s="30">
        <f t="shared" si="2"/>
        <v>0</v>
      </c>
      <c r="Q3">
        <f t="shared" si="3"/>
        <v>1</v>
      </c>
    </row>
    <row r="4" spans="1:17" x14ac:dyDescent="0.25">
      <c r="A4" t="s">
        <v>5</v>
      </c>
      <c r="B4" t="s">
        <v>5</v>
      </c>
      <c r="C4" s="25">
        <v>8</v>
      </c>
      <c r="D4" s="25"/>
      <c r="E4" s="25"/>
      <c r="F4" s="25"/>
      <c r="G4" s="25"/>
      <c r="H4" s="25"/>
      <c r="I4" s="25"/>
      <c r="J4" s="26">
        <v>40981</v>
      </c>
      <c r="K4" s="27">
        <v>40</v>
      </c>
      <c r="L4" s="28">
        <v>1</v>
      </c>
      <c r="M4" s="29">
        <f t="shared" ref="M4:M15" si="4">SUM(C4:I4)</f>
        <v>8</v>
      </c>
      <c r="N4" s="29">
        <f t="shared" si="1"/>
        <v>1</v>
      </c>
      <c r="O4" s="30">
        <v>55</v>
      </c>
      <c r="P4" s="30">
        <f t="shared" si="2"/>
        <v>0</v>
      </c>
      <c r="Q4">
        <f t="shared" si="3"/>
        <v>1</v>
      </c>
    </row>
    <row r="5" spans="1:17" x14ac:dyDescent="0.25">
      <c r="A5" t="s">
        <v>6</v>
      </c>
      <c r="B5" t="s">
        <v>6</v>
      </c>
      <c r="C5" s="25">
        <v>50</v>
      </c>
      <c r="D5" s="25"/>
      <c r="E5" s="25"/>
      <c r="F5" s="25"/>
      <c r="G5" s="25"/>
      <c r="H5" s="25"/>
      <c r="I5" s="25"/>
      <c r="J5" s="26">
        <v>41015</v>
      </c>
      <c r="K5" s="27">
        <v>10</v>
      </c>
      <c r="L5" s="28">
        <v>1</v>
      </c>
      <c r="M5" s="29">
        <f t="shared" si="4"/>
        <v>50</v>
      </c>
      <c r="N5" s="29">
        <f t="shared" si="1"/>
        <v>2</v>
      </c>
      <c r="O5" s="30">
        <v>26</v>
      </c>
      <c r="P5" s="30">
        <f t="shared" si="2"/>
        <v>0</v>
      </c>
      <c r="Q5">
        <f t="shared" si="3"/>
        <v>1</v>
      </c>
    </row>
    <row r="6" spans="1:17" x14ac:dyDescent="0.25">
      <c r="A6" t="s">
        <v>25</v>
      </c>
      <c r="B6" t="s">
        <v>25</v>
      </c>
      <c r="C6" s="25"/>
      <c r="D6" s="25"/>
      <c r="E6" s="25"/>
      <c r="F6" s="25">
        <v>18</v>
      </c>
      <c r="G6" s="25"/>
      <c r="H6" s="25"/>
      <c r="I6" s="25"/>
      <c r="J6" s="26">
        <v>41076</v>
      </c>
      <c r="K6" s="27">
        <v>38</v>
      </c>
      <c r="L6" s="28">
        <v>2</v>
      </c>
      <c r="M6" s="29">
        <f t="shared" si="4"/>
        <v>18</v>
      </c>
      <c r="N6" s="29">
        <f t="shared" si="1"/>
        <v>1</v>
      </c>
      <c r="O6" s="30">
        <v>255</v>
      </c>
      <c r="P6" s="30">
        <f t="shared" si="2"/>
        <v>0</v>
      </c>
      <c r="Q6">
        <f t="shared" si="3"/>
        <v>1</v>
      </c>
    </row>
    <row r="7" spans="1:17" x14ac:dyDescent="0.25">
      <c r="A7" t="s">
        <v>4</v>
      </c>
      <c r="B7" t="s">
        <v>4</v>
      </c>
      <c r="C7" s="25"/>
      <c r="D7" s="25"/>
      <c r="E7" s="25"/>
      <c r="F7" s="25">
        <v>48</v>
      </c>
      <c r="G7" s="25"/>
      <c r="H7" s="25"/>
      <c r="I7" s="25"/>
      <c r="J7" s="26">
        <v>41107</v>
      </c>
      <c r="K7" s="27">
        <v>34</v>
      </c>
      <c r="L7" s="28">
        <v>2</v>
      </c>
      <c r="M7" s="29">
        <f t="shared" si="4"/>
        <v>48</v>
      </c>
      <c r="N7" s="29">
        <f t="shared" si="1"/>
        <v>2</v>
      </c>
      <c r="O7" s="30">
        <v>258</v>
      </c>
      <c r="P7" s="30">
        <f t="shared" si="2"/>
        <v>0</v>
      </c>
      <c r="Q7">
        <f t="shared" si="3"/>
        <v>1</v>
      </c>
    </row>
    <row r="8" spans="1:17" x14ac:dyDescent="0.25">
      <c r="A8" t="s">
        <v>5</v>
      </c>
      <c r="B8" t="s">
        <v>5</v>
      </c>
      <c r="C8" s="25"/>
      <c r="D8" s="25">
        <v>9</v>
      </c>
      <c r="E8" s="25"/>
      <c r="F8" s="25"/>
      <c r="G8" s="25"/>
      <c r="H8" s="25"/>
      <c r="I8" s="25"/>
      <c r="J8" s="26">
        <v>41138</v>
      </c>
      <c r="K8" s="27">
        <v>42</v>
      </c>
      <c r="L8" s="28">
        <v>1</v>
      </c>
      <c r="M8" s="29">
        <f t="shared" si="4"/>
        <v>9</v>
      </c>
      <c r="N8" s="29">
        <f t="shared" si="1"/>
        <v>1</v>
      </c>
      <c r="O8" s="30">
        <v>899</v>
      </c>
      <c r="P8" s="30">
        <f t="shared" si="2"/>
        <v>0</v>
      </c>
      <c r="Q8">
        <f t="shared" si="3"/>
        <v>1</v>
      </c>
    </row>
    <row r="9" spans="1:17" x14ac:dyDescent="0.25">
      <c r="A9" t="s">
        <v>25</v>
      </c>
      <c r="B9" t="s">
        <v>25</v>
      </c>
      <c r="C9" s="25"/>
      <c r="D9" s="25"/>
      <c r="E9" s="25"/>
      <c r="F9" s="25">
        <v>20</v>
      </c>
      <c r="G9" s="25"/>
      <c r="H9" s="25"/>
      <c r="I9" s="25"/>
      <c r="J9" s="26">
        <v>41169</v>
      </c>
      <c r="K9" s="27">
        <v>44</v>
      </c>
      <c r="L9" s="28">
        <v>1</v>
      </c>
      <c r="M9" s="29">
        <f t="shared" si="4"/>
        <v>20</v>
      </c>
      <c r="N9" s="29">
        <f t="shared" si="1"/>
        <v>1</v>
      </c>
      <c r="O9" s="30">
        <v>558</v>
      </c>
      <c r="P9" s="30">
        <f t="shared" si="2"/>
        <v>0</v>
      </c>
      <c r="Q9">
        <f t="shared" si="3"/>
        <v>1</v>
      </c>
    </row>
    <row r="10" spans="1:17" x14ac:dyDescent="0.25">
      <c r="A10" t="s">
        <v>4</v>
      </c>
      <c r="B10" t="s">
        <v>4</v>
      </c>
      <c r="C10" s="25"/>
      <c r="D10" s="25"/>
      <c r="E10" s="25"/>
      <c r="F10" s="25">
        <v>25</v>
      </c>
      <c r="G10" s="25"/>
      <c r="H10" s="25"/>
      <c r="I10" s="25"/>
      <c r="J10" s="26">
        <v>41351</v>
      </c>
      <c r="K10" s="27">
        <v>50</v>
      </c>
      <c r="L10" s="28">
        <v>1</v>
      </c>
      <c r="M10" s="29">
        <f t="shared" si="4"/>
        <v>25</v>
      </c>
      <c r="N10" s="29">
        <f t="shared" si="1"/>
        <v>1</v>
      </c>
      <c r="O10" s="30">
        <v>558</v>
      </c>
      <c r="P10" s="30">
        <f t="shared" si="2"/>
        <v>0</v>
      </c>
      <c r="Q10">
        <f t="shared" si="3"/>
        <v>1</v>
      </c>
    </row>
    <row r="11" spans="1:17" x14ac:dyDescent="0.25">
      <c r="A11" t="s">
        <v>5</v>
      </c>
      <c r="B11" t="s">
        <v>5</v>
      </c>
      <c r="C11" s="25"/>
      <c r="D11" s="25"/>
      <c r="E11" s="25"/>
      <c r="F11" s="25"/>
      <c r="G11" s="25"/>
      <c r="H11" s="25"/>
      <c r="I11" s="25"/>
      <c r="J11" s="26">
        <v>41352</v>
      </c>
      <c r="K11" s="27">
        <v>33</v>
      </c>
      <c r="L11" s="28"/>
      <c r="M11" s="29">
        <f t="shared" si="4"/>
        <v>0</v>
      </c>
      <c r="N11" s="29">
        <f t="shared" si="1"/>
        <v>0</v>
      </c>
      <c r="O11" s="30">
        <v>889</v>
      </c>
      <c r="P11" s="30">
        <f t="shared" si="2"/>
        <v>0</v>
      </c>
      <c r="Q11">
        <f t="shared" si="3"/>
        <v>1</v>
      </c>
    </row>
    <row r="12" spans="1:17" x14ac:dyDescent="0.25">
      <c r="A12" t="s">
        <v>6</v>
      </c>
      <c r="B12" t="s">
        <v>6</v>
      </c>
      <c r="C12" s="25"/>
      <c r="D12" s="25"/>
      <c r="E12" s="25"/>
      <c r="F12" s="25">
        <v>53</v>
      </c>
      <c r="G12" s="25"/>
      <c r="H12" s="25"/>
      <c r="I12" s="25"/>
      <c r="J12" s="26">
        <v>41444</v>
      </c>
      <c r="K12" s="27">
        <v>35</v>
      </c>
      <c r="L12" s="28">
        <v>2</v>
      </c>
      <c r="M12" s="29">
        <f t="shared" si="4"/>
        <v>53</v>
      </c>
      <c r="N12" s="29">
        <f t="shared" si="1"/>
        <v>3</v>
      </c>
      <c r="O12" s="30">
        <v>698</v>
      </c>
      <c r="P12" s="30">
        <f t="shared" si="2"/>
        <v>0</v>
      </c>
      <c r="Q12">
        <f t="shared" si="3"/>
        <v>1</v>
      </c>
    </row>
    <row r="13" spans="1:17" x14ac:dyDescent="0.25">
      <c r="A13" t="s">
        <v>25</v>
      </c>
      <c r="B13" t="s">
        <v>25</v>
      </c>
      <c r="C13" s="25"/>
      <c r="D13" s="25"/>
      <c r="E13" s="25"/>
      <c r="F13" s="25">
        <v>25</v>
      </c>
      <c r="G13" s="25"/>
      <c r="H13" s="25"/>
      <c r="I13" s="25"/>
      <c r="J13" s="26">
        <v>41477</v>
      </c>
      <c r="K13" s="27">
        <v>24</v>
      </c>
      <c r="L13" s="28">
        <v>3</v>
      </c>
      <c r="M13" s="29">
        <f t="shared" si="4"/>
        <v>25</v>
      </c>
      <c r="N13" s="29">
        <f t="shared" si="1"/>
        <v>1</v>
      </c>
      <c r="O13" s="30">
        <v>454</v>
      </c>
      <c r="P13" s="30">
        <f t="shared" si="2"/>
        <v>0</v>
      </c>
      <c r="Q13">
        <f t="shared" si="3"/>
        <v>1</v>
      </c>
    </row>
    <row r="14" spans="1:17" x14ac:dyDescent="0.25">
      <c r="A14" t="s">
        <v>4</v>
      </c>
      <c r="B14" t="s">
        <v>4</v>
      </c>
      <c r="C14" s="25"/>
      <c r="D14" s="25"/>
      <c r="E14" s="25"/>
      <c r="F14" s="25">
        <v>20</v>
      </c>
      <c r="G14" s="25"/>
      <c r="H14" s="25"/>
      <c r="I14" s="25"/>
      <c r="J14" s="26">
        <v>41509</v>
      </c>
      <c r="K14" s="27">
        <v>49</v>
      </c>
      <c r="L14" s="28">
        <v>1</v>
      </c>
      <c r="M14" s="29">
        <f t="shared" si="4"/>
        <v>20</v>
      </c>
      <c r="N14" s="29">
        <f t="shared" si="1"/>
        <v>1</v>
      </c>
      <c r="O14" s="30">
        <v>556</v>
      </c>
      <c r="P14" s="30">
        <f t="shared" si="2"/>
        <v>0</v>
      </c>
      <c r="Q14">
        <f t="shared" si="3"/>
        <v>1</v>
      </c>
    </row>
    <row r="15" spans="1:17" x14ac:dyDescent="0.25">
      <c r="A15" t="s">
        <v>5</v>
      </c>
      <c r="B15" t="s">
        <v>5</v>
      </c>
      <c r="C15" s="25"/>
      <c r="D15" s="25"/>
      <c r="E15" s="25"/>
      <c r="F15" s="25">
        <v>4</v>
      </c>
      <c r="G15" s="25"/>
      <c r="H15" s="25"/>
      <c r="I15" s="25"/>
      <c r="J15" s="26">
        <v>41535</v>
      </c>
      <c r="K15" s="27">
        <v>54</v>
      </c>
      <c r="L15" s="28">
        <v>2</v>
      </c>
      <c r="M15" s="29">
        <f t="shared" si="4"/>
        <v>4</v>
      </c>
      <c r="N15" s="29">
        <f t="shared" si="1"/>
        <v>1</v>
      </c>
      <c r="O15" s="30">
        <v>5455</v>
      </c>
      <c r="P15" s="30">
        <f t="shared" si="2"/>
        <v>0</v>
      </c>
      <c r="Q15">
        <f t="shared" si="3"/>
        <v>1</v>
      </c>
    </row>
  </sheetData>
  <dataValidations count="3">
    <dataValidation type="whole" errorStyle="information" allowBlank="1" showInputMessage="1" showErrorMessage="1" error="1, 2 ,3 ou 4" promptTitle="Type" prompt="1, 2 ,3 ou 4" sqref="L2:L15">
      <formula1>0</formula1>
      <formula2>4</formula2>
    </dataValidation>
    <dataValidation type="whole" allowBlank="1" showInputMessage="1" showErrorMessage="1" promptTitle="Type" prompt="1, 2 ou 3" sqref="K2:K15">
      <formula1>1</formula1>
      <formula2>500</formula2>
    </dataValidation>
    <dataValidation type="whole" allowBlank="1" showInputMessage="1" showErrorMessage="1" sqref="K1">
      <formula1>1</formula1>
      <formula2>999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Richard Dequesne</cp:lastModifiedBy>
  <dcterms:created xsi:type="dcterms:W3CDTF">2013-11-01T16:21:14Z</dcterms:created>
  <dcterms:modified xsi:type="dcterms:W3CDTF">2013-11-01T17:04:58Z</dcterms:modified>
</cp:coreProperties>
</file>