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3580" windowHeight="9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D84" i="1" l="1"/>
  <c r="R84" i="1" s="1"/>
  <c r="C84" i="1"/>
  <c r="Q84" i="1" s="1"/>
  <c r="D83" i="1"/>
  <c r="R83" i="1" s="1"/>
  <c r="C83" i="1"/>
  <c r="Q83" i="1" s="1"/>
  <c r="D82" i="1"/>
  <c r="R82" i="1" s="1"/>
  <c r="C82" i="1"/>
  <c r="Q82" i="1" s="1"/>
  <c r="D81" i="1"/>
  <c r="C81" i="1"/>
  <c r="Q81" i="1" s="1"/>
  <c r="Q80" i="1"/>
  <c r="D80" i="1"/>
  <c r="R80" i="1" s="1"/>
  <c r="C80" i="1"/>
  <c r="D76" i="1"/>
  <c r="R76" i="1" s="1"/>
  <c r="C76" i="1"/>
  <c r="Q76" i="1" s="1"/>
  <c r="D75" i="1"/>
  <c r="R75" i="1" s="1"/>
  <c r="C75" i="1"/>
  <c r="Q75" i="1" s="1"/>
  <c r="Q74" i="1"/>
  <c r="D74" i="1"/>
  <c r="R74" i="1" s="1"/>
  <c r="C74" i="1"/>
  <c r="D73" i="1"/>
  <c r="C73" i="1"/>
  <c r="Q73" i="1" s="1"/>
  <c r="Q72" i="1"/>
  <c r="D72" i="1"/>
  <c r="R72" i="1" s="1"/>
  <c r="C72" i="1"/>
  <c r="D68" i="1"/>
  <c r="D67" i="1"/>
  <c r="R67" i="1" s="1"/>
  <c r="R66" i="1"/>
  <c r="D66" i="1"/>
  <c r="D65" i="1"/>
  <c r="R65" i="1" s="1"/>
  <c r="D64" i="1"/>
  <c r="D69" i="1" s="1"/>
  <c r="C64" i="1"/>
  <c r="Q64" i="1" s="1"/>
  <c r="D63" i="1"/>
  <c r="R63" i="1" s="1"/>
  <c r="C63" i="1"/>
  <c r="Q63" i="1" s="1"/>
  <c r="D59" i="1"/>
  <c r="R59" i="1" s="1"/>
  <c r="C59" i="1"/>
  <c r="Q59" i="1" s="1"/>
  <c r="D58" i="1"/>
  <c r="R58" i="1" s="1"/>
  <c r="C58" i="1"/>
  <c r="Q58" i="1" s="1"/>
  <c r="D57" i="1"/>
  <c r="R57" i="1" s="1"/>
  <c r="C57" i="1"/>
  <c r="Q57" i="1" s="1"/>
  <c r="D56" i="1"/>
  <c r="R56" i="1" s="1"/>
  <c r="C56" i="1"/>
  <c r="D55" i="1"/>
  <c r="C55" i="1"/>
  <c r="Q55" i="1" s="1"/>
  <c r="D51" i="1"/>
  <c r="R51" i="1" s="1"/>
  <c r="C51" i="1"/>
  <c r="Q51" i="1" s="1"/>
  <c r="D50" i="1"/>
  <c r="R50" i="1" s="1"/>
  <c r="C50" i="1"/>
  <c r="Q50" i="1" s="1"/>
  <c r="D49" i="1"/>
  <c r="R49" i="1" s="1"/>
  <c r="C49" i="1"/>
  <c r="Q49" i="1" s="1"/>
  <c r="D48" i="1"/>
  <c r="R48" i="1" s="1"/>
  <c r="C48" i="1"/>
  <c r="D47" i="1"/>
  <c r="D52" i="1" s="1"/>
  <c r="R52" i="1" s="1"/>
  <c r="C47" i="1"/>
  <c r="Q47" i="1" s="1"/>
  <c r="D43" i="1"/>
  <c r="C43" i="1"/>
  <c r="D42" i="1"/>
  <c r="C67" i="1" s="1"/>
  <c r="Q67" i="1" s="1"/>
  <c r="C42" i="1"/>
  <c r="Q42" i="1" s="1"/>
  <c r="Q41" i="1"/>
  <c r="D41" i="1"/>
  <c r="R41" i="1" s="1"/>
  <c r="C41" i="1"/>
  <c r="D40" i="1"/>
  <c r="C65" i="1" s="1"/>
  <c r="C40" i="1"/>
  <c r="Q40" i="1" s="1"/>
  <c r="R39" i="1"/>
  <c r="Q39" i="1"/>
  <c r="D39" i="1"/>
  <c r="C39" i="1"/>
  <c r="C44" i="1" s="1"/>
  <c r="Q44" i="1" s="1"/>
  <c r="Q38" i="1"/>
  <c r="D38" i="1"/>
  <c r="D44" i="1" s="1"/>
  <c r="R44" i="1" s="1"/>
  <c r="D35" i="1"/>
  <c r="R35" i="1" s="1"/>
  <c r="C35" i="1"/>
  <c r="Q35" i="1" s="1"/>
  <c r="D34" i="1"/>
  <c r="R34" i="1" s="1"/>
  <c r="C34" i="1"/>
  <c r="Q34" i="1" s="1"/>
  <c r="Q33" i="1"/>
  <c r="D33" i="1"/>
  <c r="R33" i="1" s="1"/>
  <c r="C33" i="1"/>
  <c r="D32" i="1"/>
  <c r="R32" i="1" s="1"/>
  <c r="C32" i="1"/>
  <c r="Q32" i="1" s="1"/>
  <c r="Q31" i="1"/>
  <c r="D31" i="1"/>
  <c r="R31" i="1" s="1"/>
  <c r="D30" i="1"/>
  <c r="R30" i="1" s="1"/>
  <c r="C30" i="1"/>
  <c r="Q30" i="1" s="1"/>
  <c r="D29" i="1"/>
  <c r="R29" i="1" s="1"/>
  <c r="C29" i="1"/>
  <c r="Q29" i="1" s="1"/>
  <c r="D25" i="1"/>
  <c r="R25" i="1" s="1"/>
  <c r="C25" i="1"/>
  <c r="Q25" i="1" s="1"/>
  <c r="D24" i="1"/>
  <c r="R24" i="1" s="1"/>
  <c r="C24" i="1"/>
  <c r="Q24" i="1" s="1"/>
  <c r="D23" i="1"/>
  <c r="R23" i="1" s="1"/>
  <c r="C23" i="1"/>
  <c r="Q23" i="1" s="1"/>
  <c r="D22" i="1"/>
  <c r="R22" i="1" s="1"/>
  <c r="C22" i="1"/>
  <c r="Q22" i="1" s="1"/>
  <c r="R21" i="1"/>
  <c r="D21" i="1"/>
  <c r="C21" i="1"/>
  <c r="Q21" i="1" s="1"/>
  <c r="D20" i="1"/>
  <c r="R20" i="1" s="1"/>
  <c r="C20" i="1"/>
  <c r="Q20" i="1" s="1"/>
  <c r="D19" i="1"/>
  <c r="R19" i="1" s="1"/>
  <c r="C19" i="1"/>
  <c r="Q19" i="1" s="1"/>
  <c r="D17" i="1"/>
  <c r="R17" i="1" s="1"/>
  <c r="C17" i="1"/>
  <c r="Q17" i="1" s="1"/>
  <c r="R16" i="1"/>
  <c r="D16" i="1"/>
  <c r="C16" i="1"/>
  <c r="Q16" i="1" s="1"/>
  <c r="D14" i="1"/>
  <c r="R14" i="1" s="1"/>
  <c r="C14" i="1"/>
  <c r="Q14" i="1" s="1"/>
  <c r="D13" i="1"/>
  <c r="R13" i="1" s="1"/>
  <c r="C13" i="1"/>
  <c r="R11" i="1"/>
  <c r="Q11" i="1"/>
  <c r="C11" i="1"/>
  <c r="C68" i="1" s="1"/>
  <c r="E5" i="1"/>
  <c r="D11" i="1" s="1"/>
  <c r="C5" i="1"/>
  <c r="H3" i="1" s="1"/>
  <c r="J3" i="1"/>
  <c r="D60" i="1" l="1"/>
  <c r="R60" i="1" s="1"/>
  <c r="D77" i="1"/>
  <c r="R77" i="1" s="1"/>
  <c r="C60" i="1"/>
  <c r="Q60" i="1" s="1"/>
  <c r="R64" i="1"/>
  <c r="D27" i="1"/>
  <c r="C66" i="1"/>
  <c r="Q66" i="1" s="1"/>
  <c r="C52" i="1"/>
  <c r="Q52" i="1" s="1"/>
  <c r="D85" i="1"/>
  <c r="R85" i="1" s="1"/>
  <c r="R27" i="1"/>
  <c r="Q65" i="1"/>
  <c r="Q27" i="1"/>
  <c r="C15" i="1"/>
  <c r="Q15" i="1" s="1"/>
  <c r="Q48" i="1"/>
  <c r="Q56" i="1"/>
  <c r="C77" i="1"/>
  <c r="Q77" i="1" s="1"/>
  <c r="C85" i="1"/>
  <c r="Q85" i="1" s="1"/>
  <c r="C27" i="1"/>
  <c r="R38" i="1"/>
  <c r="R40" i="1"/>
  <c r="R42" i="1"/>
  <c r="R69" i="1"/>
  <c r="R73" i="1"/>
  <c r="R81" i="1"/>
  <c r="Q13" i="1"/>
  <c r="D15" i="1"/>
  <c r="R15" i="1" s="1"/>
  <c r="R47" i="1"/>
  <c r="R55" i="1"/>
  <c r="D87" i="1" l="1"/>
  <c r="R87" i="1" s="1"/>
  <c r="C69" i="1"/>
  <c r="C87" i="1"/>
  <c r="Q87" i="1" s="1"/>
  <c r="Q69" i="1"/>
</calcChain>
</file>

<file path=xl/sharedStrings.xml><?xml version="1.0" encoding="utf-8"?>
<sst xmlns="http://schemas.openxmlformats.org/spreadsheetml/2006/main" count="81" uniqueCount="45">
  <si>
    <t xml:space="preserve">             T A B L E A U                                                  S Y N O P T I Q U E    </t>
  </si>
  <si>
    <t>du</t>
  </si>
  <si>
    <t>au</t>
  </si>
  <si>
    <t>du  :</t>
  </si>
  <si>
    <t>au :</t>
  </si>
  <si>
    <t>au  :</t>
  </si>
  <si>
    <t>X</t>
  </si>
  <si>
    <t>Annulé</t>
  </si>
  <si>
    <t>Total Général</t>
  </si>
  <si>
    <t>CA des Guidages</t>
  </si>
  <si>
    <t>Ristournes</t>
  </si>
  <si>
    <t>Quote-Part ds CA</t>
  </si>
  <si>
    <t>Nb. Heures</t>
  </si>
  <si>
    <t>Nb. de Guidages</t>
  </si>
  <si>
    <t>Langues</t>
  </si>
  <si>
    <t>F</t>
  </si>
  <si>
    <t>Nl</t>
  </si>
  <si>
    <t>D</t>
  </si>
  <si>
    <t>GB</t>
  </si>
  <si>
    <t>SP</t>
  </si>
  <si>
    <t>I</t>
  </si>
  <si>
    <t>Autres</t>
  </si>
  <si>
    <t>TOTAL</t>
  </si>
  <si>
    <t xml:space="preserve"> 1 heure</t>
  </si>
  <si>
    <t xml:space="preserve"> 2 heures</t>
  </si>
  <si>
    <t>3 heures</t>
  </si>
  <si>
    <t>4 heures</t>
  </si>
  <si>
    <t>5 heures</t>
  </si>
  <si>
    <t>1  guide</t>
  </si>
  <si>
    <t>2 guides</t>
  </si>
  <si>
    <t>3 guides</t>
  </si>
  <si>
    <t>4 guides</t>
  </si>
  <si>
    <t>5 guides</t>
  </si>
  <si>
    <t>6 guides</t>
  </si>
  <si>
    <t>Total</t>
  </si>
  <si>
    <t xml:space="preserve"> 3 heures</t>
  </si>
  <si>
    <t>Facturation 1 Heure</t>
  </si>
  <si>
    <t>Facturation 2 Heures</t>
  </si>
  <si>
    <t>Facturation 3 heures</t>
  </si>
  <si>
    <t xml:space="preserve">Total Général </t>
  </si>
  <si>
    <t>J'ai une formule en C63</t>
  </si>
  <si>
    <t>Le prix doit changer en fonction de la date</t>
  </si>
  <si>
    <t>suivant que la date est supérieure ou non à 2014</t>
  </si>
  <si>
    <t>Merci à tous de m'aider</t>
  </si>
  <si>
    <t>Mais cela ne marche pas !!!!! Quand on passe de 20132 à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</si>
</sst>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Times New Roman"/>
      <family val="1"/>
    </font>
    <font>
      <b/>
      <i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7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7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thick">
        <color rgb="FFFF0000"/>
      </right>
      <top style="medium">
        <color rgb="FFFF0000"/>
      </top>
      <bottom style="medium">
        <color rgb="FFFF0000"/>
      </bottom>
      <diagonal/>
    </border>
    <border>
      <left style="thick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FF0000"/>
      </left>
      <right/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164" fontId="6" fillId="2" borderId="0" xfId="0" applyNumberFormat="1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0" xfId="0" applyFont="1" applyFill="1"/>
    <xf numFmtId="164" fontId="7" fillId="2" borderId="1" xfId="0" applyNumberFormat="1" applyFont="1" applyFill="1" applyBorder="1" applyAlignment="1">
      <alignment horizontal="center" vertical="center"/>
    </xf>
    <xf numFmtId="164" fontId="7" fillId="2" borderId="0" xfId="0" applyNumberFormat="1" applyFont="1" applyFill="1" applyAlignment="1">
      <alignment horizontal="center" vertical="center"/>
    </xf>
    <xf numFmtId="0" fontId="8" fillId="2" borderId="0" xfId="0" applyFont="1" applyFill="1"/>
    <xf numFmtId="164" fontId="7" fillId="2" borderId="0" xfId="0" applyNumberFormat="1" applyFont="1" applyFill="1"/>
    <xf numFmtId="0" fontId="9" fillId="2" borderId="0" xfId="0" applyFont="1" applyFill="1"/>
    <xf numFmtId="0" fontId="10" fillId="3" borderId="2" xfId="0" applyFont="1" applyFill="1" applyBorder="1" applyAlignment="1">
      <alignment horizontal="center"/>
    </xf>
    <xf numFmtId="0" fontId="11" fillId="2" borderId="0" xfId="0" applyFont="1" applyFill="1"/>
    <xf numFmtId="0" fontId="10" fillId="3" borderId="3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64" fontId="13" fillId="3" borderId="2" xfId="0" applyNumberFormat="1" applyFont="1" applyFill="1" applyBorder="1" applyAlignment="1">
      <alignment horizontal="center"/>
    </xf>
    <xf numFmtId="0" fontId="16" fillId="2" borderId="0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17" fillId="2" borderId="2" xfId="0" applyFont="1" applyFill="1" applyBorder="1" applyAlignment="1">
      <alignment horizontal="center"/>
    </xf>
    <xf numFmtId="0" fontId="17" fillId="3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17" fillId="2" borderId="0" xfId="0" applyFont="1" applyFill="1" applyAlignment="1">
      <alignment horizontal="center"/>
    </xf>
    <xf numFmtId="0" fontId="10" fillId="3" borderId="4" xfId="0" applyFont="1" applyFill="1" applyBorder="1" applyAlignment="1">
      <alignment horizontal="center"/>
    </xf>
    <xf numFmtId="1" fontId="17" fillId="2" borderId="4" xfId="0" applyNumberFormat="1" applyFont="1" applyFill="1" applyBorder="1" applyAlignment="1">
      <alignment horizontal="center"/>
    </xf>
    <xf numFmtId="0" fontId="17" fillId="2" borderId="4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0" fontId="17" fillId="2" borderId="6" xfId="0" applyNumberFormat="1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10" fontId="18" fillId="2" borderId="7" xfId="0" applyNumberFormat="1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/>
    </xf>
    <xf numFmtId="0" fontId="17" fillId="2" borderId="0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17" fillId="3" borderId="1" xfId="0" applyFont="1" applyFill="1" applyBorder="1" applyAlignment="1">
      <alignment horizontal="center"/>
    </xf>
    <xf numFmtId="0" fontId="17" fillId="4" borderId="2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1" fontId="0" fillId="5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17" fillId="5" borderId="2" xfId="0" applyFont="1" applyFill="1" applyBorder="1" applyAlignment="1">
      <alignment horizontal="center"/>
    </xf>
    <xf numFmtId="1" fontId="17" fillId="5" borderId="2" xfId="0" applyNumberFormat="1" applyFont="1" applyFill="1" applyBorder="1" applyAlignment="1">
      <alignment horizontal="center"/>
    </xf>
    <xf numFmtId="1" fontId="17" fillId="4" borderId="2" xfId="0" applyNumberFormat="1" applyFont="1" applyFill="1" applyBorder="1" applyAlignment="1">
      <alignment horizontal="center"/>
    </xf>
    <xf numFmtId="1" fontId="17" fillId="2" borderId="2" xfId="0" applyNumberFormat="1" applyFon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0" fontId="20" fillId="3" borderId="2" xfId="0" applyFont="1" applyFill="1" applyBorder="1" applyAlignment="1">
      <alignment horizontal="center"/>
    </xf>
    <xf numFmtId="0" fontId="21" fillId="6" borderId="2" xfId="0" applyFont="1" applyFill="1" applyBorder="1" applyAlignment="1">
      <alignment horizontal="right"/>
    </xf>
    <xf numFmtId="1" fontId="3" fillId="2" borderId="10" xfId="0" applyNumberFormat="1" applyFont="1" applyFill="1" applyBorder="1" applyAlignment="1"/>
    <xf numFmtId="1" fontId="22" fillId="6" borderId="2" xfId="0" applyNumberFormat="1" applyFont="1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3" fontId="3" fillId="2" borderId="10" xfId="0" applyNumberFormat="1" applyFont="1" applyFill="1" applyBorder="1" applyAlignment="1"/>
    <xf numFmtId="3" fontId="3" fillId="2" borderId="0" xfId="0" applyNumberFormat="1" applyFont="1" applyFill="1" applyBorder="1" applyAlignment="1"/>
    <xf numFmtId="3" fontId="23" fillId="2" borderId="0" xfId="0" applyNumberFormat="1" applyFont="1" applyFill="1" applyBorder="1" applyAlignment="1"/>
    <xf numFmtId="0" fontId="0" fillId="7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23" fillId="2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21" fillId="7" borderId="11" xfId="0" applyFont="1" applyFill="1" applyBorder="1" applyAlignment="1">
      <alignment horizontal="left"/>
    </xf>
    <xf numFmtId="1" fontId="22" fillId="2" borderId="0" xfId="0" applyNumberFormat="1" applyFont="1" applyFill="1" applyBorder="1" applyAlignment="1">
      <alignment horizontal="center"/>
    </xf>
    <xf numFmtId="0" fontId="21" fillId="6" borderId="12" xfId="0" applyFont="1" applyFill="1" applyBorder="1" applyAlignment="1">
      <alignment horizontal="right"/>
    </xf>
    <xf numFmtId="1" fontId="0" fillId="6" borderId="2" xfId="0" applyNumberFormat="1" applyFill="1" applyBorder="1" applyAlignment="1">
      <alignment horizontal="center"/>
    </xf>
    <xf numFmtId="0" fontId="10" fillId="7" borderId="13" xfId="0" applyFont="1" applyFill="1" applyBorder="1"/>
    <xf numFmtId="0" fontId="6" fillId="2" borderId="0" xfId="0" applyFont="1" applyFill="1"/>
    <xf numFmtId="0" fontId="17" fillId="6" borderId="2" xfId="0" applyFont="1" applyFill="1" applyBorder="1" applyAlignment="1">
      <alignment horizontal="right"/>
    </xf>
    <xf numFmtId="0" fontId="17" fillId="6" borderId="2" xfId="0" applyFont="1" applyFill="1" applyBorder="1" applyAlignment="1">
      <alignment horizontal="center"/>
    </xf>
    <xf numFmtId="0" fontId="17" fillId="7" borderId="2" xfId="0" applyFont="1" applyFill="1" applyBorder="1" applyAlignment="1">
      <alignment horizontal="center"/>
    </xf>
    <xf numFmtId="0" fontId="21" fillId="7" borderId="13" xfId="0" applyFont="1" applyFill="1" applyBorder="1"/>
    <xf numFmtId="1" fontId="2" fillId="6" borderId="2" xfId="0" applyNumberFormat="1" applyFont="1" applyFill="1" applyBorder="1" applyAlignment="1">
      <alignment horizontal="right"/>
    </xf>
    <xf numFmtId="0" fontId="2" fillId="2" borderId="0" xfId="0" applyFont="1" applyFill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1" fontId="17" fillId="6" borderId="2" xfId="0" applyNumberFormat="1" applyFont="1" applyFill="1" applyBorder="1" applyAlignment="1">
      <alignment horizontal="right"/>
    </xf>
    <xf numFmtId="0" fontId="21" fillId="2" borderId="14" xfId="0" applyFont="1" applyFill="1" applyBorder="1"/>
    <xf numFmtId="0" fontId="0" fillId="2" borderId="0" xfId="0" applyFill="1" applyBorder="1" applyAlignment="1">
      <alignment horizontal="right"/>
    </xf>
    <xf numFmtId="0" fontId="21" fillId="8" borderId="11" xfId="0" applyFont="1" applyFill="1" applyBorder="1" applyAlignment="1">
      <alignment horizontal="left"/>
    </xf>
    <xf numFmtId="0" fontId="21" fillId="9" borderId="12" xfId="0" applyFont="1" applyFill="1" applyBorder="1" applyAlignment="1">
      <alignment horizontal="right"/>
    </xf>
    <xf numFmtId="1" fontId="0" fillId="9" borderId="2" xfId="0" applyNumberFormat="1" applyFill="1" applyBorder="1" applyAlignment="1">
      <alignment horizontal="center"/>
    </xf>
    <xf numFmtId="1" fontId="0" fillId="8" borderId="2" xfId="0" applyNumberFormat="1" applyFill="1" applyBorder="1" applyAlignment="1">
      <alignment horizontal="center"/>
    </xf>
    <xf numFmtId="0" fontId="10" fillId="8" borderId="13" xfId="0" applyFont="1" applyFill="1" applyBorder="1"/>
    <xf numFmtId="1" fontId="17" fillId="9" borderId="2" xfId="0" applyNumberFormat="1" applyFont="1" applyFill="1" applyBorder="1" applyAlignment="1">
      <alignment horizontal="right"/>
    </xf>
    <xf numFmtId="1" fontId="17" fillId="8" borderId="2" xfId="0" applyNumberFormat="1" applyFont="1" applyFill="1" applyBorder="1" applyAlignment="1">
      <alignment horizontal="center"/>
    </xf>
    <xf numFmtId="1" fontId="17" fillId="9" borderId="2" xfId="0" applyNumberFormat="1" applyFont="1" applyFill="1" applyBorder="1" applyAlignment="1">
      <alignment horizontal="center"/>
    </xf>
    <xf numFmtId="1" fontId="17" fillId="8" borderId="2" xfId="0" applyNumberFormat="1" applyFont="1" applyFill="1" applyBorder="1" applyAlignment="1">
      <alignment horizontal="right"/>
    </xf>
    <xf numFmtId="0" fontId="10" fillId="8" borderId="13" xfId="0" applyFont="1" applyFill="1" applyBorder="1" applyAlignment="1">
      <alignment horizontal="center"/>
    </xf>
    <xf numFmtId="0" fontId="17" fillId="9" borderId="2" xfId="0" applyFont="1" applyFill="1" applyBorder="1" applyAlignment="1">
      <alignment horizontal="center"/>
    </xf>
    <xf numFmtId="0" fontId="17" fillId="8" borderId="2" xfId="0" applyFont="1" applyFill="1" applyBorder="1" applyAlignment="1">
      <alignment horizontal="center"/>
    </xf>
    <xf numFmtId="164" fontId="13" fillId="3" borderId="3" xfId="0" applyNumberFormat="1" applyFont="1" applyFill="1" applyBorder="1" applyAlignment="1">
      <alignment horizontal="center"/>
    </xf>
    <xf numFmtId="0" fontId="17" fillId="3" borderId="3" xfId="0" applyFont="1" applyFill="1" applyBorder="1" applyAlignment="1">
      <alignment horizontal="center"/>
    </xf>
    <xf numFmtId="1" fontId="17" fillId="3" borderId="15" xfId="0" applyNumberFormat="1" applyFont="1" applyFill="1" applyBorder="1" applyAlignment="1">
      <alignment horizontal="center"/>
    </xf>
    <xf numFmtId="10" fontId="18" fillId="2" borderId="16" xfId="0" applyNumberFormat="1" applyFont="1" applyFill="1" applyBorder="1" applyAlignment="1">
      <alignment horizontal="center" vertical="center"/>
    </xf>
    <xf numFmtId="0" fontId="17" fillId="3" borderId="15" xfId="0" applyFont="1" applyFill="1" applyBorder="1" applyAlignment="1">
      <alignment horizontal="center"/>
    </xf>
    <xf numFmtId="0" fontId="17" fillId="3" borderId="17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1" fontId="17" fillId="5" borderId="3" xfId="0" applyNumberFormat="1" applyFont="1" applyFill="1" applyBorder="1" applyAlignment="1">
      <alignment horizontal="center"/>
    </xf>
    <xf numFmtId="1" fontId="17" fillId="3" borderId="3" xfId="0" applyNumberFormat="1" applyFont="1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0" fontId="17" fillId="7" borderId="3" xfId="0" applyFont="1" applyFill="1" applyBorder="1" applyAlignment="1">
      <alignment horizontal="right"/>
    </xf>
    <xf numFmtId="1" fontId="2" fillId="6" borderId="3" xfId="0" applyNumberFormat="1" applyFont="1" applyFill="1" applyBorder="1" applyAlignment="1">
      <alignment horizontal="right"/>
    </xf>
    <xf numFmtId="1" fontId="17" fillId="6" borderId="3" xfId="0" applyNumberFormat="1" applyFont="1" applyFill="1" applyBorder="1" applyAlignment="1">
      <alignment horizontal="right"/>
    </xf>
    <xf numFmtId="1" fontId="0" fillId="8" borderId="3" xfId="0" applyNumberFormat="1" applyFill="1" applyBorder="1" applyAlignment="1">
      <alignment horizontal="center"/>
    </xf>
    <xf numFmtId="1" fontId="17" fillId="9" borderId="3" xfId="0" applyNumberFormat="1" applyFont="1" applyFill="1" applyBorder="1" applyAlignment="1">
      <alignment horizontal="right"/>
    </xf>
    <xf numFmtId="0" fontId="12" fillId="3" borderId="4" xfId="0" applyFont="1" applyFill="1" applyBorder="1" applyAlignment="1" applyProtection="1">
      <alignment horizontal="center"/>
      <protection locked="0"/>
    </xf>
    <xf numFmtId="1" fontId="0" fillId="9" borderId="8" xfId="0" applyNumberFormat="1" applyFill="1" applyBorder="1" applyAlignment="1">
      <alignment horizontal="center"/>
    </xf>
    <xf numFmtId="1" fontId="0" fillId="8" borderId="8" xfId="0" applyNumberFormat="1" applyFill="1" applyBorder="1" applyAlignment="1">
      <alignment horizontal="center"/>
    </xf>
    <xf numFmtId="0" fontId="0" fillId="2" borderId="0" xfId="0" applyFill="1" applyBorder="1"/>
    <xf numFmtId="164" fontId="2" fillId="2" borderId="0" xfId="0" applyNumberFormat="1" applyFont="1" applyFill="1" applyBorder="1" applyAlignment="1">
      <alignment horizontal="center"/>
    </xf>
    <xf numFmtId="164" fontId="14" fillId="2" borderId="0" xfId="0" applyNumberFormat="1" applyFont="1" applyFill="1" applyBorder="1" applyAlignment="1">
      <alignment horizontal="center"/>
    </xf>
    <xf numFmtId="164" fontId="0" fillId="2" borderId="0" xfId="0" applyNumberFormat="1" applyFill="1" applyBorder="1"/>
    <xf numFmtId="1" fontId="17" fillId="2" borderId="0" xfId="0" applyNumberFormat="1" applyFont="1" applyFill="1" applyBorder="1" applyAlignment="1">
      <alignment horizontal="center"/>
    </xf>
    <xf numFmtId="10" fontId="17" fillId="2" borderId="0" xfId="0" applyNumberFormat="1" applyFont="1" applyFill="1" applyBorder="1" applyAlignment="1">
      <alignment horizontal="center" vertical="center"/>
    </xf>
    <xf numFmtId="10" fontId="18" fillId="2" borderId="0" xfId="0" applyNumberFormat="1" applyFont="1" applyFill="1" applyBorder="1" applyAlignment="1">
      <alignment horizontal="center" vertical="center"/>
    </xf>
    <xf numFmtId="10" fontId="19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/>
    </xf>
    <xf numFmtId="164" fontId="13" fillId="2" borderId="0" xfId="0" applyNumberFormat="1" applyFont="1" applyFill="1" applyBorder="1" applyAlignment="1">
      <alignment horizontal="center"/>
    </xf>
    <xf numFmtId="164" fontId="15" fillId="2" borderId="0" xfId="0" applyNumberFormat="1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17" fillId="2" borderId="0" xfId="0" applyFont="1" applyFill="1" applyBorder="1" applyAlignment="1">
      <alignment horizontal="right"/>
    </xf>
    <xf numFmtId="1" fontId="2" fillId="2" borderId="0" xfId="0" applyNumberFormat="1" applyFont="1" applyFill="1" applyBorder="1" applyAlignment="1">
      <alignment horizontal="right"/>
    </xf>
    <xf numFmtId="1" fontId="17" fillId="2" borderId="0" xfId="0" applyNumberFormat="1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bilit&#233;%20Guides1815/a_compta_2014/TotalG&#233;n&#233;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</sheetNames>
    <sheetDataSet>
      <sheetData sheetId="0">
        <row r="2">
          <cell r="B2" t="str">
            <v>G1815</v>
          </cell>
          <cell r="F2">
            <v>15</v>
          </cell>
          <cell r="J2">
            <v>40193</v>
          </cell>
          <cell r="L2">
            <v>2</v>
          </cell>
          <cell r="N2">
            <v>1</v>
          </cell>
          <cell r="O2">
            <v>70</v>
          </cell>
          <cell r="P2">
            <v>0</v>
          </cell>
          <cell r="Q2">
            <v>1</v>
          </cell>
        </row>
        <row r="3">
          <cell r="B3" t="str">
            <v>Culture-Espaces</v>
          </cell>
          <cell r="F3">
            <v>4</v>
          </cell>
          <cell r="J3">
            <v>40197</v>
          </cell>
          <cell r="L3">
            <v>2</v>
          </cell>
          <cell r="N3">
            <v>1</v>
          </cell>
          <cell r="O3">
            <v>70</v>
          </cell>
          <cell r="P3">
            <v>9</v>
          </cell>
          <cell r="Q3">
            <v>1</v>
          </cell>
        </row>
        <row r="4">
          <cell r="B4" t="str">
            <v>Musée Wellington</v>
          </cell>
          <cell r="F4">
            <v>28</v>
          </cell>
          <cell r="J4">
            <v>40204</v>
          </cell>
          <cell r="L4">
            <v>2</v>
          </cell>
          <cell r="N4">
            <v>1</v>
          </cell>
          <cell r="O4">
            <v>70</v>
          </cell>
          <cell r="P4">
            <v>9</v>
          </cell>
          <cell r="Q4">
            <v>1</v>
          </cell>
        </row>
        <row r="5">
          <cell r="B5" t="str">
            <v>Maison Tourisme Wat</v>
          </cell>
          <cell r="C5">
            <v>50</v>
          </cell>
          <cell r="J5">
            <v>40207</v>
          </cell>
          <cell r="L5">
            <v>3</v>
          </cell>
          <cell r="N5">
            <v>2</v>
          </cell>
          <cell r="O5">
            <v>180</v>
          </cell>
          <cell r="P5">
            <v>24</v>
          </cell>
          <cell r="Q5">
            <v>1</v>
          </cell>
        </row>
        <row r="6">
          <cell r="B6" t="str">
            <v>G1815</v>
          </cell>
          <cell r="C6">
            <v>18</v>
          </cell>
          <cell r="J6">
            <v>40216</v>
          </cell>
          <cell r="L6">
            <v>3</v>
          </cell>
          <cell r="N6">
            <v>1</v>
          </cell>
          <cell r="O6">
            <v>90</v>
          </cell>
          <cell r="P6">
            <v>0</v>
          </cell>
          <cell r="Q6">
            <v>1</v>
          </cell>
        </row>
        <row r="7">
          <cell r="B7" t="str">
            <v>Culture-Espaces</v>
          </cell>
          <cell r="C7">
            <v>24</v>
          </cell>
          <cell r="J7">
            <v>40225</v>
          </cell>
          <cell r="L7">
            <v>1</v>
          </cell>
          <cell r="N7">
            <v>1</v>
          </cell>
          <cell r="O7">
            <v>55</v>
          </cell>
          <cell r="P7">
            <v>7</v>
          </cell>
          <cell r="Q7">
            <v>1</v>
          </cell>
        </row>
        <row r="8">
          <cell r="B8" t="str">
            <v>Culture-Espaces</v>
          </cell>
          <cell r="D8">
            <v>3</v>
          </cell>
          <cell r="J8">
            <v>40240</v>
          </cell>
          <cell r="L8">
            <v>1</v>
          </cell>
          <cell r="N8">
            <v>1</v>
          </cell>
          <cell r="O8">
            <v>55</v>
          </cell>
          <cell r="P8">
            <v>7</v>
          </cell>
          <cell r="Q8">
            <v>1</v>
          </cell>
        </row>
        <row r="9">
          <cell r="B9" t="str">
            <v>Maison Tourisme Wat</v>
          </cell>
          <cell r="D9">
            <v>40</v>
          </cell>
          <cell r="J9">
            <v>40241</v>
          </cell>
          <cell r="L9">
            <v>1</v>
          </cell>
          <cell r="N9">
            <v>2</v>
          </cell>
          <cell r="O9">
            <v>110</v>
          </cell>
          <cell r="P9">
            <v>14</v>
          </cell>
          <cell r="Q9">
            <v>1</v>
          </cell>
        </row>
        <row r="10">
          <cell r="B10" t="str">
            <v>Maison Tourisme Wat</v>
          </cell>
          <cell r="F10">
            <v>1</v>
          </cell>
          <cell r="J10">
            <v>40245</v>
          </cell>
          <cell r="L10">
            <v>1</v>
          </cell>
          <cell r="N10">
            <v>1</v>
          </cell>
          <cell r="O10">
            <v>55</v>
          </cell>
          <cell r="P10">
            <v>0</v>
          </cell>
          <cell r="Q10">
            <v>1</v>
          </cell>
        </row>
        <row r="11">
          <cell r="B11" t="str">
            <v>Musée Wellington</v>
          </cell>
          <cell r="D11">
            <v>24</v>
          </cell>
          <cell r="J11">
            <v>40246</v>
          </cell>
          <cell r="L11">
            <v>2</v>
          </cell>
          <cell r="N11">
            <v>1</v>
          </cell>
          <cell r="O11">
            <v>70</v>
          </cell>
          <cell r="P11">
            <v>9</v>
          </cell>
          <cell r="Q11">
            <v>1</v>
          </cell>
        </row>
        <row r="12">
          <cell r="B12" t="str">
            <v>Culture-Espaces</v>
          </cell>
          <cell r="F12">
            <v>40</v>
          </cell>
          <cell r="J12">
            <v>40246</v>
          </cell>
          <cell r="L12">
            <v>1</v>
          </cell>
          <cell r="N12">
            <v>2</v>
          </cell>
          <cell r="O12">
            <v>110</v>
          </cell>
          <cell r="P12">
            <v>14</v>
          </cell>
          <cell r="Q12">
            <v>1</v>
          </cell>
        </row>
        <row r="13">
          <cell r="B13" t="str">
            <v>Culture-Espaces</v>
          </cell>
          <cell r="F13">
            <v>5</v>
          </cell>
          <cell r="J13">
            <v>40248</v>
          </cell>
          <cell r="L13">
            <v>2</v>
          </cell>
          <cell r="N13">
            <v>1</v>
          </cell>
          <cell r="O13">
            <v>70</v>
          </cell>
          <cell r="P13">
            <v>9</v>
          </cell>
          <cell r="Q13">
            <v>1</v>
          </cell>
        </row>
        <row r="14">
          <cell r="B14" t="str">
            <v>G1815</v>
          </cell>
          <cell r="F14">
            <v>30</v>
          </cell>
          <cell r="J14">
            <v>40249</v>
          </cell>
          <cell r="L14">
            <v>1</v>
          </cell>
          <cell r="N14">
            <v>1</v>
          </cell>
          <cell r="O14">
            <v>55</v>
          </cell>
          <cell r="P14">
            <v>0</v>
          </cell>
          <cell r="Q14">
            <v>1</v>
          </cell>
        </row>
        <row r="15">
          <cell r="B15" t="str">
            <v>Musée Wellington</v>
          </cell>
          <cell r="F15">
            <v>50</v>
          </cell>
          <cell r="J15">
            <v>40253</v>
          </cell>
          <cell r="L15">
            <v>3</v>
          </cell>
          <cell r="N15">
            <v>2</v>
          </cell>
          <cell r="O15">
            <v>180</v>
          </cell>
          <cell r="P15">
            <v>24</v>
          </cell>
          <cell r="Q15">
            <v>1</v>
          </cell>
        </row>
        <row r="16">
          <cell r="B16" t="str">
            <v>G1815</v>
          </cell>
          <cell r="D16">
            <v>10</v>
          </cell>
          <cell r="J16">
            <v>40254</v>
          </cell>
          <cell r="L16">
            <v>1</v>
          </cell>
          <cell r="N16">
            <v>1</v>
          </cell>
          <cell r="O16">
            <v>55</v>
          </cell>
          <cell r="P16">
            <v>0</v>
          </cell>
          <cell r="Q16">
            <v>1</v>
          </cell>
        </row>
        <row r="17">
          <cell r="B17" t="str">
            <v>Culture-Espaces</v>
          </cell>
          <cell r="C17">
            <v>28</v>
          </cell>
          <cell r="J17">
            <v>40254</v>
          </cell>
          <cell r="L17">
            <v>1</v>
          </cell>
          <cell r="N17">
            <v>2</v>
          </cell>
          <cell r="O17">
            <v>110</v>
          </cell>
          <cell r="P17">
            <v>14</v>
          </cell>
          <cell r="Q17">
            <v>1</v>
          </cell>
        </row>
        <row r="18">
          <cell r="B18" t="str">
            <v>G1815</v>
          </cell>
          <cell r="C18">
            <v>21</v>
          </cell>
          <cell r="J18">
            <v>40256</v>
          </cell>
          <cell r="L18">
            <v>1</v>
          </cell>
          <cell r="N18">
            <v>1</v>
          </cell>
          <cell r="O18">
            <v>55</v>
          </cell>
          <cell r="P18">
            <v>0</v>
          </cell>
          <cell r="Q18">
            <v>1</v>
          </cell>
        </row>
        <row r="19">
          <cell r="B19" t="str">
            <v>Culture-Espaces</v>
          </cell>
          <cell r="D19">
            <v>24</v>
          </cell>
          <cell r="J19">
            <v>40257</v>
          </cell>
          <cell r="L19">
            <v>1</v>
          </cell>
          <cell r="N19">
            <v>1</v>
          </cell>
          <cell r="O19">
            <v>55</v>
          </cell>
          <cell r="P19">
            <v>7</v>
          </cell>
          <cell r="Q19">
            <v>1</v>
          </cell>
        </row>
        <row r="20">
          <cell r="B20" t="str">
            <v>G1815</v>
          </cell>
          <cell r="C20">
            <v>63</v>
          </cell>
          <cell r="J20">
            <v>40259</v>
          </cell>
          <cell r="L20">
            <v>1</v>
          </cell>
          <cell r="N20">
            <v>2</v>
          </cell>
          <cell r="O20">
            <v>110</v>
          </cell>
          <cell r="P20">
            <v>0</v>
          </cell>
          <cell r="Q20">
            <v>1</v>
          </cell>
        </row>
        <row r="21">
          <cell r="B21" t="str">
            <v>Culture-Espaces</v>
          </cell>
          <cell r="C21">
            <v>28</v>
          </cell>
          <cell r="J21">
            <v>40259</v>
          </cell>
          <cell r="L21">
            <v>1</v>
          </cell>
          <cell r="N21">
            <v>2</v>
          </cell>
          <cell r="O21">
            <v>110</v>
          </cell>
          <cell r="P21">
            <v>14</v>
          </cell>
          <cell r="Q21">
            <v>1</v>
          </cell>
        </row>
        <row r="22">
          <cell r="B22" t="str">
            <v>Culture-Espaces</v>
          </cell>
          <cell r="E22">
            <v>30</v>
          </cell>
          <cell r="F22">
            <v>30</v>
          </cell>
          <cell r="J22">
            <v>40260</v>
          </cell>
          <cell r="L22">
            <v>2</v>
          </cell>
          <cell r="N22">
            <v>3</v>
          </cell>
          <cell r="O22">
            <v>210</v>
          </cell>
          <cell r="P22">
            <v>27</v>
          </cell>
          <cell r="Q22">
            <v>1</v>
          </cell>
        </row>
        <row r="23">
          <cell r="B23" t="str">
            <v>Culture-Espaces</v>
          </cell>
          <cell r="C23">
            <v>31</v>
          </cell>
          <cell r="J23">
            <v>40261</v>
          </cell>
          <cell r="L23">
            <v>1</v>
          </cell>
          <cell r="N23">
            <v>1</v>
          </cell>
          <cell r="O23">
            <v>55</v>
          </cell>
          <cell r="P23">
            <v>7</v>
          </cell>
          <cell r="Q23">
            <v>1</v>
          </cell>
        </row>
        <row r="24">
          <cell r="B24" t="str">
            <v>Culture-Espaces</v>
          </cell>
          <cell r="F24">
            <v>2</v>
          </cell>
          <cell r="J24">
            <v>40261</v>
          </cell>
          <cell r="L24">
            <v>2</v>
          </cell>
          <cell r="N24">
            <v>1</v>
          </cell>
          <cell r="O24">
            <v>70</v>
          </cell>
          <cell r="P24">
            <v>9</v>
          </cell>
          <cell r="Q24">
            <v>1</v>
          </cell>
        </row>
        <row r="25">
          <cell r="B25" t="str">
            <v>Culture-Espaces</v>
          </cell>
          <cell r="F25">
            <v>49</v>
          </cell>
          <cell r="J25">
            <v>40263</v>
          </cell>
          <cell r="L25">
            <v>1</v>
          </cell>
          <cell r="N25">
            <v>2</v>
          </cell>
          <cell r="O25">
            <v>110</v>
          </cell>
          <cell r="P25">
            <v>14</v>
          </cell>
          <cell r="Q25">
            <v>1</v>
          </cell>
        </row>
        <row r="26">
          <cell r="B26" t="str">
            <v>Maison Tourisme Wat</v>
          </cell>
          <cell r="F26">
            <v>28</v>
          </cell>
          <cell r="J26">
            <v>40263</v>
          </cell>
          <cell r="L26">
            <v>2</v>
          </cell>
          <cell r="N26">
            <v>1</v>
          </cell>
          <cell r="O26">
            <v>70</v>
          </cell>
          <cell r="P26">
            <v>0</v>
          </cell>
          <cell r="Q26">
            <v>1</v>
          </cell>
        </row>
        <row r="27">
          <cell r="B27" t="str">
            <v>G1815</v>
          </cell>
          <cell r="F27">
            <v>28</v>
          </cell>
          <cell r="J27">
            <v>40263</v>
          </cell>
          <cell r="L27">
            <v>2</v>
          </cell>
          <cell r="N27">
            <v>1</v>
          </cell>
          <cell r="O27">
            <v>70</v>
          </cell>
          <cell r="P27">
            <v>0</v>
          </cell>
          <cell r="Q27">
            <v>1</v>
          </cell>
        </row>
        <row r="28">
          <cell r="B28" t="str">
            <v>Maison Tourisme Wat</v>
          </cell>
          <cell r="G28">
            <v>23</v>
          </cell>
          <cell r="J28">
            <v>40263</v>
          </cell>
          <cell r="L28">
            <v>2</v>
          </cell>
          <cell r="N28">
            <v>1</v>
          </cell>
          <cell r="O28">
            <v>70</v>
          </cell>
          <cell r="P28">
            <v>9</v>
          </cell>
          <cell r="Q28">
            <v>1</v>
          </cell>
        </row>
        <row r="29">
          <cell r="B29" t="str">
            <v>Culture-Espaces</v>
          </cell>
          <cell r="F29">
            <v>4</v>
          </cell>
          <cell r="J29">
            <v>40266</v>
          </cell>
          <cell r="L29">
            <v>1</v>
          </cell>
          <cell r="N29">
            <v>1</v>
          </cell>
          <cell r="O29">
            <v>55</v>
          </cell>
          <cell r="P29">
            <v>7</v>
          </cell>
          <cell r="Q29">
            <v>1</v>
          </cell>
        </row>
        <row r="30">
          <cell r="B30" t="str">
            <v>G1815</v>
          </cell>
          <cell r="F30">
            <v>60</v>
          </cell>
          <cell r="J30">
            <v>40268</v>
          </cell>
          <cell r="L30">
            <v>1</v>
          </cell>
          <cell r="N30">
            <v>3</v>
          </cell>
          <cell r="O30">
            <v>165</v>
          </cell>
          <cell r="P30">
            <v>0</v>
          </cell>
          <cell r="Q30">
            <v>1</v>
          </cell>
        </row>
        <row r="31">
          <cell r="B31" t="str">
            <v>G1815</v>
          </cell>
          <cell r="F31">
            <v>1</v>
          </cell>
          <cell r="J31">
            <v>40268</v>
          </cell>
          <cell r="L31">
            <v>2</v>
          </cell>
          <cell r="N31">
            <v>1</v>
          </cell>
          <cell r="O31">
            <v>70</v>
          </cell>
          <cell r="P31">
            <v>0</v>
          </cell>
          <cell r="Q31">
            <v>1</v>
          </cell>
        </row>
        <row r="32">
          <cell r="B32" t="str">
            <v>G1815</v>
          </cell>
          <cell r="E32">
            <v>26</v>
          </cell>
          <cell r="J32">
            <v>40269</v>
          </cell>
          <cell r="L32">
            <v>1</v>
          </cell>
          <cell r="N32">
            <v>1</v>
          </cell>
          <cell r="O32">
            <v>55</v>
          </cell>
          <cell r="P32">
            <v>0</v>
          </cell>
          <cell r="Q32">
            <v>1</v>
          </cell>
        </row>
        <row r="33">
          <cell r="B33" t="str">
            <v>Musée Wellington</v>
          </cell>
          <cell r="D33">
            <v>15</v>
          </cell>
          <cell r="J33">
            <v>40271</v>
          </cell>
          <cell r="L33">
            <v>3</v>
          </cell>
          <cell r="N33">
            <v>1</v>
          </cell>
          <cell r="O33">
            <v>90</v>
          </cell>
          <cell r="P33">
            <v>12</v>
          </cell>
          <cell r="Q33">
            <v>1</v>
          </cell>
        </row>
        <row r="34">
          <cell r="B34" t="str">
            <v>Culture-Espaces</v>
          </cell>
          <cell r="F34">
            <v>22</v>
          </cell>
          <cell r="J34">
            <v>40272</v>
          </cell>
          <cell r="L34">
            <v>1</v>
          </cell>
          <cell r="N34">
            <v>1</v>
          </cell>
          <cell r="O34">
            <v>55</v>
          </cell>
          <cell r="P34">
            <v>7</v>
          </cell>
          <cell r="Q34">
            <v>1</v>
          </cell>
        </row>
        <row r="35">
          <cell r="B35" t="str">
            <v>Annulé</v>
          </cell>
          <cell r="F35">
            <v>4</v>
          </cell>
          <cell r="J35">
            <v>40273</v>
          </cell>
          <cell r="L35">
            <v>3</v>
          </cell>
          <cell r="N35">
            <v>1</v>
          </cell>
          <cell r="P35">
            <v>0</v>
          </cell>
          <cell r="Q35">
            <v>1</v>
          </cell>
        </row>
        <row r="36">
          <cell r="B36" t="str">
            <v>Musée Wellington</v>
          </cell>
          <cell r="D36">
            <v>5</v>
          </cell>
          <cell r="J36">
            <v>40277</v>
          </cell>
          <cell r="L36">
            <v>1</v>
          </cell>
          <cell r="N36">
            <v>1</v>
          </cell>
          <cell r="O36">
            <v>55</v>
          </cell>
          <cell r="P36">
            <v>7</v>
          </cell>
          <cell r="Q36">
            <v>1</v>
          </cell>
        </row>
        <row r="37">
          <cell r="B37" t="str">
            <v>Maison Tourisme Wat</v>
          </cell>
          <cell r="E37">
            <v>28</v>
          </cell>
          <cell r="J37">
            <v>40279</v>
          </cell>
          <cell r="L37">
            <v>1</v>
          </cell>
          <cell r="N37">
            <v>1</v>
          </cell>
          <cell r="O37">
            <v>55</v>
          </cell>
          <cell r="P37">
            <v>7</v>
          </cell>
          <cell r="Q37">
            <v>1</v>
          </cell>
        </row>
        <row r="38">
          <cell r="B38" t="str">
            <v>Culture-Espaces</v>
          </cell>
          <cell r="F38">
            <v>25</v>
          </cell>
          <cell r="J38">
            <v>40280</v>
          </cell>
          <cell r="L38">
            <v>1</v>
          </cell>
          <cell r="N38">
            <v>1</v>
          </cell>
          <cell r="O38">
            <v>55</v>
          </cell>
          <cell r="P38">
            <v>7</v>
          </cell>
          <cell r="Q38">
            <v>1</v>
          </cell>
        </row>
        <row r="39">
          <cell r="B39" t="str">
            <v>Culture-Espaces</v>
          </cell>
          <cell r="D39">
            <v>60</v>
          </cell>
          <cell r="J39">
            <v>40281</v>
          </cell>
          <cell r="L39">
            <v>1</v>
          </cell>
          <cell r="N39">
            <v>2</v>
          </cell>
          <cell r="O39">
            <v>110</v>
          </cell>
          <cell r="P39">
            <v>14</v>
          </cell>
          <cell r="Q39">
            <v>1</v>
          </cell>
        </row>
        <row r="40">
          <cell r="B40" t="str">
            <v>Musée Wellington</v>
          </cell>
          <cell r="E40">
            <v>20</v>
          </cell>
          <cell r="J40">
            <v>40282</v>
          </cell>
          <cell r="L40">
            <v>3</v>
          </cell>
          <cell r="N40">
            <v>1</v>
          </cell>
          <cell r="O40">
            <v>90</v>
          </cell>
          <cell r="P40">
            <v>12</v>
          </cell>
          <cell r="Q40">
            <v>1</v>
          </cell>
        </row>
        <row r="41">
          <cell r="B41" t="str">
            <v>Culture-Espaces</v>
          </cell>
          <cell r="F41">
            <v>40</v>
          </cell>
          <cell r="J41">
            <v>40284</v>
          </cell>
          <cell r="L41">
            <v>1</v>
          </cell>
          <cell r="N41">
            <v>2</v>
          </cell>
          <cell r="O41">
            <v>110</v>
          </cell>
          <cell r="P41">
            <v>14</v>
          </cell>
          <cell r="Q41">
            <v>1</v>
          </cell>
        </row>
        <row r="42">
          <cell r="B42" t="str">
            <v>Gratuit</v>
          </cell>
          <cell r="C42">
            <v>20</v>
          </cell>
          <cell r="J42">
            <v>40285</v>
          </cell>
          <cell r="L42">
            <v>3</v>
          </cell>
          <cell r="N42">
            <v>1</v>
          </cell>
          <cell r="O42">
            <v>0</v>
          </cell>
          <cell r="P42">
            <v>0</v>
          </cell>
          <cell r="Q42">
            <v>1</v>
          </cell>
        </row>
        <row r="43">
          <cell r="B43" t="str">
            <v>G1815</v>
          </cell>
          <cell r="E43">
            <v>6</v>
          </cell>
          <cell r="J43">
            <v>40285</v>
          </cell>
          <cell r="L43">
            <v>2</v>
          </cell>
          <cell r="N43">
            <v>1</v>
          </cell>
          <cell r="O43">
            <v>70</v>
          </cell>
          <cell r="P43">
            <v>0</v>
          </cell>
          <cell r="Q43">
            <v>1</v>
          </cell>
        </row>
        <row r="44">
          <cell r="B44" t="str">
            <v>Annulé</v>
          </cell>
          <cell r="F44">
            <v>20</v>
          </cell>
          <cell r="J44">
            <v>40286</v>
          </cell>
          <cell r="L44">
            <v>1</v>
          </cell>
          <cell r="N44">
            <v>1</v>
          </cell>
          <cell r="P44">
            <v>0</v>
          </cell>
          <cell r="Q44">
            <v>1</v>
          </cell>
        </row>
        <row r="45">
          <cell r="B45" t="str">
            <v>Culture-Espaces</v>
          </cell>
          <cell r="I45">
            <v>35</v>
          </cell>
          <cell r="J45">
            <v>40289</v>
          </cell>
          <cell r="L45">
            <v>2</v>
          </cell>
          <cell r="N45">
            <v>1</v>
          </cell>
          <cell r="O45">
            <v>70</v>
          </cell>
          <cell r="P45">
            <v>9</v>
          </cell>
          <cell r="Q45">
            <v>1</v>
          </cell>
        </row>
        <row r="46">
          <cell r="B46" t="str">
            <v>Musée Wellington</v>
          </cell>
          <cell r="F46">
            <v>11</v>
          </cell>
          <cell r="J46">
            <v>40291</v>
          </cell>
          <cell r="L46">
            <v>2</v>
          </cell>
          <cell r="N46">
            <v>1</v>
          </cell>
          <cell r="O46">
            <v>70</v>
          </cell>
          <cell r="P46">
            <v>9</v>
          </cell>
          <cell r="Q46">
            <v>1</v>
          </cell>
        </row>
        <row r="47">
          <cell r="B47" t="str">
            <v>Culture-Espaces</v>
          </cell>
          <cell r="I47">
            <v>35</v>
          </cell>
          <cell r="J47">
            <v>40291</v>
          </cell>
          <cell r="L47">
            <v>1</v>
          </cell>
          <cell r="N47">
            <v>2</v>
          </cell>
          <cell r="O47">
            <v>110</v>
          </cell>
          <cell r="P47">
            <v>14</v>
          </cell>
          <cell r="Q47">
            <v>1</v>
          </cell>
        </row>
        <row r="48">
          <cell r="B48" t="str">
            <v>G1815</v>
          </cell>
          <cell r="C48">
            <v>22</v>
          </cell>
          <cell r="E48">
            <v>44</v>
          </cell>
          <cell r="J48">
            <v>40292</v>
          </cell>
          <cell r="L48">
            <v>2</v>
          </cell>
          <cell r="N48">
            <v>3</v>
          </cell>
          <cell r="O48">
            <v>210</v>
          </cell>
          <cell r="P48">
            <v>0</v>
          </cell>
          <cell r="Q48">
            <v>1</v>
          </cell>
        </row>
        <row r="49">
          <cell r="B49" t="str">
            <v>Maison Tourisme Wat</v>
          </cell>
          <cell r="C49">
            <v>10</v>
          </cell>
          <cell r="D49">
            <v>10</v>
          </cell>
          <cell r="J49">
            <v>40292</v>
          </cell>
          <cell r="L49">
            <v>2</v>
          </cell>
          <cell r="N49">
            <v>1</v>
          </cell>
          <cell r="O49">
            <v>70</v>
          </cell>
          <cell r="P49">
            <v>9</v>
          </cell>
          <cell r="Q49">
            <v>1</v>
          </cell>
        </row>
        <row r="50">
          <cell r="B50" t="str">
            <v>Gratuit</v>
          </cell>
          <cell r="F50">
            <v>2</v>
          </cell>
          <cell r="J50">
            <v>40292</v>
          </cell>
          <cell r="L50">
            <v>2</v>
          </cell>
          <cell r="N50">
            <v>1</v>
          </cell>
          <cell r="O50">
            <v>0</v>
          </cell>
          <cell r="P50">
            <v>0</v>
          </cell>
          <cell r="Q50">
            <v>1</v>
          </cell>
        </row>
        <row r="51">
          <cell r="B51" t="str">
            <v>Culture-Espaces</v>
          </cell>
          <cell r="F51">
            <v>1</v>
          </cell>
          <cell r="J51">
            <v>40294</v>
          </cell>
          <cell r="L51">
            <v>1</v>
          </cell>
          <cell r="N51">
            <v>1</v>
          </cell>
          <cell r="O51">
            <v>25</v>
          </cell>
          <cell r="Q51">
            <v>1</v>
          </cell>
        </row>
        <row r="52">
          <cell r="B52" t="str">
            <v>Culture-Espaces</v>
          </cell>
          <cell r="E52">
            <v>13</v>
          </cell>
          <cell r="J52">
            <v>40294</v>
          </cell>
          <cell r="L52">
            <v>2</v>
          </cell>
          <cell r="N52">
            <v>1</v>
          </cell>
          <cell r="O52">
            <v>70</v>
          </cell>
          <cell r="P52">
            <v>9</v>
          </cell>
          <cell r="Q52">
            <v>1</v>
          </cell>
        </row>
        <row r="53">
          <cell r="B53" t="str">
            <v>G1815</v>
          </cell>
          <cell r="F53">
            <v>4</v>
          </cell>
          <cell r="J53">
            <v>40297</v>
          </cell>
          <cell r="L53">
            <v>2</v>
          </cell>
          <cell r="N53">
            <v>1</v>
          </cell>
          <cell r="O53">
            <v>70</v>
          </cell>
          <cell r="P53">
            <v>0</v>
          </cell>
          <cell r="Q53">
            <v>1</v>
          </cell>
        </row>
        <row r="54">
          <cell r="B54" t="str">
            <v>Culture-Espaces</v>
          </cell>
          <cell r="C54">
            <v>25</v>
          </cell>
          <cell r="J54">
            <v>40297</v>
          </cell>
          <cell r="L54">
            <v>1</v>
          </cell>
          <cell r="N54">
            <v>1</v>
          </cell>
          <cell r="O54">
            <v>55</v>
          </cell>
          <cell r="P54">
            <v>7</v>
          </cell>
          <cell r="Q54">
            <v>1</v>
          </cell>
        </row>
        <row r="55">
          <cell r="B55" t="str">
            <v>G1815</v>
          </cell>
          <cell r="F55">
            <v>30</v>
          </cell>
          <cell r="J55">
            <v>40298</v>
          </cell>
          <cell r="L55">
            <v>2</v>
          </cell>
          <cell r="N55">
            <v>2</v>
          </cell>
          <cell r="O55">
            <v>140</v>
          </cell>
          <cell r="P55">
            <v>0</v>
          </cell>
          <cell r="Q55">
            <v>1</v>
          </cell>
        </row>
        <row r="56">
          <cell r="B56" t="str">
            <v>Musée Wellington</v>
          </cell>
          <cell r="F56">
            <v>25</v>
          </cell>
          <cell r="J56">
            <v>40298</v>
          </cell>
          <cell r="L56">
            <v>2</v>
          </cell>
          <cell r="N56">
            <v>1</v>
          </cell>
          <cell r="O56">
            <v>70</v>
          </cell>
          <cell r="P56">
            <v>9</v>
          </cell>
          <cell r="Q56">
            <v>1</v>
          </cell>
        </row>
        <row r="57">
          <cell r="B57" t="str">
            <v>G1815</v>
          </cell>
          <cell r="F57">
            <v>23</v>
          </cell>
          <cell r="J57">
            <v>40299</v>
          </cell>
          <cell r="L57">
            <v>1</v>
          </cell>
          <cell r="N57">
            <v>1</v>
          </cell>
          <cell r="O57">
            <v>55</v>
          </cell>
          <cell r="P57">
            <v>0</v>
          </cell>
          <cell r="Q57">
            <v>1</v>
          </cell>
        </row>
        <row r="58">
          <cell r="B58" t="str">
            <v>Maison Tourisme Wat</v>
          </cell>
          <cell r="C58">
            <v>14</v>
          </cell>
          <cell r="J58">
            <v>40300</v>
          </cell>
          <cell r="L58">
            <v>2</v>
          </cell>
          <cell r="N58">
            <v>1</v>
          </cell>
          <cell r="O58">
            <v>70</v>
          </cell>
          <cell r="P58">
            <v>9</v>
          </cell>
          <cell r="Q58">
            <v>1</v>
          </cell>
        </row>
        <row r="59">
          <cell r="B59" t="str">
            <v>Musée Wellington</v>
          </cell>
          <cell r="F59">
            <v>22</v>
          </cell>
          <cell r="J59">
            <v>40301</v>
          </cell>
          <cell r="L59">
            <v>3</v>
          </cell>
          <cell r="N59">
            <v>1</v>
          </cell>
          <cell r="O59">
            <v>90</v>
          </cell>
          <cell r="P59">
            <v>12</v>
          </cell>
          <cell r="Q59">
            <v>1</v>
          </cell>
        </row>
        <row r="60">
          <cell r="B60" t="str">
            <v>G1815</v>
          </cell>
          <cell r="E60">
            <v>25</v>
          </cell>
          <cell r="J60">
            <v>40302</v>
          </cell>
          <cell r="L60">
            <v>2</v>
          </cell>
          <cell r="N60">
            <v>1</v>
          </cell>
          <cell r="O60">
            <v>70</v>
          </cell>
          <cell r="P60">
            <v>0</v>
          </cell>
          <cell r="Q60">
            <v>1</v>
          </cell>
        </row>
        <row r="61">
          <cell r="B61" t="str">
            <v>Maison Tourisme Wat</v>
          </cell>
          <cell r="C61">
            <v>2</v>
          </cell>
          <cell r="J61">
            <v>40302</v>
          </cell>
          <cell r="L61">
            <v>2</v>
          </cell>
          <cell r="N61">
            <v>1</v>
          </cell>
          <cell r="O61">
            <v>70</v>
          </cell>
          <cell r="P61">
            <v>9</v>
          </cell>
          <cell r="Q61">
            <v>1</v>
          </cell>
        </row>
        <row r="62">
          <cell r="B62" t="str">
            <v>Culture-Espaces</v>
          </cell>
          <cell r="C62">
            <v>50</v>
          </cell>
          <cell r="J62">
            <v>40303</v>
          </cell>
          <cell r="L62">
            <v>1</v>
          </cell>
          <cell r="N62">
            <v>2</v>
          </cell>
          <cell r="O62">
            <v>110</v>
          </cell>
          <cell r="P62">
            <v>14</v>
          </cell>
          <cell r="Q62">
            <v>1</v>
          </cell>
        </row>
        <row r="63">
          <cell r="B63" t="str">
            <v>G1815</v>
          </cell>
          <cell r="E63">
            <v>5</v>
          </cell>
          <cell r="J63">
            <v>40303</v>
          </cell>
          <cell r="L63">
            <v>2</v>
          </cell>
          <cell r="N63">
            <v>1</v>
          </cell>
          <cell r="O63">
            <v>70</v>
          </cell>
          <cell r="P63">
            <v>0</v>
          </cell>
          <cell r="Q63">
            <v>1</v>
          </cell>
        </row>
        <row r="64">
          <cell r="B64" t="str">
            <v>G1815</v>
          </cell>
          <cell r="E64">
            <v>20</v>
          </cell>
          <cell r="J64">
            <v>40304</v>
          </cell>
          <cell r="L64">
            <v>1</v>
          </cell>
          <cell r="N64">
            <v>1</v>
          </cell>
          <cell r="O64">
            <v>55</v>
          </cell>
          <cell r="P64">
            <v>0</v>
          </cell>
          <cell r="Q64">
            <v>1</v>
          </cell>
        </row>
        <row r="65">
          <cell r="B65" t="str">
            <v>G1815</v>
          </cell>
          <cell r="F65">
            <v>31</v>
          </cell>
          <cell r="J65">
            <v>40306</v>
          </cell>
          <cell r="L65">
            <v>1</v>
          </cell>
          <cell r="N65">
            <v>1</v>
          </cell>
          <cell r="O65">
            <v>55</v>
          </cell>
          <cell r="P65">
            <v>0</v>
          </cell>
          <cell r="Q65">
            <v>1</v>
          </cell>
        </row>
        <row r="66">
          <cell r="B66" t="str">
            <v>G1815</v>
          </cell>
          <cell r="E66">
            <v>43</v>
          </cell>
          <cell r="J66">
            <v>40307</v>
          </cell>
          <cell r="L66">
            <v>1</v>
          </cell>
          <cell r="N66">
            <v>2</v>
          </cell>
          <cell r="O66">
            <v>110</v>
          </cell>
          <cell r="P66">
            <v>0</v>
          </cell>
          <cell r="Q66">
            <v>1</v>
          </cell>
        </row>
        <row r="67">
          <cell r="B67" t="str">
            <v>Maison Tourisme Wat</v>
          </cell>
          <cell r="F67">
            <v>52</v>
          </cell>
          <cell r="J67">
            <v>40307</v>
          </cell>
          <cell r="L67">
            <v>2</v>
          </cell>
          <cell r="N67">
            <v>1</v>
          </cell>
          <cell r="O67">
            <v>35</v>
          </cell>
          <cell r="Q67">
            <v>1</v>
          </cell>
        </row>
        <row r="68">
          <cell r="B68" t="str">
            <v>Culture-Espaces</v>
          </cell>
          <cell r="C68">
            <v>20</v>
          </cell>
          <cell r="F68">
            <v>19</v>
          </cell>
          <cell r="J68">
            <v>40308</v>
          </cell>
          <cell r="L68">
            <v>1</v>
          </cell>
          <cell r="N68">
            <v>2</v>
          </cell>
          <cell r="O68">
            <v>110</v>
          </cell>
          <cell r="P68">
            <v>14</v>
          </cell>
          <cell r="Q68">
            <v>1</v>
          </cell>
        </row>
        <row r="69">
          <cell r="B69" t="str">
            <v>Maison Tourisme Wat</v>
          </cell>
          <cell r="D69">
            <v>9</v>
          </cell>
          <cell r="J69">
            <v>40309</v>
          </cell>
          <cell r="L69">
            <v>1</v>
          </cell>
          <cell r="N69">
            <v>1</v>
          </cell>
          <cell r="O69">
            <v>55</v>
          </cell>
          <cell r="P69">
            <v>7</v>
          </cell>
          <cell r="Q69">
            <v>1</v>
          </cell>
        </row>
        <row r="70">
          <cell r="B70" t="str">
            <v>Gratuit</v>
          </cell>
          <cell r="C70">
            <v>1</v>
          </cell>
          <cell r="J70">
            <v>40309</v>
          </cell>
          <cell r="L70">
            <v>1</v>
          </cell>
          <cell r="N70">
            <v>1</v>
          </cell>
          <cell r="O70">
            <v>0</v>
          </cell>
          <cell r="P70">
            <v>0</v>
          </cell>
          <cell r="Q70">
            <v>1</v>
          </cell>
        </row>
        <row r="71">
          <cell r="B71" t="str">
            <v>G1815</v>
          </cell>
          <cell r="I71">
            <v>20</v>
          </cell>
          <cell r="J71">
            <v>40310</v>
          </cell>
          <cell r="L71">
            <v>2</v>
          </cell>
          <cell r="N71">
            <v>1</v>
          </cell>
          <cell r="O71">
            <v>70</v>
          </cell>
          <cell r="P71">
            <v>0</v>
          </cell>
          <cell r="Q71">
            <v>1</v>
          </cell>
        </row>
        <row r="72">
          <cell r="B72" t="str">
            <v>G1815</v>
          </cell>
          <cell r="I72">
            <v>1</v>
          </cell>
          <cell r="J72">
            <v>40311</v>
          </cell>
          <cell r="L72">
            <v>2</v>
          </cell>
          <cell r="N72">
            <v>1</v>
          </cell>
          <cell r="O72">
            <v>70</v>
          </cell>
          <cell r="P72">
            <v>0</v>
          </cell>
          <cell r="Q72">
            <v>1</v>
          </cell>
        </row>
        <row r="73">
          <cell r="B73" t="str">
            <v>Culture-Espaces</v>
          </cell>
          <cell r="C73">
            <v>55</v>
          </cell>
          <cell r="J73">
            <v>40313</v>
          </cell>
          <cell r="L73">
            <v>1</v>
          </cell>
          <cell r="N73">
            <v>2</v>
          </cell>
          <cell r="O73">
            <v>110</v>
          </cell>
          <cell r="P73">
            <v>14</v>
          </cell>
          <cell r="Q73">
            <v>1</v>
          </cell>
        </row>
        <row r="74">
          <cell r="B74" t="str">
            <v>G1815</v>
          </cell>
          <cell r="I74">
            <v>4</v>
          </cell>
          <cell r="J74">
            <v>40313</v>
          </cell>
          <cell r="L74">
            <v>2</v>
          </cell>
          <cell r="N74">
            <v>1</v>
          </cell>
          <cell r="O74">
            <v>70</v>
          </cell>
          <cell r="P74">
            <v>0</v>
          </cell>
          <cell r="Q74">
            <v>1</v>
          </cell>
        </row>
        <row r="75">
          <cell r="B75" t="str">
            <v>Musée Wellington</v>
          </cell>
          <cell r="F75">
            <v>80</v>
          </cell>
          <cell r="J75">
            <v>40316</v>
          </cell>
          <cell r="L75">
            <v>1</v>
          </cell>
          <cell r="N75">
            <v>4</v>
          </cell>
          <cell r="O75">
            <v>220</v>
          </cell>
          <cell r="P75">
            <v>28</v>
          </cell>
          <cell r="Q75">
            <v>1</v>
          </cell>
        </row>
        <row r="76">
          <cell r="B76" t="str">
            <v>Culture-Espaces</v>
          </cell>
          <cell r="D76">
            <v>20</v>
          </cell>
          <cell r="J76">
            <v>40317</v>
          </cell>
          <cell r="L76">
            <v>1</v>
          </cell>
          <cell r="N76">
            <v>1</v>
          </cell>
          <cell r="O76">
            <v>55</v>
          </cell>
          <cell r="P76">
            <v>7</v>
          </cell>
          <cell r="Q76">
            <v>1</v>
          </cell>
        </row>
        <row r="77">
          <cell r="B77" t="str">
            <v>Gratuit</v>
          </cell>
          <cell r="C77">
            <v>20</v>
          </cell>
          <cell r="J77">
            <v>40317</v>
          </cell>
          <cell r="L77">
            <v>2</v>
          </cell>
          <cell r="N77">
            <v>1</v>
          </cell>
          <cell r="O77">
            <v>0</v>
          </cell>
          <cell r="P77">
            <v>0</v>
          </cell>
          <cell r="Q77">
            <v>1</v>
          </cell>
        </row>
        <row r="78">
          <cell r="B78" t="str">
            <v>Annulé</v>
          </cell>
          <cell r="J78">
            <v>40318</v>
          </cell>
          <cell r="L78">
            <v>1</v>
          </cell>
          <cell r="N78">
            <v>0</v>
          </cell>
          <cell r="O78">
            <v>0</v>
          </cell>
          <cell r="P78">
            <v>0</v>
          </cell>
          <cell r="Q78">
            <v>1</v>
          </cell>
        </row>
        <row r="79">
          <cell r="B79" t="str">
            <v>Musée Wellington</v>
          </cell>
          <cell r="F79">
            <v>28</v>
          </cell>
          <cell r="J79">
            <v>40319</v>
          </cell>
          <cell r="L79">
            <v>2</v>
          </cell>
          <cell r="N79">
            <v>1</v>
          </cell>
          <cell r="O79">
            <v>70</v>
          </cell>
          <cell r="P79">
            <v>9</v>
          </cell>
          <cell r="Q79">
            <v>1</v>
          </cell>
        </row>
        <row r="80">
          <cell r="B80" t="str">
            <v>Culture-Espaces</v>
          </cell>
          <cell r="D80">
            <v>40</v>
          </cell>
          <cell r="J80">
            <v>40324</v>
          </cell>
          <cell r="L80">
            <v>1</v>
          </cell>
          <cell r="N80">
            <v>2</v>
          </cell>
          <cell r="O80">
            <v>110</v>
          </cell>
          <cell r="P80">
            <v>14</v>
          </cell>
          <cell r="Q80">
            <v>1</v>
          </cell>
        </row>
        <row r="81">
          <cell r="B81" t="str">
            <v>Musée Wellington</v>
          </cell>
          <cell r="F81">
            <v>39</v>
          </cell>
          <cell r="J81">
            <v>40325</v>
          </cell>
          <cell r="L81">
            <v>1</v>
          </cell>
          <cell r="N81">
            <v>2</v>
          </cell>
          <cell r="O81">
            <v>110</v>
          </cell>
          <cell r="P81">
            <v>14</v>
          </cell>
          <cell r="Q81">
            <v>1</v>
          </cell>
        </row>
        <row r="82">
          <cell r="B82" t="str">
            <v>Gratuit</v>
          </cell>
          <cell r="C82">
            <v>5</v>
          </cell>
          <cell r="E82">
            <v>5</v>
          </cell>
          <cell r="J82">
            <v>40327</v>
          </cell>
          <cell r="L82">
            <v>3</v>
          </cell>
          <cell r="N82">
            <v>1</v>
          </cell>
          <cell r="O82">
            <v>0</v>
          </cell>
          <cell r="P82">
            <v>0</v>
          </cell>
          <cell r="Q82">
            <v>1</v>
          </cell>
        </row>
        <row r="83">
          <cell r="B83" t="str">
            <v>Gratuit</v>
          </cell>
          <cell r="C83">
            <v>40</v>
          </cell>
          <cell r="J83">
            <v>40335</v>
          </cell>
          <cell r="L83">
            <v>2</v>
          </cell>
          <cell r="N83">
            <v>2</v>
          </cell>
          <cell r="O83">
            <v>0</v>
          </cell>
          <cell r="P83">
            <v>0</v>
          </cell>
          <cell r="Q83">
            <v>1</v>
          </cell>
        </row>
        <row r="84">
          <cell r="B84" t="str">
            <v>Culture-Espaces</v>
          </cell>
          <cell r="C84">
            <v>50</v>
          </cell>
          <cell r="D84">
            <v>50</v>
          </cell>
          <cell r="J84">
            <v>40348</v>
          </cell>
          <cell r="L84">
            <v>3</v>
          </cell>
          <cell r="N84">
            <v>4</v>
          </cell>
          <cell r="O84">
            <v>360</v>
          </cell>
          <cell r="P84">
            <v>48</v>
          </cell>
          <cell r="Q84">
            <v>1</v>
          </cell>
        </row>
        <row r="85">
          <cell r="B85" t="str">
            <v>Gratuit</v>
          </cell>
          <cell r="C85">
            <v>2</v>
          </cell>
          <cell r="J85">
            <v>40348</v>
          </cell>
          <cell r="L85">
            <v>2</v>
          </cell>
          <cell r="N85">
            <v>1</v>
          </cell>
          <cell r="O85">
            <v>0</v>
          </cell>
          <cell r="P85">
            <v>0</v>
          </cell>
          <cell r="Q85">
            <v>1</v>
          </cell>
        </row>
        <row r="86">
          <cell r="B86" t="str">
            <v>Gratuit</v>
          </cell>
          <cell r="C86">
            <v>11</v>
          </cell>
          <cell r="J86">
            <v>40348</v>
          </cell>
          <cell r="L86">
            <v>2</v>
          </cell>
          <cell r="N86">
            <v>1</v>
          </cell>
          <cell r="O86">
            <v>0</v>
          </cell>
          <cell r="P86">
            <v>0</v>
          </cell>
          <cell r="Q86">
            <v>1</v>
          </cell>
        </row>
        <row r="87">
          <cell r="B87" t="str">
            <v>Musée Wellington</v>
          </cell>
          <cell r="D87">
            <v>31</v>
          </cell>
          <cell r="J87">
            <v>40349</v>
          </cell>
          <cell r="L87">
            <v>1</v>
          </cell>
          <cell r="N87">
            <v>2</v>
          </cell>
          <cell r="O87">
            <v>110</v>
          </cell>
          <cell r="P87">
            <v>14</v>
          </cell>
          <cell r="Q87">
            <v>1</v>
          </cell>
        </row>
        <row r="88">
          <cell r="B88" t="str">
            <v>G1815</v>
          </cell>
          <cell r="F88">
            <v>12</v>
          </cell>
          <cell r="J88">
            <v>40350</v>
          </cell>
          <cell r="L88">
            <v>3</v>
          </cell>
          <cell r="N88">
            <v>1</v>
          </cell>
          <cell r="O88">
            <v>90</v>
          </cell>
          <cell r="P88">
            <v>0</v>
          </cell>
          <cell r="Q88">
            <v>1</v>
          </cell>
        </row>
        <row r="89">
          <cell r="B89" t="str">
            <v>Gratuit</v>
          </cell>
          <cell r="C89">
            <v>9</v>
          </cell>
          <cell r="J89">
            <v>40351</v>
          </cell>
          <cell r="L89">
            <v>1</v>
          </cell>
          <cell r="N89">
            <v>1</v>
          </cell>
          <cell r="O89">
            <v>0</v>
          </cell>
          <cell r="P89">
            <v>0</v>
          </cell>
          <cell r="Q89">
            <v>1</v>
          </cell>
        </row>
        <row r="90">
          <cell r="B90" t="str">
            <v>Culture-Espaces</v>
          </cell>
          <cell r="C90">
            <v>17</v>
          </cell>
          <cell r="J90">
            <v>40352</v>
          </cell>
          <cell r="L90">
            <v>1</v>
          </cell>
          <cell r="N90">
            <v>1</v>
          </cell>
          <cell r="O90">
            <v>55</v>
          </cell>
          <cell r="P90">
            <v>7</v>
          </cell>
          <cell r="Q90">
            <v>1</v>
          </cell>
        </row>
        <row r="91">
          <cell r="B91" t="str">
            <v>Musée Wellington</v>
          </cell>
          <cell r="F91">
            <v>20</v>
          </cell>
          <cell r="J91">
            <v>40354</v>
          </cell>
          <cell r="L91">
            <v>2</v>
          </cell>
          <cell r="N91">
            <v>1</v>
          </cell>
          <cell r="O91">
            <v>70</v>
          </cell>
          <cell r="P91">
            <v>9</v>
          </cell>
          <cell r="Q91">
            <v>1</v>
          </cell>
        </row>
        <row r="92">
          <cell r="B92" t="str">
            <v>Culture-Espaces</v>
          </cell>
          <cell r="C92">
            <v>17</v>
          </cell>
          <cell r="J92">
            <v>40356</v>
          </cell>
          <cell r="L92">
            <v>1</v>
          </cell>
          <cell r="N92">
            <v>1</v>
          </cell>
          <cell r="O92">
            <v>55</v>
          </cell>
          <cell r="P92">
            <v>7</v>
          </cell>
          <cell r="Q92">
            <v>1</v>
          </cell>
        </row>
        <row r="93">
          <cell r="B93" t="str">
            <v>Culture-Espaces</v>
          </cell>
          <cell r="C93">
            <v>46</v>
          </cell>
          <cell r="J93">
            <v>40357</v>
          </cell>
          <cell r="L93">
            <v>1</v>
          </cell>
          <cell r="N93">
            <v>2</v>
          </cell>
          <cell r="O93">
            <v>110</v>
          </cell>
          <cell r="P93">
            <v>14</v>
          </cell>
          <cell r="Q93">
            <v>1</v>
          </cell>
        </row>
        <row r="94">
          <cell r="B94" t="str">
            <v>Maison Tourisme Wat</v>
          </cell>
          <cell r="E94">
            <v>15</v>
          </cell>
          <cell r="J94">
            <v>40357</v>
          </cell>
          <cell r="L94">
            <v>2</v>
          </cell>
          <cell r="N94">
            <v>1</v>
          </cell>
          <cell r="O94">
            <v>70</v>
          </cell>
          <cell r="P94">
            <v>9</v>
          </cell>
          <cell r="Q94">
            <v>1</v>
          </cell>
        </row>
        <row r="95">
          <cell r="B95" t="str">
            <v>Culture-Espaces</v>
          </cell>
          <cell r="C95">
            <v>4</v>
          </cell>
          <cell r="J95">
            <v>40357</v>
          </cell>
          <cell r="L95">
            <v>1</v>
          </cell>
          <cell r="N95">
            <v>1</v>
          </cell>
          <cell r="O95">
            <v>55</v>
          </cell>
          <cell r="P95">
            <v>7</v>
          </cell>
          <cell r="Q95">
            <v>1</v>
          </cell>
        </row>
        <row r="96">
          <cell r="B96" t="str">
            <v>G1815</v>
          </cell>
          <cell r="F96">
            <v>10</v>
          </cell>
          <cell r="J96">
            <v>40359</v>
          </cell>
          <cell r="L96">
            <v>3</v>
          </cell>
          <cell r="N96">
            <v>2</v>
          </cell>
          <cell r="O96">
            <v>180</v>
          </cell>
          <cell r="P96">
            <v>0</v>
          </cell>
          <cell r="Q96">
            <v>1</v>
          </cell>
        </row>
        <row r="97">
          <cell r="B97" t="str">
            <v>Culture-Espaces</v>
          </cell>
          <cell r="F97">
            <v>48</v>
          </cell>
          <cell r="J97">
            <v>40359</v>
          </cell>
          <cell r="L97">
            <v>1</v>
          </cell>
          <cell r="N97">
            <v>2</v>
          </cell>
          <cell r="O97">
            <v>110</v>
          </cell>
          <cell r="P97">
            <v>14</v>
          </cell>
          <cell r="Q97">
            <v>1</v>
          </cell>
        </row>
        <row r="98">
          <cell r="B98" t="str">
            <v>Culture-Espaces</v>
          </cell>
          <cell r="E98">
            <v>50</v>
          </cell>
          <cell r="J98">
            <v>40359</v>
          </cell>
          <cell r="L98">
            <v>1</v>
          </cell>
          <cell r="N98">
            <v>2</v>
          </cell>
          <cell r="O98">
            <v>110</v>
          </cell>
          <cell r="P98">
            <v>14</v>
          </cell>
          <cell r="Q98">
            <v>1</v>
          </cell>
        </row>
        <row r="99">
          <cell r="B99" t="str">
            <v>Annulé</v>
          </cell>
          <cell r="J99">
            <v>40360</v>
          </cell>
          <cell r="N99">
            <v>0</v>
          </cell>
          <cell r="O99">
            <v>0</v>
          </cell>
          <cell r="P99">
            <v>0</v>
          </cell>
          <cell r="Q99">
            <v>1</v>
          </cell>
        </row>
        <row r="100">
          <cell r="B100" t="str">
            <v>Gratuit</v>
          </cell>
          <cell r="C100">
            <v>20</v>
          </cell>
          <cell r="J100">
            <v>40362</v>
          </cell>
          <cell r="L100">
            <v>3</v>
          </cell>
          <cell r="N100">
            <v>1</v>
          </cell>
          <cell r="O100">
            <v>0</v>
          </cell>
          <cell r="P100">
            <v>0</v>
          </cell>
          <cell r="Q100">
            <v>1</v>
          </cell>
        </row>
        <row r="101">
          <cell r="B101" t="str">
            <v>G1815</v>
          </cell>
          <cell r="C101">
            <v>25</v>
          </cell>
          <cell r="J101">
            <v>40362</v>
          </cell>
          <cell r="L101">
            <v>1</v>
          </cell>
          <cell r="N101">
            <v>1</v>
          </cell>
          <cell r="O101">
            <v>55</v>
          </cell>
          <cell r="P101">
            <v>0</v>
          </cell>
          <cell r="Q101">
            <v>1</v>
          </cell>
        </row>
        <row r="102">
          <cell r="B102" t="str">
            <v>Maison Tourisme Wat</v>
          </cell>
          <cell r="I102">
            <v>25</v>
          </cell>
          <cell r="J102">
            <v>40363</v>
          </cell>
          <cell r="L102">
            <v>2</v>
          </cell>
          <cell r="N102">
            <v>1</v>
          </cell>
          <cell r="O102">
            <v>70</v>
          </cell>
          <cell r="P102">
            <v>9</v>
          </cell>
          <cell r="Q102">
            <v>1</v>
          </cell>
        </row>
        <row r="103">
          <cell r="B103" t="str">
            <v>Maison Tourisme Wat</v>
          </cell>
          <cell r="F103">
            <v>12</v>
          </cell>
          <cell r="J103">
            <v>40367</v>
          </cell>
          <cell r="L103">
            <v>2</v>
          </cell>
          <cell r="N103">
            <v>1</v>
          </cell>
          <cell r="O103">
            <v>70</v>
          </cell>
          <cell r="P103">
            <v>9</v>
          </cell>
          <cell r="Q103">
            <v>1</v>
          </cell>
        </row>
        <row r="104">
          <cell r="B104" t="str">
            <v>Culture-Espaces</v>
          </cell>
          <cell r="D104">
            <v>50</v>
          </cell>
          <cell r="J104">
            <v>40372</v>
          </cell>
          <cell r="L104">
            <v>1</v>
          </cell>
          <cell r="N104">
            <v>2</v>
          </cell>
          <cell r="O104">
            <v>110</v>
          </cell>
          <cell r="P104">
            <v>14</v>
          </cell>
          <cell r="Q104">
            <v>1</v>
          </cell>
        </row>
        <row r="105">
          <cell r="B105" t="str">
            <v>Musée Wellington</v>
          </cell>
          <cell r="F105">
            <v>25</v>
          </cell>
          <cell r="J105">
            <v>40375</v>
          </cell>
          <cell r="L105">
            <v>2</v>
          </cell>
          <cell r="N105">
            <v>1</v>
          </cell>
          <cell r="O105">
            <v>70</v>
          </cell>
          <cell r="P105">
            <v>9</v>
          </cell>
          <cell r="Q105">
            <v>1</v>
          </cell>
        </row>
        <row r="106">
          <cell r="B106" t="str">
            <v>G1815</v>
          </cell>
          <cell r="E106">
            <v>8</v>
          </cell>
          <cell r="J106">
            <v>40375</v>
          </cell>
          <cell r="L106">
            <v>2</v>
          </cell>
          <cell r="N106">
            <v>1</v>
          </cell>
          <cell r="O106">
            <v>70</v>
          </cell>
          <cell r="P106">
            <v>0</v>
          </cell>
          <cell r="Q106">
            <v>1</v>
          </cell>
        </row>
        <row r="107">
          <cell r="B107" t="str">
            <v>G1815</v>
          </cell>
          <cell r="D107">
            <v>8</v>
          </cell>
          <cell r="J107">
            <v>40375</v>
          </cell>
          <cell r="L107">
            <v>1</v>
          </cell>
          <cell r="N107">
            <v>1</v>
          </cell>
          <cell r="O107">
            <v>55</v>
          </cell>
          <cell r="P107">
            <v>0</v>
          </cell>
          <cell r="Q107">
            <v>1</v>
          </cell>
        </row>
        <row r="108">
          <cell r="B108" t="str">
            <v>G1815</v>
          </cell>
          <cell r="F108">
            <v>14</v>
          </cell>
          <cell r="J108">
            <v>40375</v>
          </cell>
          <cell r="L108">
            <v>1</v>
          </cell>
          <cell r="N108">
            <v>1</v>
          </cell>
          <cell r="O108">
            <v>55</v>
          </cell>
          <cell r="P108">
            <v>0</v>
          </cell>
          <cell r="Q108">
            <v>1</v>
          </cell>
        </row>
        <row r="109">
          <cell r="B109" t="str">
            <v>G1815</v>
          </cell>
          <cell r="F109">
            <v>4</v>
          </cell>
          <cell r="J109">
            <v>40375</v>
          </cell>
          <cell r="L109">
            <v>1</v>
          </cell>
          <cell r="N109">
            <v>1</v>
          </cell>
          <cell r="O109">
            <v>55</v>
          </cell>
          <cell r="P109">
            <v>0</v>
          </cell>
          <cell r="Q109">
            <v>1</v>
          </cell>
        </row>
        <row r="110">
          <cell r="B110" t="str">
            <v>Culture-Espaces</v>
          </cell>
          <cell r="D110">
            <v>11</v>
          </cell>
          <cell r="J110">
            <v>40376</v>
          </cell>
          <cell r="L110">
            <v>1</v>
          </cell>
          <cell r="N110">
            <v>1</v>
          </cell>
          <cell r="O110">
            <v>55</v>
          </cell>
          <cell r="P110">
            <v>7</v>
          </cell>
          <cell r="Q110">
            <v>1</v>
          </cell>
        </row>
        <row r="111">
          <cell r="B111" t="str">
            <v>Musée Wellington</v>
          </cell>
          <cell r="F111">
            <v>44</v>
          </cell>
          <cell r="J111">
            <v>40382</v>
          </cell>
          <cell r="L111">
            <v>2</v>
          </cell>
          <cell r="N111">
            <v>2</v>
          </cell>
          <cell r="O111">
            <v>140</v>
          </cell>
          <cell r="P111">
            <v>18</v>
          </cell>
          <cell r="Q111">
            <v>1</v>
          </cell>
        </row>
        <row r="112">
          <cell r="B112" t="str">
            <v>G1815</v>
          </cell>
          <cell r="D112">
            <v>2</v>
          </cell>
          <cell r="J112">
            <v>40383</v>
          </cell>
          <cell r="L112">
            <v>3</v>
          </cell>
          <cell r="N112">
            <v>1</v>
          </cell>
          <cell r="O112">
            <v>90</v>
          </cell>
          <cell r="P112">
            <v>0</v>
          </cell>
          <cell r="Q112">
            <v>1</v>
          </cell>
        </row>
        <row r="113">
          <cell r="B113" t="str">
            <v>G1815</v>
          </cell>
          <cell r="F113">
            <v>4</v>
          </cell>
          <cell r="J113">
            <v>40384</v>
          </cell>
          <cell r="L113">
            <v>1</v>
          </cell>
          <cell r="N113">
            <v>1</v>
          </cell>
          <cell r="O113">
            <v>55</v>
          </cell>
          <cell r="P113">
            <v>0</v>
          </cell>
          <cell r="Q113">
            <v>1</v>
          </cell>
        </row>
        <row r="114">
          <cell r="B114" t="str">
            <v>Culture-Espaces</v>
          </cell>
          <cell r="E114">
            <v>6</v>
          </cell>
          <cell r="J114">
            <v>40386</v>
          </cell>
          <cell r="L114">
            <v>2</v>
          </cell>
          <cell r="N114">
            <v>1</v>
          </cell>
          <cell r="O114">
            <v>70</v>
          </cell>
          <cell r="P114">
            <v>9</v>
          </cell>
          <cell r="Q114">
            <v>1</v>
          </cell>
        </row>
        <row r="115">
          <cell r="B115" t="str">
            <v>Maison Tourisme Wat</v>
          </cell>
          <cell r="E115">
            <v>40</v>
          </cell>
          <cell r="J115">
            <v>40388</v>
          </cell>
          <cell r="L115">
            <v>1</v>
          </cell>
          <cell r="N115">
            <v>2</v>
          </cell>
          <cell r="O115">
            <v>110</v>
          </cell>
          <cell r="P115">
            <v>14</v>
          </cell>
          <cell r="Q115">
            <v>1</v>
          </cell>
        </row>
        <row r="116">
          <cell r="B116" t="str">
            <v>G1815</v>
          </cell>
          <cell r="F116">
            <v>1</v>
          </cell>
          <cell r="J116">
            <v>40390</v>
          </cell>
          <cell r="L116">
            <v>2</v>
          </cell>
          <cell r="N116">
            <v>1</v>
          </cell>
          <cell r="O116">
            <v>70</v>
          </cell>
          <cell r="P116">
            <v>0</v>
          </cell>
          <cell r="Q116">
            <v>1</v>
          </cell>
        </row>
        <row r="117">
          <cell r="B117" t="str">
            <v>G1815</v>
          </cell>
          <cell r="F117">
            <v>5</v>
          </cell>
          <cell r="J117">
            <v>40395</v>
          </cell>
          <cell r="L117">
            <v>3</v>
          </cell>
          <cell r="N117">
            <v>1</v>
          </cell>
          <cell r="O117">
            <v>90</v>
          </cell>
          <cell r="P117">
            <v>0</v>
          </cell>
          <cell r="Q117">
            <v>1</v>
          </cell>
        </row>
        <row r="118">
          <cell r="B118" t="str">
            <v>Maison Tourisme Wat</v>
          </cell>
          <cell r="F118">
            <v>33</v>
          </cell>
          <cell r="J118">
            <v>40398</v>
          </cell>
          <cell r="L118">
            <v>2</v>
          </cell>
          <cell r="N118">
            <v>2</v>
          </cell>
          <cell r="O118">
            <v>140</v>
          </cell>
          <cell r="P118">
            <v>18</v>
          </cell>
          <cell r="Q118">
            <v>1</v>
          </cell>
        </row>
        <row r="119">
          <cell r="B119" t="str">
            <v>Annulé</v>
          </cell>
          <cell r="F119">
            <v>10</v>
          </cell>
          <cell r="J119">
            <v>40399</v>
          </cell>
          <cell r="L119">
            <v>1</v>
          </cell>
          <cell r="N119">
            <v>1</v>
          </cell>
          <cell r="O119">
            <v>0</v>
          </cell>
          <cell r="P119">
            <v>0</v>
          </cell>
          <cell r="Q119">
            <v>1</v>
          </cell>
        </row>
        <row r="120">
          <cell r="B120" t="str">
            <v>G1815</v>
          </cell>
          <cell r="F120">
            <v>8</v>
          </cell>
          <cell r="J120">
            <v>40399</v>
          </cell>
          <cell r="L120">
            <v>1</v>
          </cell>
          <cell r="N120">
            <v>1</v>
          </cell>
          <cell r="O120">
            <v>55</v>
          </cell>
          <cell r="P120">
            <v>0</v>
          </cell>
          <cell r="Q120">
            <v>1</v>
          </cell>
        </row>
        <row r="121">
          <cell r="B121" t="str">
            <v>Musée Wellington</v>
          </cell>
          <cell r="F121">
            <v>20</v>
          </cell>
          <cell r="J121">
            <v>40403</v>
          </cell>
          <cell r="L121">
            <v>2</v>
          </cell>
          <cell r="N121">
            <v>1</v>
          </cell>
          <cell r="O121">
            <v>70</v>
          </cell>
          <cell r="P121">
            <v>9</v>
          </cell>
          <cell r="Q121">
            <v>1</v>
          </cell>
        </row>
        <row r="122">
          <cell r="B122" t="str">
            <v>G1815</v>
          </cell>
          <cell r="F122">
            <v>2</v>
          </cell>
          <cell r="J122">
            <v>40404</v>
          </cell>
          <cell r="L122">
            <v>3</v>
          </cell>
          <cell r="N122">
            <v>1</v>
          </cell>
          <cell r="O122">
            <v>90</v>
          </cell>
          <cell r="P122">
            <v>0</v>
          </cell>
          <cell r="Q122">
            <v>1</v>
          </cell>
        </row>
        <row r="123">
          <cell r="B123" t="str">
            <v>Maison Tourisme Wat</v>
          </cell>
          <cell r="E123">
            <v>21</v>
          </cell>
          <cell r="J123">
            <v>40404</v>
          </cell>
          <cell r="L123">
            <v>1</v>
          </cell>
          <cell r="N123">
            <v>1</v>
          </cell>
          <cell r="O123">
            <v>55</v>
          </cell>
          <cell r="P123">
            <v>7</v>
          </cell>
          <cell r="Q123">
            <v>1</v>
          </cell>
        </row>
        <row r="124">
          <cell r="B124" t="str">
            <v>Maison Tourisme Wat</v>
          </cell>
          <cell r="E124">
            <v>6</v>
          </cell>
          <cell r="J124">
            <v>40408</v>
          </cell>
          <cell r="L124">
            <v>1</v>
          </cell>
          <cell r="N124">
            <v>1</v>
          </cell>
          <cell r="O124">
            <v>55</v>
          </cell>
          <cell r="P124">
            <v>7</v>
          </cell>
          <cell r="Q124">
            <v>1</v>
          </cell>
        </row>
        <row r="125">
          <cell r="B125" t="str">
            <v>G1815</v>
          </cell>
          <cell r="C125">
            <v>10</v>
          </cell>
          <cell r="J125">
            <v>40412</v>
          </cell>
          <cell r="L125">
            <v>2</v>
          </cell>
          <cell r="N125">
            <v>1</v>
          </cell>
          <cell r="O125">
            <v>70</v>
          </cell>
          <cell r="P125">
            <v>0</v>
          </cell>
          <cell r="Q125">
            <v>1</v>
          </cell>
        </row>
        <row r="126">
          <cell r="B126" t="str">
            <v>G1815</v>
          </cell>
          <cell r="G126">
            <v>2</v>
          </cell>
          <cell r="J126">
            <v>40412</v>
          </cell>
          <cell r="L126">
            <v>3</v>
          </cell>
          <cell r="N126">
            <v>1</v>
          </cell>
          <cell r="O126">
            <v>90</v>
          </cell>
          <cell r="P126">
            <v>0</v>
          </cell>
          <cell r="Q126">
            <v>1</v>
          </cell>
        </row>
        <row r="127">
          <cell r="B127" t="str">
            <v>Culture-Espaces</v>
          </cell>
          <cell r="F127">
            <v>2</v>
          </cell>
          <cell r="J127">
            <v>40417</v>
          </cell>
          <cell r="L127">
            <v>2</v>
          </cell>
          <cell r="N127">
            <v>1</v>
          </cell>
          <cell r="O127">
            <v>70</v>
          </cell>
          <cell r="P127">
            <v>9</v>
          </cell>
          <cell r="Q127">
            <v>1</v>
          </cell>
        </row>
        <row r="128">
          <cell r="B128" t="str">
            <v>Musée Wellington</v>
          </cell>
          <cell r="F128">
            <v>20</v>
          </cell>
          <cell r="J128">
            <v>40417</v>
          </cell>
          <cell r="L128">
            <v>2</v>
          </cell>
          <cell r="N128">
            <v>1</v>
          </cell>
          <cell r="O128">
            <v>70</v>
          </cell>
          <cell r="P128">
            <v>9</v>
          </cell>
          <cell r="Q128">
            <v>1</v>
          </cell>
        </row>
        <row r="129">
          <cell r="B129" t="str">
            <v>G1815</v>
          </cell>
          <cell r="C129">
            <v>25</v>
          </cell>
          <cell r="J129">
            <v>40418</v>
          </cell>
          <cell r="L129">
            <v>1</v>
          </cell>
          <cell r="N129">
            <v>1</v>
          </cell>
          <cell r="O129">
            <v>55</v>
          </cell>
          <cell r="P129">
            <v>0</v>
          </cell>
          <cell r="Q129">
            <v>1</v>
          </cell>
        </row>
        <row r="130">
          <cell r="B130" t="str">
            <v>Culture-Espaces</v>
          </cell>
          <cell r="C130">
            <v>100</v>
          </cell>
          <cell r="J130">
            <v>40419</v>
          </cell>
          <cell r="L130">
            <v>1</v>
          </cell>
          <cell r="N130">
            <v>4</v>
          </cell>
          <cell r="O130">
            <v>220</v>
          </cell>
          <cell r="P130">
            <v>28</v>
          </cell>
          <cell r="Q130">
            <v>1</v>
          </cell>
        </row>
        <row r="131">
          <cell r="B131" t="str">
            <v>Culture-Espaces</v>
          </cell>
          <cell r="E131">
            <v>29</v>
          </cell>
          <cell r="I131">
            <v>-4</v>
          </cell>
          <cell r="J131">
            <v>40419</v>
          </cell>
          <cell r="L131">
            <v>2</v>
          </cell>
          <cell r="N131">
            <v>1</v>
          </cell>
          <cell r="O131">
            <v>70</v>
          </cell>
          <cell r="P131">
            <v>9</v>
          </cell>
          <cell r="Q131">
            <v>1</v>
          </cell>
        </row>
        <row r="132">
          <cell r="B132" t="str">
            <v>Musée Wellington</v>
          </cell>
          <cell r="F132">
            <v>40</v>
          </cell>
          <cell r="J132">
            <v>40421</v>
          </cell>
          <cell r="L132">
            <v>2</v>
          </cell>
          <cell r="N132">
            <v>2</v>
          </cell>
          <cell r="O132">
            <v>140</v>
          </cell>
          <cell r="P132">
            <v>18</v>
          </cell>
          <cell r="Q132">
            <v>1</v>
          </cell>
        </row>
        <row r="133">
          <cell r="B133" t="str">
            <v>gratuit</v>
          </cell>
          <cell r="F133">
            <v>10</v>
          </cell>
          <cell r="J133">
            <v>40422</v>
          </cell>
          <cell r="L133">
            <v>2</v>
          </cell>
          <cell r="N133">
            <v>1</v>
          </cell>
          <cell r="O133">
            <v>0</v>
          </cell>
          <cell r="P133">
            <v>0</v>
          </cell>
          <cell r="Q133">
            <v>1</v>
          </cell>
        </row>
        <row r="134">
          <cell r="B134" t="str">
            <v>G1815</v>
          </cell>
          <cell r="E134">
            <v>44</v>
          </cell>
          <cell r="J134">
            <v>40425</v>
          </cell>
          <cell r="L134">
            <v>1</v>
          </cell>
          <cell r="N134">
            <v>2</v>
          </cell>
          <cell r="O134">
            <v>110</v>
          </cell>
          <cell r="P134">
            <v>0</v>
          </cell>
          <cell r="Q134">
            <v>1</v>
          </cell>
        </row>
        <row r="135">
          <cell r="B135" t="str">
            <v>G1815</v>
          </cell>
          <cell r="C135">
            <v>13</v>
          </cell>
          <cell r="J135">
            <v>40425</v>
          </cell>
          <cell r="L135">
            <v>1</v>
          </cell>
          <cell r="N135">
            <v>1</v>
          </cell>
          <cell r="O135">
            <v>55</v>
          </cell>
          <cell r="P135">
            <v>0</v>
          </cell>
          <cell r="Q135">
            <v>1</v>
          </cell>
        </row>
        <row r="136">
          <cell r="B136" t="str">
            <v>Culture-Espaces</v>
          </cell>
          <cell r="H136">
            <v>7</v>
          </cell>
          <cell r="J136">
            <v>40425</v>
          </cell>
          <cell r="L136">
            <v>3</v>
          </cell>
          <cell r="N136">
            <v>1</v>
          </cell>
          <cell r="O136">
            <v>90</v>
          </cell>
          <cell r="P136">
            <v>12</v>
          </cell>
          <cell r="Q136">
            <v>1</v>
          </cell>
        </row>
        <row r="137">
          <cell r="B137" t="str">
            <v>Maison Tourisme Wat</v>
          </cell>
          <cell r="E137">
            <v>37</v>
          </cell>
          <cell r="J137">
            <v>40425</v>
          </cell>
          <cell r="L137">
            <v>2</v>
          </cell>
          <cell r="N137">
            <v>2</v>
          </cell>
          <cell r="O137">
            <v>140</v>
          </cell>
          <cell r="P137">
            <v>18</v>
          </cell>
          <cell r="Q137">
            <v>1</v>
          </cell>
        </row>
        <row r="138">
          <cell r="B138" t="str">
            <v>Culture-Espaces</v>
          </cell>
          <cell r="C138">
            <v>10</v>
          </cell>
          <cell r="J138">
            <v>40426</v>
          </cell>
          <cell r="L138">
            <v>1</v>
          </cell>
          <cell r="N138">
            <v>1</v>
          </cell>
          <cell r="O138">
            <v>55</v>
          </cell>
          <cell r="P138">
            <v>7</v>
          </cell>
          <cell r="Q138">
            <v>1</v>
          </cell>
        </row>
        <row r="139">
          <cell r="B139" t="str">
            <v>G1815</v>
          </cell>
          <cell r="E139">
            <v>46</v>
          </cell>
          <cell r="J139">
            <v>40426</v>
          </cell>
          <cell r="L139">
            <v>2</v>
          </cell>
          <cell r="N139">
            <v>2</v>
          </cell>
          <cell r="O139">
            <v>140</v>
          </cell>
          <cell r="P139">
            <v>0</v>
          </cell>
          <cell r="Q139">
            <v>1</v>
          </cell>
        </row>
        <row r="140">
          <cell r="B140" t="str">
            <v>Maison Tourisme Wat</v>
          </cell>
          <cell r="C140">
            <v>30</v>
          </cell>
          <cell r="J140">
            <v>40428</v>
          </cell>
          <cell r="L140">
            <v>1</v>
          </cell>
          <cell r="N140">
            <v>1</v>
          </cell>
          <cell r="O140">
            <v>55</v>
          </cell>
          <cell r="P140">
            <v>7</v>
          </cell>
          <cell r="Q140">
            <v>1</v>
          </cell>
        </row>
        <row r="141">
          <cell r="B141" t="str">
            <v>Musée Wellington</v>
          </cell>
          <cell r="F141">
            <v>33</v>
          </cell>
          <cell r="J141">
            <v>40431</v>
          </cell>
          <cell r="L141">
            <v>2</v>
          </cell>
          <cell r="N141">
            <v>2</v>
          </cell>
          <cell r="O141">
            <v>140</v>
          </cell>
          <cell r="P141">
            <v>18</v>
          </cell>
          <cell r="Q141">
            <v>1</v>
          </cell>
        </row>
        <row r="142">
          <cell r="B142" t="str">
            <v>G1815</v>
          </cell>
          <cell r="I142">
            <v>18</v>
          </cell>
          <cell r="J142">
            <v>40434</v>
          </cell>
          <cell r="L142">
            <v>1</v>
          </cell>
          <cell r="N142">
            <v>1</v>
          </cell>
          <cell r="O142">
            <v>55</v>
          </cell>
          <cell r="P142">
            <v>0</v>
          </cell>
          <cell r="Q142">
            <v>1</v>
          </cell>
        </row>
        <row r="143">
          <cell r="B143" t="str">
            <v>Culture-Espaces</v>
          </cell>
          <cell r="C143">
            <v>148</v>
          </cell>
          <cell r="J143">
            <v>40435</v>
          </cell>
          <cell r="L143">
            <v>1</v>
          </cell>
          <cell r="N143">
            <v>3</v>
          </cell>
          <cell r="O143">
            <v>165</v>
          </cell>
          <cell r="P143">
            <v>21</v>
          </cell>
          <cell r="Q143">
            <v>1</v>
          </cell>
        </row>
        <row r="144">
          <cell r="B144" t="str">
            <v>gratuit</v>
          </cell>
          <cell r="C144">
            <v>15</v>
          </cell>
          <cell r="J144">
            <v>40438</v>
          </cell>
          <cell r="L144">
            <v>2</v>
          </cell>
          <cell r="N144">
            <v>1</v>
          </cell>
          <cell r="O144">
            <v>0</v>
          </cell>
          <cell r="P144">
            <v>0</v>
          </cell>
          <cell r="Q144">
            <v>1</v>
          </cell>
        </row>
        <row r="145">
          <cell r="B145" t="str">
            <v>Culture-Espaces</v>
          </cell>
          <cell r="C145">
            <v>30</v>
          </cell>
          <cell r="J145">
            <v>40440</v>
          </cell>
          <cell r="L145">
            <v>1</v>
          </cell>
          <cell r="N145">
            <v>1</v>
          </cell>
          <cell r="O145">
            <v>55</v>
          </cell>
          <cell r="P145">
            <v>7</v>
          </cell>
          <cell r="Q145">
            <v>1</v>
          </cell>
        </row>
        <row r="146">
          <cell r="B146" t="str">
            <v>Culture-Espaces</v>
          </cell>
          <cell r="F146">
            <v>25</v>
          </cell>
          <cell r="J146">
            <v>40443</v>
          </cell>
          <cell r="L146">
            <v>1</v>
          </cell>
          <cell r="N146">
            <v>1</v>
          </cell>
          <cell r="O146">
            <v>55</v>
          </cell>
          <cell r="P146">
            <v>7</v>
          </cell>
          <cell r="Q146">
            <v>1</v>
          </cell>
        </row>
        <row r="147">
          <cell r="B147" t="str">
            <v>Maison Tourisme Wat</v>
          </cell>
          <cell r="E147">
            <v>50</v>
          </cell>
          <cell r="J147">
            <v>40443</v>
          </cell>
          <cell r="L147">
            <v>2</v>
          </cell>
          <cell r="N147">
            <v>2</v>
          </cell>
          <cell r="O147">
            <v>140</v>
          </cell>
          <cell r="P147">
            <v>18</v>
          </cell>
          <cell r="Q147">
            <v>1</v>
          </cell>
        </row>
        <row r="148">
          <cell r="B148" t="str">
            <v>G1815</v>
          </cell>
          <cell r="F148">
            <v>6</v>
          </cell>
          <cell r="J148">
            <v>40443</v>
          </cell>
          <cell r="L148">
            <v>1</v>
          </cell>
          <cell r="N148">
            <v>1</v>
          </cell>
          <cell r="O148">
            <v>55</v>
          </cell>
          <cell r="P148">
            <v>0</v>
          </cell>
          <cell r="Q148">
            <v>1</v>
          </cell>
        </row>
        <row r="149">
          <cell r="B149" t="str">
            <v>Culture-Espaces</v>
          </cell>
          <cell r="D149">
            <v>20</v>
          </cell>
          <cell r="J149">
            <v>40444</v>
          </cell>
          <cell r="L149">
            <v>1</v>
          </cell>
          <cell r="N149">
            <v>1</v>
          </cell>
          <cell r="O149">
            <v>55</v>
          </cell>
          <cell r="P149">
            <v>7</v>
          </cell>
          <cell r="Q149">
            <v>1</v>
          </cell>
        </row>
        <row r="150">
          <cell r="B150" t="str">
            <v>Culture-Espaces</v>
          </cell>
          <cell r="D150">
            <v>20</v>
          </cell>
          <cell r="J150">
            <v>40444</v>
          </cell>
          <cell r="L150">
            <v>1</v>
          </cell>
          <cell r="N150">
            <v>1</v>
          </cell>
          <cell r="O150">
            <v>55</v>
          </cell>
          <cell r="P150">
            <v>7</v>
          </cell>
          <cell r="Q150">
            <v>1</v>
          </cell>
        </row>
        <row r="151">
          <cell r="B151" t="str">
            <v>Maison Tourisme Wat</v>
          </cell>
          <cell r="C151">
            <v>50</v>
          </cell>
          <cell r="J151">
            <v>40445</v>
          </cell>
          <cell r="L151">
            <v>2</v>
          </cell>
          <cell r="N151">
            <v>2</v>
          </cell>
          <cell r="O151">
            <v>140</v>
          </cell>
          <cell r="P151">
            <v>18</v>
          </cell>
          <cell r="Q151">
            <v>1</v>
          </cell>
        </row>
        <row r="152">
          <cell r="B152" t="str">
            <v>Maison Tourisme Wat</v>
          </cell>
          <cell r="C152">
            <v>61</v>
          </cell>
          <cell r="J152">
            <v>40445</v>
          </cell>
          <cell r="L152">
            <v>1</v>
          </cell>
          <cell r="N152">
            <v>3</v>
          </cell>
          <cell r="O152">
            <v>165</v>
          </cell>
          <cell r="P152">
            <v>21</v>
          </cell>
          <cell r="Q152">
            <v>1</v>
          </cell>
        </row>
        <row r="153">
          <cell r="B153" t="str">
            <v>Culture-Espaces</v>
          </cell>
          <cell r="F153">
            <v>17</v>
          </cell>
          <cell r="J153">
            <v>40446</v>
          </cell>
          <cell r="L153">
            <v>1</v>
          </cell>
          <cell r="N153">
            <v>1</v>
          </cell>
          <cell r="O153">
            <v>55</v>
          </cell>
          <cell r="P153">
            <v>7</v>
          </cell>
          <cell r="Q153">
            <v>1</v>
          </cell>
        </row>
        <row r="154">
          <cell r="B154" t="str">
            <v>Culture-Espaces</v>
          </cell>
          <cell r="C154">
            <v>15</v>
          </cell>
          <cell r="J154">
            <v>40446</v>
          </cell>
          <cell r="L154">
            <v>1</v>
          </cell>
          <cell r="N154">
            <v>1</v>
          </cell>
          <cell r="O154">
            <v>55</v>
          </cell>
          <cell r="P154">
            <v>7</v>
          </cell>
          <cell r="Q154">
            <v>1</v>
          </cell>
        </row>
        <row r="155">
          <cell r="B155" t="str">
            <v>G1815</v>
          </cell>
          <cell r="E155">
            <v>61</v>
          </cell>
          <cell r="J155">
            <v>40447</v>
          </cell>
          <cell r="L155">
            <v>1</v>
          </cell>
          <cell r="N155">
            <v>3</v>
          </cell>
          <cell r="O155">
            <v>165</v>
          </cell>
          <cell r="P155">
            <v>0</v>
          </cell>
          <cell r="Q155">
            <v>1</v>
          </cell>
        </row>
        <row r="156">
          <cell r="B156" t="str">
            <v>Culture-Espaces</v>
          </cell>
          <cell r="F156">
            <v>55</v>
          </cell>
          <cell r="J156">
            <v>40448</v>
          </cell>
          <cell r="L156">
            <v>1</v>
          </cell>
          <cell r="N156">
            <v>2</v>
          </cell>
          <cell r="O156">
            <v>110</v>
          </cell>
          <cell r="P156">
            <v>14</v>
          </cell>
          <cell r="Q156">
            <v>1</v>
          </cell>
        </row>
        <row r="157">
          <cell r="B157" t="str">
            <v>G1815</v>
          </cell>
          <cell r="C157">
            <v>25</v>
          </cell>
          <cell r="J157">
            <v>40449</v>
          </cell>
          <cell r="L157">
            <v>3</v>
          </cell>
          <cell r="N157">
            <v>1</v>
          </cell>
          <cell r="O157">
            <v>90</v>
          </cell>
          <cell r="P157">
            <v>0</v>
          </cell>
          <cell r="Q157">
            <v>1</v>
          </cell>
        </row>
        <row r="158">
          <cell r="B158" t="str">
            <v>G1815</v>
          </cell>
          <cell r="F158">
            <v>2</v>
          </cell>
          <cell r="J158">
            <v>40449</v>
          </cell>
          <cell r="L158">
            <v>2</v>
          </cell>
          <cell r="N158">
            <v>1</v>
          </cell>
          <cell r="O158">
            <v>70</v>
          </cell>
          <cell r="P158">
            <v>0</v>
          </cell>
          <cell r="Q158">
            <v>1</v>
          </cell>
        </row>
        <row r="159">
          <cell r="B159" t="str">
            <v>Culture-Espaces</v>
          </cell>
          <cell r="F159">
            <v>10</v>
          </cell>
          <cell r="J159">
            <v>40451</v>
          </cell>
          <cell r="L159">
            <v>1</v>
          </cell>
          <cell r="N159">
            <v>1</v>
          </cell>
          <cell r="O159">
            <v>55</v>
          </cell>
          <cell r="P159">
            <v>7</v>
          </cell>
          <cell r="Q159">
            <v>1</v>
          </cell>
        </row>
        <row r="160">
          <cell r="B160" t="str">
            <v>G1815</v>
          </cell>
          <cell r="F160">
            <v>10</v>
          </cell>
          <cell r="J160">
            <v>40451</v>
          </cell>
          <cell r="L160">
            <v>3</v>
          </cell>
          <cell r="N160">
            <v>1</v>
          </cell>
          <cell r="O160">
            <v>90</v>
          </cell>
          <cell r="P160">
            <v>0</v>
          </cell>
          <cell r="Q160">
            <v>1</v>
          </cell>
        </row>
        <row r="161">
          <cell r="B161" t="str">
            <v>Musée Wellington</v>
          </cell>
          <cell r="F161">
            <v>15</v>
          </cell>
          <cell r="J161">
            <v>40452</v>
          </cell>
          <cell r="L161">
            <v>2</v>
          </cell>
          <cell r="N161">
            <v>1</v>
          </cell>
          <cell r="O161">
            <v>70</v>
          </cell>
          <cell r="P161">
            <v>9</v>
          </cell>
          <cell r="Q161">
            <v>1</v>
          </cell>
        </row>
        <row r="162">
          <cell r="B162" t="str">
            <v>G1815</v>
          </cell>
          <cell r="F162">
            <v>20</v>
          </cell>
          <cell r="J162">
            <v>40453</v>
          </cell>
          <cell r="L162">
            <v>2</v>
          </cell>
          <cell r="N162">
            <v>1</v>
          </cell>
          <cell r="O162">
            <v>70</v>
          </cell>
          <cell r="P162">
            <v>0</v>
          </cell>
          <cell r="Q162">
            <v>1</v>
          </cell>
        </row>
        <row r="163">
          <cell r="B163" t="str">
            <v>G1815</v>
          </cell>
          <cell r="E163">
            <v>50</v>
          </cell>
          <cell r="J163">
            <v>40454</v>
          </cell>
          <cell r="L163">
            <v>2</v>
          </cell>
          <cell r="N163">
            <v>2</v>
          </cell>
          <cell r="O163">
            <v>140</v>
          </cell>
          <cell r="P163">
            <v>0</v>
          </cell>
          <cell r="Q163">
            <v>1</v>
          </cell>
        </row>
        <row r="164">
          <cell r="B164" t="str">
            <v>G1815</v>
          </cell>
          <cell r="E164">
            <v>17</v>
          </cell>
          <cell r="J164">
            <v>40454</v>
          </cell>
          <cell r="L164">
            <v>2</v>
          </cell>
          <cell r="N164">
            <v>1</v>
          </cell>
          <cell r="O164">
            <v>70</v>
          </cell>
          <cell r="P164">
            <v>0</v>
          </cell>
          <cell r="Q164">
            <v>1</v>
          </cell>
        </row>
        <row r="165">
          <cell r="B165" t="str">
            <v>Culture-Espaces</v>
          </cell>
          <cell r="F165">
            <v>12</v>
          </cell>
          <cell r="J165">
            <v>40454</v>
          </cell>
          <cell r="L165">
            <v>1</v>
          </cell>
          <cell r="N165">
            <v>1</v>
          </cell>
          <cell r="O165">
            <v>55</v>
          </cell>
          <cell r="P165">
            <v>7</v>
          </cell>
          <cell r="Q165">
            <v>1</v>
          </cell>
        </row>
        <row r="166">
          <cell r="B166" t="str">
            <v>Culture-Espaces</v>
          </cell>
          <cell r="F166">
            <v>6</v>
          </cell>
          <cell r="J166">
            <v>40454</v>
          </cell>
          <cell r="L166">
            <v>1</v>
          </cell>
          <cell r="N166">
            <v>1</v>
          </cell>
          <cell r="O166">
            <v>30</v>
          </cell>
          <cell r="Q166">
            <v>1</v>
          </cell>
        </row>
        <row r="167">
          <cell r="B167" t="str">
            <v>Musée Wellington</v>
          </cell>
          <cell r="F167">
            <v>39</v>
          </cell>
          <cell r="J167">
            <v>40457</v>
          </cell>
          <cell r="L167">
            <v>1</v>
          </cell>
          <cell r="N167">
            <v>2</v>
          </cell>
          <cell r="O167">
            <v>110</v>
          </cell>
          <cell r="P167">
            <v>14</v>
          </cell>
          <cell r="Q167">
            <v>1</v>
          </cell>
        </row>
        <row r="168">
          <cell r="B168" t="str">
            <v>G1815</v>
          </cell>
          <cell r="D168">
            <v>20</v>
          </cell>
          <cell r="J168">
            <v>40458</v>
          </cell>
          <cell r="L168">
            <v>3</v>
          </cell>
          <cell r="N168">
            <v>1</v>
          </cell>
          <cell r="O168">
            <v>90</v>
          </cell>
          <cell r="P168">
            <v>0</v>
          </cell>
          <cell r="Q168">
            <v>1</v>
          </cell>
        </row>
        <row r="169">
          <cell r="B169" t="str">
            <v>Musée Wellington</v>
          </cell>
          <cell r="F169">
            <v>20</v>
          </cell>
          <cell r="J169">
            <v>40459</v>
          </cell>
          <cell r="L169">
            <v>2</v>
          </cell>
          <cell r="N169">
            <v>1</v>
          </cell>
          <cell r="O169">
            <v>70</v>
          </cell>
          <cell r="P169">
            <v>9</v>
          </cell>
          <cell r="Q169">
            <v>1</v>
          </cell>
        </row>
        <row r="170">
          <cell r="B170" t="str">
            <v>G1815</v>
          </cell>
          <cell r="F170">
            <v>11</v>
          </cell>
          <cell r="J170">
            <v>40459</v>
          </cell>
          <cell r="L170">
            <v>2</v>
          </cell>
          <cell r="N170">
            <v>1</v>
          </cell>
          <cell r="O170">
            <v>70</v>
          </cell>
          <cell r="P170">
            <v>0</v>
          </cell>
          <cell r="Q170">
            <v>1</v>
          </cell>
        </row>
        <row r="171">
          <cell r="B171" t="str">
            <v>Culture-Espaces</v>
          </cell>
          <cell r="F171">
            <v>12</v>
          </cell>
          <cell r="J171">
            <v>40459</v>
          </cell>
          <cell r="L171">
            <v>1</v>
          </cell>
          <cell r="N171">
            <v>1</v>
          </cell>
          <cell r="O171">
            <v>55</v>
          </cell>
          <cell r="P171">
            <v>7</v>
          </cell>
          <cell r="Q171">
            <v>1</v>
          </cell>
        </row>
        <row r="172">
          <cell r="B172" t="str">
            <v>G1815</v>
          </cell>
          <cell r="E172">
            <v>25</v>
          </cell>
          <cell r="J172">
            <v>40459</v>
          </cell>
          <cell r="L172">
            <v>2</v>
          </cell>
          <cell r="N172">
            <v>1</v>
          </cell>
          <cell r="O172">
            <v>70</v>
          </cell>
          <cell r="P172">
            <v>0</v>
          </cell>
          <cell r="Q172">
            <v>1</v>
          </cell>
        </row>
        <row r="173">
          <cell r="B173" t="str">
            <v>G1815</v>
          </cell>
          <cell r="C173">
            <v>12</v>
          </cell>
          <cell r="J173">
            <v>40461</v>
          </cell>
          <cell r="L173">
            <v>1</v>
          </cell>
          <cell r="N173">
            <v>1</v>
          </cell>
          <cell r="O173">
            <v>30</v>
          </cell>
          <cell r="Q173">
            <v>1</v>
          </cell>
        </row>
        <row r="174">
          <cell r="B174" t="str">
            <v>Musée Wellington</v>
          </cell>
          <cell r="F174">
            <v>15</v>
          </cell>
          <cell r="J174">
            <v>40461</v>
          </cell>
          <cell r="L174">
            <v>3</v>
          </cell>
          <cell r="N174">
            <v>1</v>
          </cell>
          <cell r="O174">
            <v>90</v>
          </cell>
          <cell r="P174">
            <v>12</v>
          </cell>
          <cell r="Q174">
            <v>1</v>
          </cell>
        </row>
        <row r="175">
          <cell r="B175" t="str">
            <v>G1815</v>
          </cell>
          <cell r="C175">
            <v>20</v>
          </cell>
          <cell r="D175">
            <v>20</v>
          </cell>
          <cell r="J175">
            <v>40467</v>
          </cell>
          <cell r="L175">
            <v>3</v>
          </cell>
          <cell r="N175">
            <v>2</v>
          </cell>
          <cell r="O175">
            <v>180</v>
          </cell>
          <cell r="P175">
            <v>0</v>
          </cell>
          <cell r="Q175">
            <v>1</v>
          </cell>
        </row>
        <row r="176">
          <cell r="B176" t="str">
            <v>Culture-Espaces</v>
          </cell>
          <cell r="F176">
            <v>16</v>
          </cell>
          <cell r="J176">
            <v>40470</v>
          </cell>
          <cell r="L176">
            <v>1</v>
          </cell>
          <cell r="N176">
            <v>1</v>
          </cell>
          <cell r="O176">
            <v>55</v>
          </cell>
          <cell r="P176">
            <v>7</v>
          </cell>
          <cell r="Q176">
            <v>1</v>
          </cell>
        </row>
        <row r="177">
          <cell r="B177" t="str">
            <v>Gratuit</v>
          </cell>
          <cell r="D177">
            <v>1</v>
          </cell>
          <cell r="J177">
            <v>40473</v>
          </cell>
          <cell r="L177">
            <v>3</v>
          </cell>
          <cell r="N177">
            <v>1</v>
          </cell>
          <cell r="O177">
            <v>0</v>
          </cell>
          <cell r="P177">
            <v>0</v>
          </cell>
          <cell r="Q177">
            <v>1</v>
          </cell>
        </row>
        <row r="178">
          <cell r="B178" t="str">
            <v>Maison Tourisme Wat</v>
          </cell>
          <cell r="C178">
            <v>13</v>
          </cell>
          <cell r="J178">
            <v>40478</v>
          </cell>
          <cell r="L178">
            <v>2</v>
          </cell>
          <cell r="N178">
            <v>1</v>
          </cell>
          <cell r="O178">
            <v>70</v>
          </cell>
          <cell r="P178">
            <v>9</v>
          </cell>
          <cell r="Q178">
            <v>1</v>
          </cell>
        </row>
        <row r="179">
          <cell r="B179" t="str">
            <v>Culture-Espaces</v>
          </cell>
          <cell r="C179">
            <v>25</v>
          </cell>
          <cell r="D179">
            <v>25</v>
          </cell>
          <cell r="J179">
            <v>40479</v>
          </cell>
          <cell r="L179">
            <v>1</v>
          </cell>
          <cell r="N179">
            <v>2</v>
          </cell>
          <cell r="O179">
            <v>110</v>
          </cell>
          <cell r="P179">
            <v>14</v>
          </cell>
          <cell r="Q179">
            <v>1</v>
          </cell>
        </row>
        <row r="180">
          <cell r="B180" t="str">
            <v>Maison Tourisme Wat</v>
          </cell>
          <cell r="F180">
            <v>50</v>
          </cell>
          <cell r="J180">
            <v>40479</v>
          </cell>
          <cell r="L180">
            <v>2</v>
          </cell>
          <cell r="N180">
            <v>2</v>
          </cell>
          <cell r="O180">
            <v>140</v>
          </cell>
          <cell r="P180">
            <v>18</v>
          </cell>
          <cell r="Q180">
            <v>1</v>
          </cell>
        </row>
        <row r="181">
          <cell r="B181" t="str">
            <v>G1815</v>
          </cell>
          <cell r="C181">
            <v>3</v>
          </cell>
          <cell r="J181">
            <v>40479</v>
          </cell>
          <cell r="L181">
            <v>3</v>
          </cell>
          <cell r="N181">
            <v>1</v>
          </cell>
          <cell r="O181">
            <v>90</v>
          </cell>
          <cell r="P181">
            <v>0</v>
          </cell>
          <cell r="Q181">
            <v>1</v>
          </cell>
        </row>
        <row r="182">
          <cell r="B182" t="str">
            <v>Culture-Espaces</v>
          </cell>
          <cell r="D182">
            <v>29</v>
          </cell>
          <cell r="J182">
            <v>40479</v>
          </cell>
          <cell r="L182">
            <v>1</v>
          </cell>
          <cell r="N182">
            <v>1</v>
          </cell>
          <cell r="O182">
            <v>55</v>
          </cell>
          <cell r="P182">
            <v>7</v>
          </cell>
          <cell r="Q182">
            <v>1</v>
          </cell>
        </row>
        <row r="183">
          <cell r="B183" t="str">
            <v>Gratuit</v>
          </cell>
          <cell r="F183">
            <v>3</v>
          </cell>
          <cell r="J183">
            <v>40485</v>
          </cell>
          <cell r="L183">
            <v>1</v>
          </cell>
          <cell r="N183">
            <v>1</v>
          </cell>
          <cell r="O183">
            <v>0</v>
          </cell>
          <cell r="P183">
            <v>0</v>
          </cell>
          <cell r="Q183">
            <v>1</v>
          </cell>
        </row>
        <row r="184">
          <cell r="B184" t="str">
            <v>Culture-Espaces</v>
          </cell>
          <cell r="F184">
            <v>22</v>
          </cell>
          <cell r="J184">
            <v>40486</v>
          </cell>
          <cell r="L184">
            <v>2</v>
          </cell>
          <cell r="N184">
            <v>1</v>
          </cell>
          <cell r="O184">
            <v>70</v>
          </cell>
          <cell r="P184">
            <v>9</v>
          </cell>
          <cell r="Q184">
            <v>1</v>
          </cell>
        </row>
        <row r="185">
          <cell r="B185" t="str">
            <v>Culture-Espaces</v>
          </cell>
          <cell r="F185">
            <v>5</v>
          </cell>
          <cell r="J185">
            <v>40487</v>
          </cell>
          <cell r="L185">
            <v>1</v>
          </cell>
          <cell r="N185">
            <v>1</v>
          </cell>
          <cell r="O185">
            <v>55</v>
          </cell>
          <cell r="P185">
            <v>7</v>
          </cell>
          <cell r="Q185">
            <v>1</v>
          </cell>
        </row>
        <row r="186">
          <cell r="B186" t="str">
            <v>Culture-Espaces</v>
          </cell>
          <cell r="D186">
            <v>27</v>
          </cell>
          <cell r="J186">
            <v>40489</v>
          </cell>
          <cell r="L186">
            <v>1</v>
          </cell>
          <cell r="N186">
            <v>1</v>
          </cell>
          <cell r="O186">
            <v>55</v>
          </cell>
          <cell r="P186">
            <v>7</v>
          </cell>
          <cell r="Q186">
            <v>1</v>
          </cell>
        </row>
        <row r="187">
          <cell r="B187" t="str">
            <v>G1815</v>
          </cell>
          <cell r="E187">
            <v>34</v>
          </cell>
          <cell r="J187">
            <v>40492</v>
          </cell>
          <cell r="L187">
            <v>2</v>
          </cell>
          <cell r="N187">
            <v>2</v>
          </cell>
          <cell r="O187">
            <v>140</v>
          </cell>
          <cell r="P187">
            <v>0</v>
          </cell>
          <cell r="Q187">
            <v>1</v>
          </cell>
        </row>
        <row r="188">
          <cell r="B188" t="str">
            <v>G1815</v>
          </cell>
          <cell r="D188">
            <v>30</v>
          </cell>
          <cell r="J188">
            <v>40496</v>
          </cell>
          <cell r="L188">
            <v>1</v>
          </cell>
          <cell r="N188">
            <v>1</v>
          </cell>
          <cell r="O188">
            <v>55</v>
          </cell>
          <cell r="P188">
            <v>0</v>
          </cell>
          <cell r="Q188">
            <v>1</v>
          </cell>
        </row>
        <row r="189">
          <cell r="B189" t="str">
            <v>Maison Tourisme Wat</v>
          </cell>
          <cell r="F189">
            <v>4</v>
          </cell>
          <cell r="J189">
            <v>40496</v>
          </cell>
          <cell r="L189">
            <v>3</v>
          </cell>
          <cell r="N189">
            <v>1</v>
          </cell>
          <cell r="O189">
            <v>90</v>
          </cell>
          <cell r="P189">
            <v>12</v>
          </cell>
          <cell r="Q189">
            <v>1</v>
          </cell>
        </row>
        <row r="190">
          <cell r="B190" t="str">
            <v>G1815</v>
          </cell>
          <cell r="F190">
            <v>25</v>
          </cell>
          <cell r="J190">
            <v>40499</v>
          </cell>
          <cell r="L190">
            <v>2</v>
          </cell>
          <cell r="N190">
            <v>1</v>
          </cell>
          <cell r="O190">
            <v>70</v>
          </cell>
          <cell r="P190">
            <v>0</v>
          </cell>
          <cell r="Q190">
            <v>1</v>
          </cell>
        </row>
        <row r="191">
          <cell r="B191" t="str">
            <v>G1815</v>
          </cell>
          <cell r="F191">
            <v>28</v>
          </cell>
          <cell r="J191">
            <v>40501</v>
          </cell>
          <cell r="L191">
            <v>1</v>
          </cell>
          <cell r="N191">
            <v>1</v>
          </cell>
          <cell r="O191">
            <v>55</v>
          </cell>
          <cell r="P191">
            <v>0</v>
          </cell>
          <cell r="Q191">
            <v>1</v>
          </cell>
        </row>
        <row r="192">
          <cell r="B192" t="str">
            <v>Culture-Espaces</v>
          </cell>
          <cell r="C192">
            <v>25</v>
          </cell>
          <cell r="J192">
            <v>40502</v>
          </cell>
          <cell r="L192">
            <v>1</v>
          </cell>
          <cell r="N192">
            <v>1</v>
          </cell>
          <cell r="O192">
            <v>55</v>
          </cell>
          <cell r="P192">
            <v>7</v>
          </cell>
          <cell r="Q192">
            <v>1</v>
          </cell>
        </row>
        <row r="193">
          <cell r="B193" t="str">
            <v>Culture-Espaces</v>
          </cell>
          <cell r="F193">
            <v>100</v>
          </cell>
          <cell r="J193">
            <v>40505</v>
          </cell>
          <cell r="L193">
            <v>2</v>
          </cell>
          <cell r="N193">
            <v>3</v>
          </cell>
          <cell r="O193">
            <v>210</v>
          </cell>
          <cell r="P193">
            <v>27</v>
          </cell>
          <cell r="Q193">
            <v>1</v>
          </cell>
        </row>
        <row r="194">
          <cell r="B194" t="str">
            <v>Culture-Espaces</v>
          </cell>
          <cell r="F194">
            <v>25</v>
          </cell>
          <cell r="J194">
            <v>40506</v>
          </cell>
          <cell r="L194">
            <v>1</v>
          </cell>
          <cell r="N194">
            <v>1</v>
          </cell>
          <cell r="O194">
            <v>55</v>
          </cell>
          <cell r="P194">
            <v>7</v>
          </cell>
          <cell r="Q194">
            <v>1</v>
          </cell>
        </row>
        <row r="195">
          <cell r="B195" t="str">
            <v>Culture-Espaces</v>
          </cell>
          <cell r="C195">
            <v>20</v>
          </cell>
          <cell r="J195">
            <v>40508</v>
          </cell>
          <cell r="L195">
            <v>1</v>
          </cell>
          <cell r="N195">
            <v>1</v>
          </cell>
          <cell r="O195">
            <v>55</v>
          </cell>
          <cell r="P195">
            <v>7</v>
          </cell>
          <cell r="Q195">
            <v>1</v>
          </cell>
        </row>
        <row r="196">
          <cell r="B196" t="str">
            <v>G1815</v>
          </cell>
          <cell r="E196">
            <v>140</v>
          </cell>
          <cell r="J196">
            <v>40508</v>
          </cell>
          <cell r="L196">
            <v>1</v>
          </cell>
          <cell r="N196">
            <v>6</v>
          </cell>
          <cell r="O196">
            <v>330</v>
          </cell>
          <cell r="P196">
            <v>0</v>
          </cell>
          <cell r="Q196">
            <v>1</v>
          </cell>
        </row>
        <row r="197">
          <cell r="B197" t="str">
            <v>G1815</v>
          </cell>
          <cell r="D197">
            <v>15</v>
          </cell>
          <cell r="J197">
            <v>40510</v>
          </cell>
          <cell r="L197">
            <v>1</v>
          </cell>
          <cell r="N197">
            <v>1</v>
          </cell>
          <cell r="O197">
            <v>55</v>
          </cell>
          <cell r="P197">
            <v>0</v>
          </cell>
          <cell r="Q197">
            <v>1</v>
          </cell>
        </row>
        <row r="198">
          <cell r="B198" t="str">
            <v>G1815</v>
          </cell>
          <cell r="C198">
            <v>20</v>
          </cell>
          <cell r="J198">
            <v>40515</v>
          </cell>
          <cell r="L198">
            <v>1</v>
          </cell>
          <cell r="N198">
            <v>1</v>
          </cell>
          <cell r="O198">
            <v>55</v>
          </cell>
          <cell r="P198">
            <v>0</v>
          </cell>
          <cell r="Q198">
            <v>1</v>
          </cell>
        </row>
        <row r="199">
          <cell r="B199" t="str">
            <v>Culture-Espaces</v>
          </cell>
          <cell r="C199">
            <v>75</v>
          </cell>
          <cell r="J199">
            <v>40515</v>
          </cell>
          <cell r="L199">
            <v>1</v>
          </cell>
          <cell r="N199">
            <v>3</v>
          </cell>
          <cell r="O199">
            <v>165</v>
          </cell>
          <cell r="P199">
            <v>21</v>
          </cell>
          <cell r="Q199">
            <v>1</v>
          </cell>
        </row>
        <row r="200">
          <cell r="B200" t="str">
            <v>G1815</v>
          </cell>
          <cell r="F200">
            <v>25</v>
          </cell>
          <cell r="J200">
            <v>40516</v>
          </cell>
          <cell r="L200">
            <v>1</v>
          </cell>
          <cell r="N200">
            <v>1</v>
          </cell>
          <cell r="O200">
            <v>55</v>
          </cell>
          <cell r="P200">
            <v>0</v>
          </cell>
          <cell r="Q200">
            <v>1</v>
          </cell>
        </row>
        <row r="201">
          <cell r="B201" t="str">
            <v>G1815</v>
          </cell>
          <cell r="C201">
            <v>1</v>
          </cell>
          <cell r="J201">
            <v>40516</v>
          </cell>
          <cell r="L201">
            <v>1</v>
          </cell>
          <cell r="N201">
            <v>1</v>
          </cell>
          <cell r="O201">
            <v>0</v>
          </cell>
          <cell r="P201">
            <v>0</v>
          </cell>
          <cell r="Q201">
            <v>1</v>
          </cell>
        </row>
        <row r="202">
          <cell r="B202" t="str">
            <v>G1815</v>
          </cell>
          <cell r="F202">
            <v>1</v>
          </cell>
          <cell r="J202">
            <v>40517</v>
          </cell>
          <cell r="L202">
            <v>3</v>
          </cell>
          <cell r="N202">
            <v>1</v>
          </cell>
          <cell r="O202">
            <v>168</v>
          </cell>
          <cell r="P202">
            <v>0</v>
          </cell>
          <cell r="Q202">
            <v>1</v>
          </cell>
        </row>
        <row r="203">
          <cell r="B203" t="str">
            <v>Culture-Espaces</v>
          </cell>
          <cell r="E203">
            <v>4</v>
          </cell>
          <cell r="J203">
            <v>40517</v>
          </cell>
          <cell r="L203">
            <v>1</v>
          </cell>
          <cell r="N203">
            <v>1</v>
          </cell>
          <cell r="O203">
            <v>55</v>
          </cell>
          <cell r="P203">
            <v>7</v>
          </cell>
          <cell r="Q203">
            <v>1</v>
          </cell>
        </row>
        <row r="204">
          <cell r="B204" t="str">
            <v>G1815</v>
          </cell>
          <cell r="F204">
            <v>1</v>
          </cell>
          <cell r="J204">
            <v>40518</v>
          </cell>
          <cell r="L204">
            <v>3</v>
          </cell>
          <cell r="N204">
            <v>1</v>
          </cell>
          <cell r="P204">
            <v>0</v>
          </cell>
          <cell r="Q204">
            <v>1</v>
          </cell>
        </row>
        <row r="205">
          <cell r="B205" t="str">
            <v>Musée Wellington</v>
          </cell>
          <cell r="I205">
            <v>19</v>
          </cell>
          <cell r="J205">
            <v>40519</v>
          </cell>
          <cell r="L205">
            <v>2</v>
          </cell>
          <cell r="N205">
            <v>1</v>
          </cell>
          <cell r="O205">
            <v>70</v>
          </cell>
          <cell r="P205">
            <v>9</v>
          </cell>
          <cell r="Q205">
            <v>1</v>
          </cell>
        </row>
        <row r="206">
          <cell r="B206" t="str">
            <v>Gratuit</v>
          </cell>
          <cell r="C206">
            <v>20</v>
          </cell>
          <cell r="J206">
            <v>40523</v>
          </cell>
          <cell r="L206">
            <v>2</v>
          </cell>
          <cell r="N206">
            <v>1</v>
          </cell>
          <cell r="O206">
            <v>0</v>
          </cell>
          <cell r="P206">
            <v>0</v>
          </cell>
          <cell r="Q206">
            <v>1</v>
          </cell>
        </row>
        <row r="207">
          <cell r="B207" t="str">
            <v>Culture-Espaces</v>
          </cell>
          <cell r="C207">
            <v>54</v>
          </cell>
          <cell r="J207">
            <v>40526</v>
          </cell>
          <cell r="L207">
            <v>1</v>
          </cell>
          <cell r="N207">
            <v>2</v>
          </cell>
          <cell r="O207">
            <v>110</v>
          </cell>
          <cell r="P207">
            <v>14</v>
          </cell>
          <cell r="Q207">
            <v>1</v>
          </cell>
        </row>
        <row r="208">
          <cell r="B208" t="str">
            <v>Maison Tourisme Wat</v>
          </cell>
          <cell r="F208">
            <v>50</v>
          </cell>
          <cell r="J208">
            <v>40528</v>
          </cell>
          <cell r="L208">
            <v>1</v>
          </cell>
          <cell r="N208">
            <v>2</v>
          </cell>
          <cell r="O208">
            <v>110</v>
          </cell>
          <cell r="P208">
            <v>14</v>
          </cell>
          <cell r="Q208">
            <v>1</v>
          </cell>
        </row>
        <row r="209">
          <cell r="B209" t="str">
            <v>Gratuit</v>
          </cell>
          <cell r="C209">
            <v>20</v>
          </cell>
          <cell r="J209">
            <v>40530</v>
          </cell>
          <cell r="L209">
            <v>2</v>
          </cell>
          <cell r="N209">
            <v>1</v>
          </cell>
          <cell r="O209">
            <v>0</v>
          </cell>
          <cell r="P209">
            <v>0</v>
          </cell>
          <cell r="Q209">
            <v>1</v>
          </cell>
        </row>
        <row r="210">
          <cell r="B210" t="str">
            <v>Culture-Espaces</v>
          </cell>
          <cell r="C210">
            <v>20</v>
          </cell>
          <cell r="J210">
            <v>40544</v>
          </cell>
          <cell r="L210">
            <v>1</v>
          </cell>
          <cell r="N210">
            <v>1</v>
          </cell>
          <cell r="O210">
            <v>55</v>
          </cell>
          <cell r="P210">
            <v>7</v>
          </cell>
          <cell r="Q210">
            <v>1</v>
          </cell>
        </row>
        <row r="211">
          <cell r="B211" t="str">
            <v>Culture-Espaces</v>
          </cell>
          <cell r="F211">
            <v>2</v>
          </cell>
          <cell r="J211">
            <v>40546</v>
          </cell>
          <cell r="L211">
            <v>1</v>
          </cell>
          <cell r="N211">
            <v>1</v>
          </cell>
          <cell r="O211">
            <v>55</v>
          </cell>
          <cell r="P211">
            <v>7</v>
          </cell>
          <cell r="Q211">
            <v>1</v>
          </cell>
        </row>
        <row r="212">
          <cell r="B212" t="str">
            <v>Culture-Espaces</v>
          </cell>
          <cell r="C212">
            <v>5</v>
          </cell>
          <cell r="D212">
            <v>6</v>
          </cell>
          <cell r="J212">
            <v>40557</v>
          </cell>
          <cell r="L212">
            <v>1</v>
          </cell>
          <cell r="N212">
            <v>1</v>
          </cell>
          <cell r="O212">
            <v>55</v>
          </cell>
          <cell r="P212">
            <v>7</v>
          </cell>
          <cell r="Q212">
            <v>1</v>
          </cell>
        </row>
        <row r="213">
          <cell r="B213" t="str">
            <v>G1815</v>
          </cell>
          <cell r="C213">
            <v>11</v>
          </cell>
          <cell r="J213">
            <v>40572</v>
          </cell>
          <cell r="L213">
            <v>3</v>
          </cell>
          <cell r="N213">
            <v>1</v>
          </cell>
          <cell r="O213">
            <v>90</v>
          </cell>
          <cell r="P213">
            <v>0</v>
          </cell>
          <cell r="Q213">
            <v>1</v>
          </cell>
        </row>
        <row r="214">
          <cell r="B214" t="str">
            <v>Culture-Espaces</v>
          </cell>
          <cell r="C214">
            <v>15</v>
          </cell>
          <cell r="F214">
            <v>15</v>
          </cell>
          <cell r="J214">
            <v>40583</v>
          </cell>
          <cell r="L214">
            <v>1</v>
          </cell>
          <cell r="N214">
            <v>2</v>
          </cell>
          <cell r="O214">
            <v>110</v>
          </cell>
          <cell r="P214">
            <v>14</v>
          </cell>
          <cell r="Q214">
            <v>1</v>
          </cell>
        </row>
        <row r="215">
          <cell r="B215" t="str">
            <v>Culture-Espaces</v>
          </cell>
          <cell r="C215">
            <v>22</v>
          </cell>
          <cell r="J215">
            <v>40585</v>
          </cell>
          <cell r="L215">
            <v>1</v>
          </cell>
          <cell r="N215">
            <v>1</v>
          </cell>
          <cell r="O215">
            <v>55</v>
          </cell>
          <cell r="P215">
            <v>7</v>
          </cell>
          <cell r="Q215">
            <v>1</v>
          </cell>
        </row>
        <row r="216">
          <cell r="B216" t="str">
            <v>Annulé</v>
          </cell>
          <cell r="C216">
            <v>1</v>
          </cell>
          <cell r="J216">
            <v>40586</v>
          </cell>
          <cell r="L216">
            <v>3</v>
          </cell>
          <cell r="N216">
            <v>1</v>
          </cell>
          <cell r="O216">
            <v>0</v>
          </cell>
          <cell r="P216">
            <v>0</v>
          </cell>
          <cell r="Q216">
            <v>1</v>
          </cell>
        </row>
        <row r="217">
          <cell r="B217" t="str">
            <v>Culture-Espaces</v>
          </cell>
          <cell r="C217">
            <v>29</v>
          </cell>
          <cell r="D217">
            <v>29</v>
          </cell>
          <cell r="J217">
            <v>40591</v>
          </cell>
          <cell r="L217">
            <v>1</v>
          </cell>
          <cell r="N217">
            <v>2</v>
          </cell>
          <cell r="O217">
            <v>110</v>
          </cell>
          <cell r="P217">
            <v>14</v>
          </cell>
          <cell r="Q217">
            <v>1</v>
          </cell>
        </row>
        <row r="218">
          <cell r="B218" t="str">
            <v>G1815</v>
          </cell>
          <cell r="C218">
            <v>10</v>
          </cell>
          <cell r="J218">
            <v>40592</v>
          </cell>
          <cell r="L218">
            <v>2</v>
          </cell>
          <cell r="N218">
            <v>1</v>
          </cell>
          <cell r="O218">
            <v>70</v>
          </cell>
          <cell r="P218">
            <v>0</v>
          </cell>
          <cell r="Q218">
            <v>1</v>
          </cell>
        </row>
        <row r="219">
          <cell r="B219" t="str">
            <v>Culture-Espaces</v>
          </cell>
          <cell r="C219">
            <v>40</v>
          </cell>
          <cell r="J219">
            <v>40598</v>
          </cell>
          <cell r="L219">
            <v>1</v>
          </cell>
          <cell r="N219">
            <v>2</v>
          </cell>
          <cell r="O219">
            <v>110</v>
          </cell>
          <cell r="P219">
            <v>14</v>
          </cell>
          <cell r="Q219">
            <v>1</v>
          </cell>
        </row>
        <row r="220">
          <cell r="B220" t="str">
            <v>G1815</v>
          </cell>
          <cell r="C220">
            <v>14</v>
          </cell>
          <cell r="J220">
            <v>40598</v>
          </cell>
          <cell r="L220">
            <v>2</v>
          </cell>
          <cell r="N220">
            <v>1</v>
          </cell>
          <cell r="O220">
            <v>70</v>
          </cell>
          <cell r="P220">
            <v>0</v>
          </cell>
          <cell r="Q220">
            <v>1</v>
          </cell>
        </row>
        <row r="221">
          <cell r="B221" t="str">
            <v>Culture-Espaces</v>
          </cell>
          <cell r="D221">
            <v>14</v>
          </cell>
          <cell r="J221">
            <v>40601</v>
          </cell>
          <cell r="L221">
            <v>1</v>
          </cell>
          <cell r="N221">
            <v>1</v>
          </cell>
          <cell r="O221">
            <v>55</v>
          </cell>
          <cell r="P221">
            <v>7</v>
          </cell>
          <cell r="Q221">
            <v>1</v>
          </cell>
        </row>
        <row r="222">
          <cell r="B222" t="str">
            <v>G1815</v>
          </cell>
          <cell r="E222">
            <v>70</v>
          </cell>
          <cell r="J222">
            <v>40606</v>
          </cell>
          <cell r="L222">
            <v>2</v>
          </cell>
          <cell r="N222">
            <v>3</v>
          </cell>
          <cell r="O222">
            <v>210</v>
          </cell>
          <cell r="P222">
            <v>0</v>
          </cell>
          <cell r="Q222">
            <v>1</v>
          </cell>
        </row>
        <row r="223">
          <cell r="B223" t="str">
            <v>G1815</v>
          </cell>
          <cell r="E223">
            <v>67</v>
          </cell>
          <cell r="J223">
            <v>40606</v>
          </cell>
          <cell r="L223">
            <v>2</v>
          </cell>
          <cell r="N223">
            <v>3</v>
          </cell>
          <cell r="O223">
            <v>210</v>
          </cell>
          <cell r="P223">
            <v>0</v>
          </cell>
          <cell r="Q223">
            <v>1</v>
          </cell>
        </row>
        <row r="224">
          <cell r="B224" t="str">
            <v>Culture-Espaces</v>
          </cell>
          <cell r="C224">
            <v>16</v>
          </cell>
          <cell r="J224">
            <v>40607</v>
          </cell>
          <cell r="L224">
            <v>2</v>
          </cell>
          <cell r="N224">
            <v>1</v>
          </cell>
          <cell r="O224">
            <v>70</v>
          </cell>
          <cell r="P224">
            <v>9</v>
          </cell>
          <cell r="Q224">
            <v>1</v>
          </cell>
        </row>
        <row r="225">
          <cell r="B225" t="str">
            <v>Gratuit</v>
          </cell>
          <cell r="C225">
            <v>1</v>
          </cell>
          <cell r="J225">
            <v>40611</v>
          </cell>
          <cell r="L225">
            <v>1</v>
          </cell>
          <cell r="N225">
            <v>1</v>
          </cell>
          <cell r="O225">
            <v>0</v>
          </cell>
          <cell r="P225">
            <v>0</v>
          </cell>
          <cell r="Q225">
            <v>1</v>
          </cell>
        </row>
        <row r="226">
          <cell r="B226" t="str">
            <v>Gratuit</v>
          </cell>
          <cell r="C226">
            <v>1</v>
          </cell>
          <cell r="J226">
            <v>40612</v>
          </cell>
          <cell r="L226">
            <v>1</v>
          </cell>
          <cell r="N226">
            <v>1</v>
          </cell>
          <cell r="O226">
            <v>0</v>
          </cell>
          <cell r="P226">
            <v>0</v>
          </cell>
          <cell r="Q226">
            <v>1</v>
          </cell>
        </row>
        <row r="227">
          <cell r="B227" t="str">
            <v>G1815</v>
          </cell>
          <cell r="F227">
            <v>30</v>
          </cell>
          <cell r="J227">
            <v>40618</v>
          </cell>
          <cell r="L227">
            <v>3</v>
          </cell>
          <cell r="N227">
            <v>1</v>
          </cell>
          <cell r="O227">
            <v>90</v>
          </cell>
          <cell r="P227">
            <v>0</v>
          </cell>
          <cell r="Q227">
            <v>1</v>
          </cell>
        </row>
        <row r="228">
          <cell r="B228" t="str">
            <v>G1815</v>
          </cell>
          <cell r="F228">
            <v>1</v>
          </cell>
          <cell r="J228">
            <v>40618</v>
          </cell>
          <cell r="L228">
            <v>1</v>
          </cell>
          <cell r="N228">
            <v>1</v>
          </cell>
          <cell r="O228">
            <v>90</v>
          </cell>
          <cell r="P228">
            <v>0</v>
          </cell>
          <cell r="Q228">
            <v>1</v>
          </cell>
        </row>
        <row r="229">
          <cell r="B229" t="str">
            <v>Culture-Espaces</v>
          </cell>
          <cell r="F229">
            <v>30</v>
          </cell>
          <cell r="J229">
            <v>40618</v>
          </cell>
          <cell r="L229">
            <v>1</v>
          </cell>
          <cell r="N229">
            <v>1</v>
          </cell>
          <cell r="O229">
            <v>55</v>
          </cell>
          <cell r="P229">
            <v>7</v>
          </cell>
          <cell r="Q229">
            <v>1</v>
          </cell>
        </row>
        <row r="230">
          <cell r="B230" t="str">
            <v>Gratuit</v>
          </cell>
          <cell r="C230">
            <v>2</v>
          </cell>
          <cell r="J230">
            <v>40619</v>
          </cell>
          <cell r="L230">
            <v>1</v>
          </cell>
          <cell r="N230">
            <v>1</v>
          </cell>
          <cell r="O230">
            <v>0</v>
          </cell>
          <cell r="P230">
            <v>0</v>
          </cell>
          <cell r="Q230">
            <v>1</v>
          </cell>
        </row>
        <row r="231">
          <cell r="B231" t="str">
            <v>Culture-Espaces</v>
          </cell>
          <cell r="D231">
            <v>7</v>
          </cell>
          <cell r="J231">
            <v>40620</v>
          </cell>
          <cell r="L231">
            <v>1</v>
          </cell>
          <cell r="N231">
            <v>1</v>
          </cell>
          <cell r="O231">
            <v>55</v>
          </cell>
          <cell r="P231">
            <v>7</v>
          </cell>
          <cell r="Q231">
            <v>1</v>
          </cell>
        </row>
        <row r="232">
          <cell r="B232" t="str">
            <v>G1815</v>
          </cell>
          <cell r="H232">
            <v>4</v>
          </cell>
          <cell r="J232">
            <v>40623</v>
          </cell>
          <cell r="L232">
            <v>2</v>
          </cell>
          <cell r="N232">
            <v>1</v>
          </cell>
          <cell r="O232">
            <v>70</v>
          </cell>
          <cell r="P232">
            <v>0</v>
          </cell>
          <cell r="Q232">
            <v>1</v>
          </cell>
        </row>
        <row r="233">
          <cell r="B233" t="str">
            <v>G1815</v>
          </cell>
          <cell r="E233">
            <v>14</v>
          </cell>
          <cell r="J233">
            <v>40625</v>
          </cell>
          <cell r="L233">
            <v>1</v>
          </cell>
          <cell r="N233">
            <v>1</v>
          </cell>
          <cell r="O233">
            <v>55</v>
          </cell>
          <cell r="P233">
            <v>0</v>
          </cell>
          <cell r="Q233">
            <v>1</v>
          </cell>
        </row>
        <row r="234">
          <cell r="B234" t="str">
            <v>Culture-Espaces</v>
          </cell>
          <cell r="E234">
            <v>19</v>
          </cell>
          <cell r="J234">
            <v>40626</v>
          </cell>
          <cell r="L234">
            <v>1</v>
          </cell>
          <cell r="N234">
            <v>1</v>
          </cell>
          <cell r="O234">
            <v>55</v>
          </cell>
          <cell r="P234">
            <v>7</v>
          </cell>
          <cell r="Q234">
            <v>1</v>
          </cell>
        </row>
        <row r="235">
          <cell r="B235" t="str">
            <v>Culture-Espaces</v>
          </cell>
          <cell r="D235">
            <v>14</v>
          </cell>
          <cell r="J235">
            <v>40627</v>
          </cell>
          <cell r="L235">
            <v>1</v>
          </cell>
          <cell r="N235">
            <v>1</v>
          </cell>
          <cell r="O235">
            <v>55</v>
          </cell>
          <cell r="P235">
            <v>7</v>
          </cell>
          <cell r="Q235">
            <v>1</v>
          </cell>
        </row>
        <row r="236">
          <cell r="B236" t="str">
            <v>Maison Tourisme Wat</v>
          </cell>
          <cell r="C236">
            <v>20</v>
          </cell>
          <cell r="D236">
            <v>40</v>
          </cell>
          <cell r="E236">
            <v>20</v>
          </cell>
          <cell r="J236">
            <v>40628</v>
          </cell>
          <cell r="L236">
            <v>2</v>
          </cell>
          <cell r="N236">
            <v>4</v>
          </cell>
          <cell r="O236">
            <v>280</v>
          </cell>
          <cell r="P236">
            <v>36</v>
          </cell>
          <cell r="Q236">
            <v>1</v>
          </cell>
        </row>
        <row r="237">
          <cell r="B237" t="str">
            <v>Culture-Espaces</v>
          </cell>
          <cell r="I237">
            <v>19</v>
          </cell>
          <cell r="J237">
            <v>40628</v>
          </cell>
          <cell r="L237">
            <v>1</v>
          </cell>
          <cell r="N237">
            <v>1</v>
          </cell>
          <cell r="O237">
            <v>55</v>
          </cell>
          <cell r="P237">
            <v>7</v>
          </cell>
          <cell r="Q237">
            <v>1</v>
          </cell>
        </row>
        <row r="238">
          <cell r="B238" t="str">
            <v>Gratuit</v>
          </cell>
          <cell r="C238">
            <v>2</v>
          </cell>
          <cell r="J238">
            <v>40628</v>
          </cell>
          <cell r="L238">
            <v>2</v>
          </cell>
          <cell r="N238">
            <v>1</v>
          </cell>
          <cell r="O238">
            <v>0</v>
          </cell>
          <cell r="P238">
            <v>0</v>
          </cell>
          <cell r="Q238">
            <v>1</v>
          </cell>
        </row>
        <row r="239">
          <cell r="B239" t="str">
            <v>Maison Tourisme Wat</v>
          </cell>
          <cell r="D239">
            <v>20</v>
          </cell>
          <cell r="E239">
            <v>20</v>
          </cell>
          <cell r="J239">
            <v>40629</v>
          </cell>
          <cell r="L239">
            <v>1</v>
          </cell>
          <cell r="N239">
            <v>2</v>
          </cell>
          <cell r="O239">
            <v>110</v>
          </cell>
          <cell r="P239">
            <v>14</v>
          </cell>
          <cell r="Q239">
            <v>1</v>
          </cell>
        </row>
        <row r="240">
          <cell r="B240" t="str">
            <v>Maison Tourisme Wat</v>
          </cell>
          <cell r="C240">
            <v>20</v>
          </cell>
          <cell r="D240">
            <v>20</v>
          </cell>
          <cell r="J240">
            <v>40629</v>
          </cell>
          <cell r="L240">
            <v>1</v>
          </cell>
          <cell r="N240">
            <v>2</v>
          </cell>
          <cell r="O240">
            <v>110</v>
          </cell>
          <cell r="P240">
            <v>14</v>
          </cell>
          <cell r="Q240">
            <v>1</v>
          </cell>
        </row>
        <row r="241">
          <cell r="B241" t="str">
            <v>Culture-Espaces</v>
          </cell>
          <cell r="F241">
            <v>19</v>
          </cell>
          <cell r="J241">
            <v>40629</v>
          </cell>
          <cell r="L241">
            <v>1</v>
          </cell>
          <cell r="N241">
            <v>1</v>
          </cell>
          <cell r="O241">
            <v>55</v>
          </cell>
          <cell r="P241">
            <v>7</v>
          </cell>
          <cell r="Q241">
            <v>1</v>
          </cell>
        </row>
        <row r="242">
          <cell r="B242" t="str">
            <v>G1815</v>
          </cell>
          <cell r="E242">
            <v>14</v>
          </cell>
          <cell r="J242">
            <v>40630</v>
          </cell>
          <cell r="L242">
            <v>3</v>
          </cell>
          <cell r="N242">
            <v>1</v>
          </cell>
          <cell r="O242">
            <v>90</v>
          </cell>
          <cell r="P242">
            <v>0</v>
          </cell>
          <cell r="Q242">
            <v>1</v>
          </cell>
        </row>
        <row r="243">
          <cell r="B243" t="str">
            <v>Gratuit</v>
          </cell>
          <cell r="D243">
            <v>25</v>
          </cell>
          <cell r="J243">
            <v>40632</v>
          </cell>
          <cell r="L243">
            <v>1</v>
          </cell>
          <cell r="N243">
            <v>1</v>
          </cell>
          <cell r="O243">
            <v>0</v>
          </cell>
          <cell r="P243">
            <v>0</v>
          </cell>
          <cell r="Q243">
            <v>1</v>
          </cell>
        </row>
        <row r="244">
          <cell r="B244" t="str">
            <v>Culture-Espaces</v>
          </cell>
          <cell r="D244">
            <v>40</v>
          </cell>
          <cell r="J244">
            <v>40635</v>
          </cell>
          <cell r="L244">
            <v>1</v>
          </cell>
          <cell r="N244">
            <v>2</v>
          </cell>
          <cell r="O244">
            <v>110</v>
          </cell>
          <cell r="P244">
            <v>14</v>
          </cell>
          <cell r="Q244">
            <v>1</v>
          </cell>
        </row>
        <row r="245">
          <cell r="B245" t="str">
            <v>G1815</v>
          </cell>
          <cell r="E245">
            <v>50</v>
          </cell>
          <cell r="J245">
            <v>40635</v>
          </cell>
          <cell r="L245">
            <v>2</v>
          </cell>
          <cell r="N245">
            <v>2</v>
          </cell>
          <cell r="O245">
            <v>140</v>
          </cell>
          <cell r="P245">
            <v>0</v>
          </cell>
          <cell r="Q245">
            <v>1</v>
          </cell>
        </row>
        <row r="246">
          <cell r="B246" t="str">
            <v>Culture-Espaces</v>
          </cell>
          <cell r="F246">
            <v>25</v>
          </cell>
          <cell r="J246">
            <v>40635</v>
          </cell>
          <cell r="L246">
            <v>1</v>
          </cell>
          <cell r="N246">
            <v>1</v>
          </cell>
          <cell r="O246">
            <v>55</v>
          </cell>
          <cell r="P246">
            <v>7</v>
          </cell>
          <cell r="Q246">
            <v>1</v>
          </cell>
        </row>
        <row r="247">
          <cell r="B247" t="str">
            <v>G1815</v>
          </cell>
          <cell r="C247">
            <v>25</v>
          </cell>
          <cell r="J247">
            <v>40635</v>
          </cell>
          <cell r="L247">
            <v>3</v>
          </cell>
          <cell r="N247">
            <v>1</v>
          </cell>
          <cell r="O247">
            <v>90</v>
          </cell>
          <cell r="Q247">
            <v>1</v>
          </cell>
        </row>
        <row r="248">
          <cell r="B248" t="str">
            <v>Culture-Espaces</v>
          </cell>
          <cell r="C248">
            <v>50</v>
          </cell>
          <cell r="J248">
            <v>40637</v>
          </cell>
          <cell r="L248">
            <v>1</v>
          </cell>
          <cell r="N248">
            <v>2</v>
          </cell>
          <cell r="O248">
            <v>110</v>
          </cell>
          <cell r="P248">
            <v>14</v>
          </cell>
          <cell r="Q248">
            <v>1</v>
          </cell>
        </row>
        <row r="249">
          <cell r="B249" t="str">
            <v>G1815</v>
          </cell>
          <cell r="F249">
            <v>59</v>
          </cell>
          <cell r="J249">
            <v>40639</v>
          </cell>
          <cell r="L249">
            <v>1</v>
          </cell>
          <cell r="N249">
            <v>3</v>
          </cell>
          <cell r="O249">
            <v>165</v>
          </cell>
          <cell r="P249">
            <v>0</v>
          </cell>
          <cell r="Q249">
            <v>1</v>
          </cell>
        </row>
        <row r="250">
          <cell r="B250" t="str">
            <v>Musée Wellington</v>
          </cell>
          <cell r="F250">
            <v>43</v>
          </cell>
          <cell r="J250">
            <v>40640</v>
          </cell>
          <cell r="L250">
            <v>3</v>
          </cell>
          <cell r="N250">
            <v>2</v>
          </cell>
          <cell r="O250">
            <v>180</v>
          </cell>
          <cell r="P250">
            <v>24</v>
          </cell>
          <cell r="Q250">
            <v>1</v>
          </cell>
        </row>
        <row r="251">
          <cell r="B251" t="str">
            <v>Culture-Espaces</v>
          </cell>
          <cell r="F251">
            <v>25</v>
          </cell>
          <cell r="J251">
            <v>40640</v>
          </cell>
          <cell r="L251">
            <v>2</v>
          </cell>
          <cell r="N251">
            <v>1</v>
          </cell>
          <cell r="O251">
            <v>70</v>
          </cell>
          <cell r="P251">
            <v>9</v>
          </cell>
          <cell r="Q251">
            <v>1</v>
          </cell>
        </row>
        <row r="252">
          <cell r="B252" t="str">
            <v>Maison Tourisme Wat</v>
          </cell>
          <cell r="F252">
            <v>4</v>
          </cell>
          <cell r="J252">
            <v>40640</v>
          </cell>
          <cell r="L252">
            <v>2</v>
          </cell>
          <cell r="N252">
            <v>1</v>
          </cell>
          <cell r="O252">
            <v>70</v>
          </cell>
          <cell r="P252">
            <v>9</v>
          </cell>
          <cell r="Q252">
            <v>1</v>
          </cell>
        </row>
        <row r="253">
          <cell r="B253" t="str">
            <v>G1815</v>
          </cell>
          <cell r="F253">
            <v>14</v>
          </cell>
          <cell r="J253">
            <v>40641</v>
          </cell>
          <cell r="L253">
            <v>2</v>
          </cell>
          <cell r="N253">
            <v>1</v>
          </cell>
          <cell r="O253">
            <v>70</v>
          </cell>
          <cell r="P253">
            <v>0</v>
          </cell>
          <cell r="Q253">
            <v>1</v>
          </cell>
        </row>
        <row r="254">
          <cell r="B254" t="str">
            <v>Culture-Espaces</v>
          </cell>
          <cell r="C254">
            <v>7</v>
          </cell>
          <cell r="J254">
            <v>40641</v>
          </cell>
          <cell r="L254">
            <v>1</v>
          </cell>
          <cell r="N254">
            <v>1</v>
          </cell>
          <cell r="O254">
            <v>55</v>
          </cell>
          <cell r="P254">
            <v>7</v>
          </cell>
          <cell r="Q254">
            <v>1</v>
          </cell>
        </row>
        <row r="255">
          <cell r="B255" t="str">
            <v>Culture-Espaces</v>
          </cell>
          <cell r="F255">
            <v>6</v>
          </cell>
          <cell r="J255">
            <v>40641</v>
          </cell>
          <cell r="L255">
            <v>1</v>
          </cell>
          <cell r="N255">
            <v>1</v>
          </cell>
          <cell r="O255">
            <v>55</v>
          </cell>
          <cell r="P255">
            <v>7</v>
          </cell>
          <cell r="Q255">
            <v>1</v>
          </cell>
        </row>
        <row r="256">
          <cell r="B256" t="str">
            <v>G1815</v>
          </cell>
          <cell r="C256">
            <v>1</v>
          </cell>
          <cell r="J256">
            <v>40644</v>
          </cell>
          <cell r="L256">
            <v>2</v>
          </cell>
          <cell r="N256">
            <v>1</v>
          </cell>
          <cell r="O256">
            <v>70</v>
          </cell>
          <cell r="P256">
            <v>0</v>
          </cell>
          <cell r="Q256">
            <v>1</v>
          </cell>
        </row>
        <row r="257">
          <cell r="B257" t="str">
            <v>Culture-Espaces</v>
          </cell>
          <cell r="C257">
            <v>4</v>
          </cell>
          <cell r="J257">
            <v>40645</v>
          </cell>
          <cell r="L257">
            <v>1</v>
          </cell>
          <cell r="N257">
            <v>1</v>
          </cell>
          <cell r="O257">
            <v>55</v>
          </cell>
          <cell r="P257">
            <v>7</v>
          </cell>
          <cell r="Q257">
            <v>1</v>
          </cell>
        </row>
        <row r="258">
          <cell r="B258" t="str">
            <v>Culture-Espaces</v>
          </cell>
          <cell r="I258">
            <v>31</v>
          </cell>
          <cell r="J258">
            <v>40646</v>
          </cell>
          <cell r="L258">
            <v>1</v>
          </cell>
          <cell r="N258">
            <v>1</v>
          </cell>
          <cell r="O258">
            <v>55</v>
          </cell>
          <cell r="P258">
            <v>7</v>
          </cell>
          <cell r="Q258">
            <v>1</v>
          </cell>
        </row>
        <row r="259">
          <cell r="B259" t="str">
            <v>Culture-Espaces</v>
          </cell>
          <cell r="F259">
            <v>24</v>
          </cell>
          <cell r="J259">
            <v>40646</v>
          </cell>
          <cell r="L259">
            <v>1</v>
          </cell>
          <cell r="N259">
            <v>1</v>
          </cell>
          <cell r="O259">
            <v>55</v>
          </cell>
          <cell r="P259">
            <v>7</v>
          </cell>
          <cell r="Q259">
            <v>1</v>
          </cell>
        </row>
        <row r="260">
          <cell r="B260" t="str">
            <v>G1815</v>
          </cell>
          <cell r="F260">
            <v>25</v>
          </cell>
          <cell r="J260">
            <v>40647</v>
          </cell>
          <cell r="L260">
            <v>2</v>
          </cell>
          <cell r="N260">
            <v>1</v>
          </cell>
          <cell r="O260">
            <v>70</v>
          </cell>
          <cell r="P260">
            <v>0</v>
          </cell>
          <cell r="Q260">
            <v>1</v>
          </cell>
        </row>
        <row r="261">
          <cell r="B261" t="str">
            <v>Culture-Espaces</v>
          </cell>
          <cell r="E261">
            <v>49</v>
          </cell>
          <cell r="J261">
            <v>40647</v>
          </cell>
          <cell r="L261">
            <v>1</v>
          </cell>
          <cell r="N261">
            <v>2</v>
          </cell>
          <cell r="O261">
            <v>110</v>
          </cell>
          <cell r="P261">
            <v>14</v>
          </cell>
          <cell r="Q261">
            <v>1</v>
          </cell>
        </row>
        <row r="262">
          <cell r="B262" t="str">
            <v>Culture-Espaces</v>
          </cell>
          <cell r="F262">
            <v>9</v>
          </cell>
          <cell r="J262">
            <v>40648</v>
          </cell>
          <cell r="L262">
            <v>1</v>
          </cell>
          <cell r="N262">
            <v>1</v>
          </cell>
          <cell r="O262">
            <v>55</v>
          </cell>
          <cell r="P262">
            <v>7</v>
          </cell>
          <cell r="Q262">
            <v>1</v>
          </cell>
        </row>
        <row r="263">
          <cell r="B263" t="str">
            <v>G1815</v>
          </cell>
          <cell r="F263">
            <v>25</v>
          </cell>
          <cell r="J263">
            <v>40649</v>
          </cell>
          <cell r="L263">
            <v>3</v>
          </cell>
          <cell r="N263">
            <v>1</v>
          </cell>
          <cell r="O263">
            <v>145</v>
          </cell>
          <cell r="P263">
            <v>0</v>
          </cell>
          <cell r="Q263">
            <v>1</v>
          </cell>
        </row>
        <row r="264">
          <cell r="B264" t="str">
            <v>G1815</v>
          </cell>
          <cell r="F264">
            <v>25</v>
          </cell>
          <cell r="J264">
            <v>40649</v>
          </cell>
          <cell r="L264">
            <v>1</v>
          </cell>
          <cell r="N264">
            <v>1</v>
          </cell>
          <cell r="P264">
            <v>0</v>
          </cell>
          <cell r="Q264">
            <v>1</v>
          </cell>
        </row>
        <row r="265">
          <cell r="B265" t="str">
            <v>Maison Tourisme Wat</v>
          </cell>
          <cell r="E265">
            <v>47</v>
          </cell>
          <cell r="J265">
            <v>40649</v>
          </cell>
          <cell r="L265">
            <v>2</v>
          </cell>
          <cell r="N265">
            <v>2</v>
          </cell>
          <cell r="O265">
            <v>140</v>
          </cell>
          <cell r="P265">
            <v>18</v>
          </cell>
          <cell r="Q265">
            <v>1</v>
          </cell>
        </row>
        <row r="266">
          <cell r="B266" t="str">
            <v>Culture-Espaces</v>
          </cell>
          <cell r="E266">
            <v>20</v>
          </cell>
          <cell r="J266">
            <v>40649</v>
          </cell>
          <cell r="L266">
            <v>1</v>
          </cell>
          <cell r="N266">
            <v>1</v>
          </cell>
          <cell r="O266">
            <v>55</v>
          </cell>
          <cell r="P266">
            <v>7</v>
          </cell>
          <cell r="Q266">
            <v>1</v>
          </cell>
        </row>
        <row r="267">
          <cell r="B267" t="str">
            <v>Culture-Espaces</v>
          </cell>
          <cell r="E267">
            <v>32</v>
          </cell>
          <cell r="J267">
            <v>40652</v>
          </cell>
          <cell r="L267">
            <v>1</v>
          </cell>
          <cell r="N267">
            <v>1</v>
          </cell>
          <cell r="O267">
            <v>55</v>
          </cell>
          <cell r="P267">
            <v>7</v>
          </cell>
          <cell r="Q267">
            <v>1</v>
          </cell>
        </row>
        <row r="268">
          <cell r="B268" t="str">
            <v>Culture-Espaces</v>
          </cell>
          <cell r="E268">
            <v>32</v>
          </cell>
          <cell r="J268">
            <v>40652</v>
          </cell>
          <cell r="L268">
            <v>2</v>
          </cell>
          <cell r="N268">
            <v>1</v>
          </cell>
          <cell r="O268">
            <v>70</v>
          </cell>
          <cell r="P268">
            <v>9</v>
          </cell>
          <cell r="Q268">
            <v>1</v>
          </cell>
        </row>
        <row r="269">
          <cell r="B269" t="str">
            <v>Musée Wellington</v>
          </cell>
          <cell r="F269">
            <v>18</v>
          </cell>
          <cell r="J269">
            <v>40655</v>
          </cell>
          <cell r="L269">
            <v>2</v>
          </cell>
          <cell r="N269">
            <v>1</v>
          </cell>
          <cell r="O269">
            <v>70</v>
          </cell>
          <cell r="P269">
            <v>9</v>
          </cell>
          <cell r="Q269">
            <v>1</v>
          </cell>
        </row>
        <row r="270">
          <cell r="B270" t="str">
            <v>Gratuit</v>
          </cell>
          <cell r="F270">
            <v>5</v>
          </cell>
          <cell r="J270">
            <v>40656</v>
          </cell>
          <cell r="L270">
            <v>1</v>
          </cell>
          <cell r="N270">
            <v>1</v>
          </cell>
          <cell r="O270">
            <v>0</v>
          </cell>
          <cell r="P270">
            <v>0</v>
          </cell>
          <cell r="Q270">
            <v>1</v>
          </cell>
        </row>
        <row r="271">
          <cell r="B271" t="str">
            <v>Musée Wellington</v>
          </cell>
          <cell r="D271">
            <v>13</v>
          </cell>
          <cell r="J271">
            <v>40661</v>
          </cell>
          <cell r="L271">
            <v>2</v>
          </cell>
          <cell r="N271">
            <v>1</v>
          </cell>
          <cell r="O271">
            <v>70</v>
          </cell>
          <cell r="P271">
            <v>9</v>
          </cell>
          <cell r="Q271">
            <v>1</v>
          </cell>
        </row>
        <row r="272">
          <cell r="B272" t="str">
            <v>Culture-Espaces</v>
          </cell>
          <cell r="F272">
            <v>64</v>
          </cell>
          <cell r="J272">
            <v>40661</v>
          </cell>
          <cell r="L272">
            <v>1</v>
          </cell>
          <cell r="N272">
            <v>3</v>
          </cell>
          <cell r="O272">
            <v>270</v>
          </cell>
          <cell r="P272">
            <v>36</v>
          </cell>
          <cell r="Q272">
            <v>1</v>
          </cell>
        </row>
        <row r="273">
          <cell r="B273" t="str">
            <v>Musée Wellington</v>
          </cell>
          <cell r="F273">
            <v>20</v>
          </cell>
          <cell r="J273">
            <v>40662</v>
          </cell>
          <cell r="L273">
            <v>2</v>
          </cell>
          <cell r="N273">
            <v>1</v>
          </cell>
          <cell r="O273">
            <v>70</v>
          </cell>
          <cell r="P273">
            <v>9</v>
          </cell>
          <cell r="Q273">
            <v>1</v>
          </cell>
        </row>
        <row r="274">
          <cell r="B274" t="str">
            <v>G1815</v>
          </cell>
          <cell r="F274">
            <v>4</v>
          </cell>
          <cell r="J274">
            <v>40663</v>
          </cell>
          <cell r="L274">
            <v>2</v>
          </cell>
          <cell r="N274">
            <v>1</v>
          </cell>
          <cell r="O274">
            <v>70</v>
          </cell>
          <cell r="P274">
            <v>0</v>
          </cell>
          <cell r="Q274">
            <v>1</v>
          </cell>
        </row>
        <row r="275">
          <cell r="B275" t="str">
            <v>G1815</v>
          </cell>
          <cell r="F275">
            <v>20</v>
          </cell>
          <cell r="J275">
            <v>40664</v>
          </cell>
          <cell r="L275">
            <v>2</v>
          </cell>
          <cell r="N275">
            <v>1</v>
          </cell>
          <cell r="O275">
            <v>70</v>
          </cell>
          <cell r="P275">
            <v>0</v>
          </cell>
          <cell r="Q275">
            <v>1</v>
          </cell>
        </row>
        <row r="276">
          <cell r="B276" t="str">
            <v>Gratuit</v>
          </cell>
          <cell r="C276">
            <v>6</v>
          </cell>
          <cell r="J276">
            <v>40664</v>
          </cell>
          <cell r="L276">
            <v>2</v>
          </cell>
          <cell r="N276">
            <v>1</v>
          </cell>
          <cell r="O276">
            <v>0</v>
          </cell>
          <cell r="P276">
            <v>0</v>
          </cell>
          <cell r="Q276">
            <v>1</v>
          </cell>
        </row>
        <row r="277">
          <cell r="B277" t="str">
            <v>Culture-Espaces</v>
          </cell>
          <cell r="C277">
            <v>100</v>
          </cell>
          <cell r="J277">
            <v>40665</v>
          </cell>
          <cell r="L277">
            <v>1</v>
          </cell>
          <cell r="N277">
            <v>4</v>
          </cell>
          <cell r="O277">
            <v>220</v>
          </cell>
          <cell r="P277">
            <v>28</v>
          </cell>
          <cell r="Q277">
            <v>1</v>
          </cell>
        </row>
        <row r="278">
          <cell r="B278" t="str">
            <v>Gratuit</v>
          </cell>
          <cell r="C278">
            <v>1</v>
          </cell>
          <cell r="J278">
            <v>40667</v>
          </cell>
          <cell r="L278">
            <v>2</v>
          </cell>
          <cell r="N278">
            <v>1</v>
          </cell>
          <cell r="O278">
            <v>0</v>
          </cell>
          <cell r="P278">
            <v>0</v>
          </cell>
          <cell r="Q278">
            <v>1</v>
          </cell>
        </row>
        <row r="279">
          <cell r="B279" t="str">
            <v>Culture-Espaces</v>
          </cell>
          <cell r="F279">
            <v>40</v>
          </cell>
          <cell r="J279">
            <v>40668</v>
          </cell>
          <cell r="L279">
            <v>2</v>
          </cell>
          <cell r="N279">
            <v>2</v>
          </cell>
          <cell r="O279">
            <v>140</v>
          </cell>
          <cell r="P279">
            <v>18</v>
          </cell>
          <cell r="Q279">
            <v>1</v>
          </cell>
        </row>
        <row r="280">
          <cell r="B280" t="str">
            <v>Musée Wellington</v>
          </cell>
          <cell r="F280">
            <v>20</v>
          </cell>
          <cell r="J280">
            <v>40669</v>
          </cell>
          <cell r="L280">
            <v>2</v>
          </cell>
          <cell r="N280">
            <v>1</v>
          </cell>
          <cell r="O280">
            <v>70</v>
          </cell>
          <cell r="P280">
            <v>9</v>
          </cell>
          <cell r="Q280">
            <v>1</v>
          </cell>
        </row>
        <row r="281">
          <cell r="B281" t="str">
            <v>Culture-Espaces</v>
          </cell>
          <cell r="C281">
            <v>50</v>
          </cell>
          <cell r="J281">
            <v>40670</v>
          </cell>
          <cell r="L281">
            <v>1</v>
          </cell>
          <cell r="N281">
            <v>2</v>
          </cell>
          <cell r="O281">
            <v>110</v>
          </cell>
          <cell r="P281">
            <v>14</v>
          </cell>
          <cell r="Q281">
            <v>1</v>
          </cell>
        </row>
        <row r="282">
          <cell r="B282" t="str">
            <v>G1815</v>
          </cell>
          <cell r="C282">
            <v>20</v>
          </cell>
          <cell r="J282">
            <v>40670</v>
          </cell>
          <cell r="L282">
            <v>2</v>
          </cell>
          <cell r="N282">
            <v>1</v>
          </cell>
          <cell r="O282">
            <v>70</v>
          </cell>
          <cell r="P282">
            <v>0</v>
          </cell>
          <cell r="Q282">
            <v>1</v>
          </cell>
        </row>
        <row r="283">
          <cell r="B283" t="str">
            <v>G1815</v>
          </cell>
          <cell r="D283">
            <v>25</v>
          </cell>
          <cell r="J283">
            <v>40671</v>
          </cell>
          <cell r="L283">
            <v>3</v>
          </cell>
          <cell r="N283">
            <v>1</v>
          </cell>
          <cell r="O283">
            <v>90</v>
          </cell>
          <cell r="P283">
            <v>0</v>
          </cell>
          <cell r="Q283">
            <v>1</v>
          </cell>
        </row>
        <row r="284">
          <cell r="B284" t="str">
            <v>Culture-Espaces</v>
          </cell>
          <cell r="D284">
            <v>27</v>
          </cell>
          <cell r="J284">
            <v>40671</v>
          </cell>
          <cell r="L284">
            <v>1</v>
          </cell>
          <cell r="N284">
            <v>1</v>
          </cell>
          <cell r="O284">
            <v>55</v>
          </cell>
          <cell r="P284">
            <v>7</v>
          </cell>
          <cell r="Q284">
            <v>1</v>
          </cell>
        </row>
        <row r="285">
          <cell r="B285" t="str">
            <v>Maison Tourisme Wat</v>
          </cell>
          <cell r="E285">
            <v>33</v>
          </cell>
          <cell r="J285">
            <v>40671</v>
          </cell>
          <cell r="L285">
            <v>1</v>
          </cell>
          <cell r="N285">
            <v>1</v>
          </cell>
          <cell r="O285">
            <v>55</v>
          </cell>
          <cell r="P285">
            <v>7</v>
          </cell>
          <cell r="Q285">
            <v>1</v>
          </cell>
        </row>
        <row r="286">
          <cell r="B286" t="str">
            <v>Musée Wellington</v>
          </cell>
          <cell r="I286">
            <v>20</v>
          </cell>
          <cell r="J286">
            <v>40671</v>
          </cell>
          <cell r="L286">
            <v>2</v>
          </cell>
          <cell r="N286">
            <v>1</v>
          </cell>
          <cell r="O286">
            <v>70</v>
          </cell>
          <cell r="P286">
            <v>9</v>
          </cell>
          <cell r="Q286">
            <v>1</v>
          </cell>
        </row>
        <row r="287">
          <cell r="B287" t="str">
            <v>Culture-Espaces</v>
          </cell>
          <cell r="C287">
            <v>42</v>
          </cell>
          <cell r="J287">
            <v>40673</v>
          </cell>
          <cell r="L287">
            <v>1</v>
          </cell>
          <cell r="N287">
            <v>2</v>
          </cell>
          <cell r="O287">
            <v>110</v>
          </cell>
          <cell r="P287">
            <v>14</v>
          </cell>
          <cell r="Q287">
            <v>1</v>
          </cell>
        </row>
        <row r="288">
          <cell r="B288" t="str">
            <v>Maison Tourisme Wat</v>
          </cell>
          <cell r="H288">
            <v>62</v>
          </cell>
          <cell r="J288">
            <v>40674</v>
          </cell>
          <cell r="L288">
            <v>3</v>
          </cell>
          <cell r="N288">
            <v>3</v>
          </cell>
          <cell r="O288">
            <v>270</v>
          </cell>
          <cell r="P288">
            <v>36</v>
          </cell>
          <cell r="Q288">
            <v>1</v>
          </cell>
        </row>
        <row r="289">
          <cell r="B289" t="str">
            <v>G1815</v>
          </cell>
          <cell r="C289">
            <v>2</v>
          </cell>
          <cell r="J289">
            <v>40674</v>
          </cell>
          <cell r="L289">
            <v>1</v>
          </cell>
          <cell r="N289">
            <v>1</v>
          </cell>
          <cell r="O289">
            <v>55</v>
          </cell>
          <cell r="P289">
            <v>0</v>
          </cell>
          <cell r="Q289">
            <v>1</v>
          </cell>
        </row>
        <row r="290">
          <cell r="B290" t="str">
            <v>Culture-Espaces</v>
          </cell>
          <cell r="G290">
            <v>12</v>
          </cell>
          <cell r="J290">
            <v>40674</v>
          </cell>
          <cell r="L290">
            <v>1</v>
          </cell>
          <cell r="N290">
            <v>1</v>
          </cell>
          <cell r="O290">
            <v>55</v>
          </cell>
          <cell r="P290">
            <v>7</v>
          </cell>
          <cell r="Q290">
            <v>1</v>
          </cell>
        </row>
        <row r="291">
          <cell r="B291" t="str">
            <v>G1815</v>
          </cell>
          <cell r="C291">
            <v>10</v>
          </cell>
          <cell r="J291">
            <v>40675</v>
          </cell>
          <cell r="L291">
            <v>2</v>
          </cell>
          <cell r="N291">
            <v>1</v>
          </cell>
          <cell r="O291">
            <v>70</v>
          </cell>
          <cell r="P291">
            <v>0</v>
          </cell>
          <cell r="Q291">
            <v>1</v>
          </cell>
        </row>
        <row r="292">
          <cell r="B292" t="str">
            <v>Musée Wellington</v>
          </cell>
          <cell r="F292">
            <v>25</v>
          </cell>
          <cell r="J292">
            <v>40676</v>
          </cell>
          <cell r="L292">
            <v>2</v>
          </cell>
          <cell r="N292">
            <v>1</v>
          </cell>
          <cell r="O292">
            <v>70</v>
          </cell>
          <cell r="P292">
            <v>9</v>
          </cell>
          <cell r="Q292">
            <v>1</v>
          </cell>
        </row>
        <row r="293">
          <cell r="B293" t="str">
            <v>Maison Tourisme Wat</v>
          </cell>
          <cell r="C293">
            <v>11</v>
          </cell>
          <cell r="D293">
            <v>4</v>
          </cell>
          <cell r="J293">
            <v>40677</v>
          </cell>
          <cell r="L293">
            <v>2</v>
          </cell>
          <cell r="N293">
            <v>1</v>
          </cell>
          <cell r="O293">
            <v>70</v>
          </cell>
          <cell r="P293">
            <v>9</v>
          </cell>
          <cell r="Q293">
            <v>1</v>
          </cell>
        </row>
        <row r="294">
          <cell r="B294" t="str">
            <v>Culture-Espaces</v>
          </cell>
          <cell r="E294">
            <v>45</v>
          </cell>
          <cell r="J294">
            <v>40678</v>
          </cell>
          <cell r="L294">
            <v>1</v>
          </cell>
          <cell r="N294">
            <v>1</v>
          </cell>
          <cell r="O294">
            <v>55</v>
          </cell>
          <cell r="P294">
            <v>7</v>
          </cell>
          <cell r="Q294">
            <v>1</v>
          </cell>
        </row>
        <row r="295">
          <cell r="B295" t="str">
            <v>Musée Wellington</v>
          </cell>
          <cell r="F295">
            <v>60</v>
          </cell>
          <cell r="J295">
            <v>40680</v>
          </cell>
          <cell r="L295">
            <v>1</v>
          </cell>
          <cell r="N295">
            <v>3</v>
          </cell>
          <cell r="O295">
            <v>165</v>
          </cell>
          <cell r="P295">
            <v>21</v>
          </cell>
          <cell r="Q295">
            <v>1</v>
          </cell>
        </row>
        <row r="296">
          <cell r="B296" t="str">
            <v>Musée Wellington</v>
          </cell>
          <cell r="F296">
            <v>31</v>
          </cell>
          <cell r="J296">
            <v>40683</v>
          </cell>
          <cell r="L296">
            <v>2</v>
          </cell>
          <cell r="N296">
            <v>2</v>
          </cell>
          <cell r="O296">
            <v>140</v>
          </cell>
          <cell r="P296">
            <v>18</v>
          </cell>
          <cell r="Q296">
            <v>1</v>
          </cell>
        </row>
        <row r="297">
          <cell r="B297" t="str">
            <v>Culture-Espaces</v>
          </cell>
          <cell r="C297">
            <v>22</v>
          </cell>
          <cell r="J297">
            <v>40684</v>
          </cell>
          <cell r="L297">
            <v>1</v>
          </cell>
          <cell r="N297">
            <v>1</v>
          </cell>
          <cell r="O297">
            <v>55</v>
          </cell>
          <cell r="P297">
            <v>7</v>
          </cell>
          <cell r="Q297">
            <v>1</v>
          </cell>
        </row>
        <row r="298">
          <cell r="B298" t="str">
            <v>G1815</v>
          </cell>
          <cell r="C298">
            <v>20</v>
          </cell>
          <cell r="J298">
            <v>40684</v>
          </cell>
          <cell r="L298">
            <v>2</v>
          </cell>
          <cell r="N298">
            <v>1</v>
          </cell>
          <cell r="O298">
            <v>70</v>
          </cell>
          <cell r="P298">
            <v>0</v>
          </cell>
          <cell r="Q298">
            <v>1</v>
          </cell>
        </row>
        <row r="299">
          <cell r="B299" t="str">
            <v>Culture-Espaces</v>
          </cell>
          <cell r="E299">
            <v>35</v>
          </cell>
          <cell r="J299">
            <v>40684</v>
          </cell>
          <cell r="L299">
            <v>1</v>
          </cell>
          <cell r="N299">
            <v>2</v>
          </cell>
          <cell r="O299">
            <v>110</v>
          </cell>
          <cell r="P299">
            <v>14</v>
          </cell>
          <cell r="Q299">
            <v>1</v>
          </cell>
        </row>
        <row r="300">
          <cell r="B300" t="str">
            <v>Culture-Espaces</v>
          </cell>
          <cell r="E300">
            <v>25</v>
          </cell>
          <cell r="J300">
            <v>40685</v>
          </cell>
          <cell r="L300">
            <v>2</v>
          </cell>
          <cell r="N300">
            <v>1</v>
          </cell>
          <cell r="O300">
            <v>70</v>
          </cell>
          <cell r="P300">
            <v>9</v>
          </cell>
          <cell r="Q300">
            <v>1</v>
          </cell>
        </row>
        <row r="301">
          <cell r="B301" t="str">
            <v>Culture-Espaces</v>
          </cell>
          <cell r="F301">
            <v>35</v>
          </cell>
          <cell r="J301">
            <v>40685</v>
          </cell>
          <cell r="L301">
            <v>1</v>
          </cell>
          <cell r="N301">
            <v>2</v>
          </cell>
          <cell r="O301">
            <v>110</v>
          </cell>
          <cell r="P301">
            <v>14</v>
          </cell>
          <cell r="Q301">
            <v>1</v>
          </cell>
        </row>
        <row r="302">
          <cell r="B302" t="str">
            <v>G1815</v>
          </cell>
          <cell r="F302">
            <v>4</v>
          </cell>
          <cell r="J302">
            <v>40686</v>
          </cell>
          <cell r="L302">
            <v>1</v>
          </cell>
          <cell r="N302">
            <v>1</v>
          </cell>
          <cell r="O302">
            <v>55</v>
          </cell>
          <cell r="P302">
            <v>0</v>
          </cell>
          <cell r="Q302">
            <v>1</v>
          </cell>
        </row>
        <row r="303">
          <cell r="B303" t="str">
            <v>Culture-Espaces</v>
          </cell>
          <cell r="F303">
            <v>110</v>
          </cell>
          <cell r="J303">
            <v>40688</v>
          </cell>
          <cell r="L303">
            <v>1</v>
          </cell>
          <cell r="N303">
            <v>5</v>
          </cell>
          <cell r="O303">
            <v>275</v>
          </cell>
          <cell r="P303">
            <v>35</v>
          </cell>
          <cell r="Q303">
            <v>1</v>
          </cell>
        </row>
        <row r="304">
          <cell r="B304" t="str">
            <v>Musée Wellington</v>
          </cell>
          <cell r="F304">
            <v>13</v>
          </cell>
          <cell r="J304">
            <v>40690</v>
          </cell>
          <cell r="L304">
            <v>2</v>
          </cell>
          <cell r="N304">
            <v>1</v>
          </cell>
          <cell r="O304">
            <v>70</v>
          </cell>
          <cell r="P304">
            <v>9</v>
          </cell>
          <cell r="Q304">
            <v>1</v>
          </cell>
        </row>
        <row r="305">
          <cell r="B305" t="str">
            <v>Maison Tourisme Wat</v>
          </cell>
          <cell r="D305">
            <v>27</v>
          </cell>
          <cell r="J305">
            <v>40691</v>
          </cell>
          <cell r="L305">
            <v>2</v>
          </cell>
          <cell r="N305">
            <v>2</v>
          </cell>
          <cell r="O305">
            <v>140</v>
          </cell>
          <cell r="P305">
            <v>18</v>
          </cell>
          <cell r="Q305">
            <v>1</v>
          </cell>
        </row>
        <row r="306">
          <cell r="B306" t="str">
            <v>Musée Wellington</v>
          </cell>
          <cell r="F306">
            <v>20</v>
          </cell>
          <cell r="J306">
            <v>40692</v>
          </cell>
          <cell r="L306">
            <v>3</v>
          </cell>
          <cell r="N306">
            <v>1</v>
          </cell>
          <cell r="O306">
            <v>90</v>
          </cell>
          <cell r="P306">
            <v>12</v>
          </cell>
          <cell r="Q306">
            <v>1</v>
          </cell>
        </row>
        <row r="307">
          <cell r="B307" t="str">
            <v>Culture-Espaces</v>
          </cell>
          <cell r="C307">
            <v>17</v>
          </cell>
          <cell r="J307">
            <v>40693</v>
          </cell>
          <cell r="L307">
            <v>1</v>
          </cell>
          <cell r="N307">
            <v>1</v>
          </cell>
          <cell r="O307">
            <v>55</v>
          </cell>
          <cell r="P307">
            <v>0</v>
          </cell>
          <cell r="Q307">
            <v>1</v>
          </cell>
        </row>
        <row r="308">
          <cell r="B308" t="str">
            <v>G1815</v>
          </cell>
          <cell r="F308">
            <v>39</v>
          </cell>
          <cell r="J308">
            <v>40711</v>
          </cell>
          <cell r="L308">
            <v>1</v>
          </cell>
          <cell r="N308">
            <v>2</v>
          </cell>
          <cell r="O308">
            <v>110</v>
          </cell>
          <cell r="P308">
            <v>0</v>
          </cell>
          <cell r="Q308">
            <v>1</v>
          </cell>
        </row>
        <row r="309">
          <cell r="B309" t="str">
            <v>G1815</v>
          </cell>
          <cell r="F309">
            <v>3</v>
          </cell>
          <cell r="J309">
            <v>40712</v>
          </cell>
          <cell r="L309">
            <v>2</v>
          </cell>
          <cell r="N309">
            <v>1</v>
          </cell>
          <cell r="O309">
            <v>70</v>
          </cell>
          <cell r="P309">
            <v>0</v>
          </cell>
          <cell r="Q309">
            <v>1</v>
          </cell>
        </row>
        <row r="310">
          <cell r="B310" t="str">
            <v>Musée Wellington</v>
          </cell>
          <cell r="D310">
            <v>20</v>
          </cell>
          <cell r="J310">
            <v>40712</v>
          </cell>
          <cell r="L310">
            <v>1</v>
          </cell>
          <cell r="N310">
            <v>1</v>
          </cell>
          <cell r="O310">
            <v>55</v>
          </cell>
          <cell r="P310">
            <v>7</v>
          </cell>
          <cell r="Q310">
            <v>1</v>
          </cell>
        </row>
        <row r="311">
          <cell r="B311" t="str">
            <v>G1815</v>
          </cell>
          <cell r="E311">
            <v>73</v>
          </cell>
          <cell r="J311">
            <v>40713</v>
          </cell>
          <cell r="L311">
            <v>1</v>
          </cell>
          <cell r="N311">
            <v>3</v>
          </cell>
          <cell r="O311">
            <v>165</v>
          </cell>
          <cell r="P311">
            <v>0</v>
          </cell>
          <cell r="Q311">
            <v>1</v>
          </cell>
        </row>
        <row r="312">
          <cell r="B312" t="str">
            <v>G1815</v>
          </cell>
          <cell r="E312">
            <v>21</v>
          </cell>
          <cell r="J312">
            <v>40713</v>
          </cell>
          <cell r="L312">
            <v>2</v>
          </cell>
          <cell r="N312">
            <v>1</v>
          </cell>
          <cell r="O312">
            <v>70</v>
          </cell>
          <cell r="P312">
            <v>0</v>
          </cell>
          <cell r="Q312">
            <v>1</v>
          </cell>
        </row>
        <row r="313">
          <cell r="B313" t="str">
            <v>Annulé</v>
          </cell>
          <cell r="D313">
            <v>34</v>
          </cell>
          <cell r="J313">
            <v>40713</v>
          </cell>
          <cell r="L313">
            <v>2</v>
          </cell>
          <cell r="O313">
            <v>0</v>
          </cell>
          <cell r="P313">
            <v>0</v>
          </cell>
          <cell r="Q313">
            <v>1</v>
          </cell>
        </row>
        <row r="314">
          <cell r="B314" t="str">
            <v>Culture-Espaces</v>
          </cell>
          <cell r="F314">
            <v>8</v>
          </cell>
          <cell r="J314">
            <v>40714</v>
          </cell>
          <cell r="L314">
            <v>1</v>
          </cell>
          <cell r="N314">
            <v>1</v>
          </cell>
          <cell r="O314">
            <v>55</v>
          </cell>
          <cell r="P314">
            <v>7</v>
          </cell>
          <cell r="Q314">
            <v>1</v>
          </cell>
        </row>
        <row r="315">
          <cell r="B315" t="str">
            <v>Annulé</v>
          </cell>
          <cell r="F315">
            <v>45</v>
          </cell>
          <cell r="J315">
            <v>40714</v>
          </cell>
          <cell r="L315">
            <v>1</v>
          </cell>
          <cell r="O315">
            <v>0</v>
          </cell>
          <cell r="P315">
            <v>0</v>
          </cell>
          <cell r="Q315">
            <v>1</v>
          </cell>
        </row>
        <row r="316">
          <cell r="B316" t="str">
            <v>Culture-Espaces</v>
          </cell>
          <cell r="E316">
            <v>22</v>
          </cell>
          <cell r="J316">
            <v>40716</v>
          </cell>
          <cell r="L316">
            <v>1</v>
          </cell>
          <cell r="N316">
            <v>1</v>
          </cell>
          <cell r="O316">
            <v>55</v>
          </cell>
          <cell r="P316">
            <v>7</v>
          </cell>
          <cell r="Q316">
            <v>1</v>
          </cell>
        </row>
        <row r="317">
          <cell r="B317" t="str">
            <v>Culture-Espaces</v>
          </cell>
          <cell r="C317">
            <v>49</v>
          </cell>
          <cell r="J317">
            <v>40717</v>
          </cell>
          <cell r="L317">
            <v>1</v>
          </cell>
          <cell r="N317">
            <v>2</v>
          </cell>
          <cell r="O317">
            <v>110</v>
          </cell>
          <cell r="P317">
            <v>14</v>
          </cell>
          <cell r="Q317">
            <v>1</v>
          </cell>
        </row>
        <row r="318">
          <cell r="B318" t="str">
            <v>Culture-Espaces</v>
          </cell>
          <cell r="C318">
            <v>39</v>
          </cell>
          <cell r="J318">
            <v>40718</v>
          </cell>
          <cell r="L318">
            <v>1</v>
          </cell>
          <cell r="N318">
            <v>2</v>
          </cell>
          <cell r="O318">
            <v>110</v>
          </cell>
          <cell r="P318">
            <v>14</v>
          </cell>
          <cell r="Q318">
            <v>1</v>
          </cell>
        </row>
        <row r="319">
          <cell r="B319" t="str">
            <v>Culture-Espaces</v>
          </cell>
          <cell r="C319">
            <v>53</v>
          </cell>
          <cell r="J319">
            <v>40718</v>
          </cell>
          <cell r="L319">
            <v>1</v>
          </cell>
          <cell r="N319">
            <v>2</v>
          </cell>
          <cell r="O319">
            <v>110</v>
          </cell>
          <cell r="P319">
            <v>14</v>
          </cell>
          <cell r="Q319">
            <v>1</v>
          </cell>
        </row>
        <row r="320">
          <cell r="B320" t="str">
            <v>Musée Wellington</v>
          </cell>
          <cell r="F320">
            <v>20</v>
          </cell>
          <cell r="J320">
            <v>40718</v>
          </cell>
          <cell r="L320">
            <v>2</v>
          </cell>
          <cell r="N320">
            <v>1</v>
          </cell>
          <cell r="O320">
            <v>70</v>
          </cell>
          <cell r="P320">
            <v>9</v>
          </cell>
          <cell r="Q320">
            <v>1</v>
          </cell>
        </row>
        <row r="321">
          <cell r="B321" t="str">
            <v>G1815</v>
          </cell>
          <cell r="E321">
            <v>16</v>
          </cell>
          <cell r="J321">
            <v>40718</v>
          </cell>
          <cell r="L321">
            <v>2</v>
          </cell>
          <cell r="N321">
            <v>1</v>
          </cell>
          <cell r="O321">
            <v>70</v>
          </cell>
          <cell r="P321">
            <v>0</v>
          </cell>
          <cell r="Q321">
            <v>1</v>
          </cell>
        </row>
        <row r="322">
          <cell r="B322" t="str">
            <v>Annulé</v>
          </cell>
          <cell r="C322">
            <v>20</v>
          </cell>
          <cell r="J322">
            <v>40718</v>
          </cell>
          <cell r="L322">
            <v>2</v>
          </cell>
          <cell r="N322">
            <v>1</v>
          </cell>
          <cell r="O322">
            <v>0</v>
          </cell>
          <cell r="P322">
            <v>0</v>
          </cell>
          <cell r="Q322">
            <v>1</v>
          </cell>
        </row>
        <row r="323">
          <cell r="B323" t="str">
            <v>Culture-Espaces</v>
          </cell>
          <cell r="G323">
            <v>20</v>
          </cell>
          <cell r="J323">
            <v>40719</v>
          </cell>
          <cell r="L323">
            <v>1</v>
          </cell>
          <cell r="N323">
            <v>1</v>
          </cell>
          <cell r="O323">
            <v>55</v>
          </cell>
          <cell r="P323">
            <v>7</v>
          </cell>
          <cell r="Q323">
            <v>1</v>
          </cell>
        </row>
        <row r="324">
          <cell r="B324" t="str">
            <v>Maison Tourisme Wat</v>
          </cell>
          <cell r="F324">
            <v>24</v>
          </cell>
          <cell r="J324">
            <v>40719</v>
          </cell>
          <cell r="L324">
            <v>1</v>
          </cell>
          <cell r="N324">
            <v>1</v>
          </cell>
          <cell r="O324">
            <v>55</v>
          </cell>
          <cell r="P324">
            <v>7</v>
          </cell>
          <cell r="Q324">
            <v>1</v>
          </cell>
        </row>
        <row r="325">
          <cell r="B325" t="str">
            <v>Culture-Espaces</v>
          </cell>
          <cell r="C325">
            <v>25</v>
          </cell>
          <cell r="J325">
            <v>40722</v>
          </cell>
          <cell r="L325">
            <v>1</v>
          </cell>
          <cell r="N325">
            <v>1</v>
          </cell>
          <cell r="O325">
            <v>55</v>
          </cell>
          <cell r="P325">
            <v>7</v>
          </cell>
          <cell r="Q325">
            <v>1</v>
          </cell>
        </row>
        <row r="326">
          <cell r="B326" t="str">
            <v>Maison Tourisme Wat</v>
          </cell>
          <cell r="E326">
            <v>25</v>
          </cell>
          <cell r="J326">
            <v>40725</v>
          </cell>
          <cell r="L326">
            <v>2</v>
          </cell>
          <cell r="N326">
            <v>1</v>
          </cell>
          <cell r="O326">
            <v>70</v>
          </cell>
          <cell r="P326">
            <v>9</v>
          </cell>
          <cell r="Q326">
            <v>1</v>
          </cell>
        </row>
        <row r="327">
          <cell r="B327" t="str">
            <v>G1815</v>
          </cell>
          <cell r="F327">
            <v>4</v>
          </cell>
          <cell r="J327">
            <v>40726</v>
          </cell>
          <cell r="L327">
            <v>3</v>
          </cell>
          <cell r="N327">
            <v>1</v>
          </cell>
          <cell r="O327">
            <v>90</v>
          </cell>
          <cell r="P327">
            <v>0</v>
          </cell>
          <cell r="Q327">
            <v>1</v>
          </cell>
        </row>
        <row r="328">
          <cell r="B328" t="str">
            <v>G1815</v>
          </cell>
          <cell r="F328">
            <v>10</v>
          </cell>
          <cell r="J328">
            <v>40727</v>
          </cell>
          <cell r="L328">
            <v>2</v>
          </cell>
          <cell r="N328">
            <v>1</v>
          </cell>
          <cell r="O328">
            <v>70</v>
          </cell>
          <cell r="P328">
            <v>0</v>
          </cell>
          <cell r="Q328">
            <v>1</v>
          </cell>
        </row>
        <row r="329">
          <cell r="B329" t="str">
            <v>G1815</v>
          </cell>
          <cell r="C329">
            <v>4</v>
          </cell>
          <cell r="J329">
            <v>40727</v>
          </cell>
          <cell r="L329">
            <v>2</v>
          </cell>
          <cell r="N329">
            <v>1</v>
          </cell>
          <cell r="O329">
            <v>70</v>
          </cell>
          <cell r="P329">
            <v>0</v>
          </cell>
          <cell r="Q329">
            <v>1</v>
          </cell>
        </row>
        <row r="330">
          <cell r="B330" t="str">
            <v>G1815</v>
          </cell>
          <cell r="C330">
            <v>25</v>
          </cell>
          <cell r="J330">
            <v>40731</v>
          </cell>
          <cell r="L330">
            <v>2</v>
          </cell>
          <cell r="N330">
            <v>1</v>
          </cell>
          <cell r="O330">
            <v>70</v>
          </cell>
          <cell r="P330">
            <v>0</v>
          </cell>
          <cell r="Q330">
            <v>1</v>
          </cell>
        </row>
        <row r="331">
          <cell r="B331" t="str">
            <v>Culture-Espaces</v>
          </cell>
          <cell r="F331">
            <v>20</v>
          </cell>
          <cell r="J331">
            <v>40733</v>
          </cell>
          <cell r="L331">
            <v>1</v>
          </cell>
          <cell r="N331">
            <v>1</v>
          </cell>
          <cell r="O331">
            <v>55</v>
          </cell>
          <cell r="P331">
            <v>7</v>
          </cell>
          <cell r="Q331">
            <v>1</v>
          </cell>
        </row>
        <row r="332">
          <cell r="B332" t="str">
            <v>G1815</v>
          </cell>
          <cell r="F332">
            <v>21</v>
          </cell>
          <cell r="J332">
            <v>40739</v>
          </cell>
          <cell r="L332">
            <v>2</v>
          </cell>
          <cell r="N332">
            <v>1</v>
          </cell>
          <cell r="O332">
            <v>70</v>
          </cell>
          <cell r="P332">
            <v>0</v>
          </cell>
          <cell r="Q332">
            <v>1</v>
          </cell>
        </row>
        <row r="333">
          <cell r="B333" t="str">
            <v>Culture-Espaces</v>
          </cell>
          <cell r="E333">
            <v>28</v>
          </cell>
          <cell r="J333">
            <v>40740</v>
          </cell>
          <cell r="L333">
            <v>1</v>
          </cell>
          <cell r="N333">
            <v>1</v>
          </cell>
          <cell r="O333">
            <v>55</v>
          </cell>
          <cell r="P333">
            <v>7</v>
          </cell>
          <cell r="Q333">
            <v>1</v>
          </cell>
        </row>
        <row r="334">
          <cell r="B334" t="str">
            <v>Gratuit</v>
          </cell>
          <cell r="C334">
            <v>20</v>
          </cell>
          <cell r="J334">
            <v>40740</v>
          </cell>
          <cell r="L334">
            <v>2</v>
          </cell>
          <cell r="N334">
            <v>1</v>
          </cell>
          <cell r="O334">
            <v>0</v>
          </cell>
          <cell r="P334">
            <v>0</v>
          </cell>
          <cell r="Q334">
            <v>1</v>
          </cell>
        </row>
        <row r="335">
          <cell r="B335" t="str">
            <v>G1815</v>
          </cell>
          <cell r="C335">
            <v>3</v>
          </cell>
          <cell r="J335">
            <v>40741</v>
          </cell>
          <cell r="L335">
            <v>2</v>
          </cell>
          <cell r="N335">
            <v>1</v>
          </cell>
          <cell r="O335">
            <v>70</v>
          </cell>
          <cell r="P335">
            <v>0</v>
          </cell>
          <cell r="Q335">
            <v>1</v>
          </cell>
        </row>
        <row r="336">
          <cell r="B336" t="str">
            <v>Culture-Espaces</v>
          </cell>
          <cell r="E336">
            <v>27</v>
          </cell>
          <cell r="J336">
            <v>40744</v>
          </cell>
          <cell r="L336">
            <v>2</v>
          </cell>
          <cell r="N336">
            <v>1</v>
          </cell>
          <cell r="O336">
            <v>70</v>
          </cell>
          <cell r="P336">
            <v>9</v>
          </cell>
          <cell r="Q336">
            <v>1</v>
          </cell>
        </row>
        <row r="337">
          <cell r="B337" t="str">
            <v>Annulé</v>
          </cell>
          <cell r="F337">
            <v>25</v>
          </cell>
          <cell r="J337">
            <v>40746</v>
          </cell>
          <cell r="L337">
            <v>2</v>
          </cell>
          <cell r="N337">
            <v>1</v>
          </cell>
          <cell r="O337">
            <v>0</v>
          </cell>
          <cell r="P337">
            <v>0</v>
          </cell>
          <cell r="Q337">
            <v>1</v>
          </cell>
        </row>
        <row r="338">
          <cell r="B338" t="str">
            <v>Gratuit</v>
          </cell>
          <cell r="C338">
            <v>6</v>
          </cell>
          <cell r="J338">
            <v>40747</v>
          </cell>
          <cell r="L338">
            <v>2</v>
          </cell>
          <cell r="N338">
            <v>1</v>
          </cell>
          <cell r="O338">
            <v>0</v>
          </cell>
          <cell r="P338">
            <v>0</v>
          </cell>
          <cell r="Q338">
            <v>1</v>
          </cell>
        </row>
        <row r="339">
          <cell r="B339" t="str">
            <v>Culture-Espaces</v>
          </cell>
          <cell r="E339">
            <v>25</v>
          </cell>
          <cell r="J339">
            <v>40748</v>
          </cell>
          <cell r="L339">
            <v>2</v>
          </cell>
          <cell r="N339">
            <v>1</v>
          </cell>
          <cell r="O339">
            <v>70</v>
          </cell>
          <cell r="P339">
            <v>9</v>
          </cell>
          <cell r="Q339">
            <v>1</v>
          </cell>
        </row>
        <row r="340">
          <cell r="B340" t="str">
            <v>Culture-Espaces</v>
          </cell>
          <cell r="F340">
            <v>6</v>
          </cell>
          <cell r="J340">
            <v>40749</v>
          </cell>
          <cell r="L340">
            <v>1</v>
          </cell>
          <cell r="N340">
            <v>1</v>
          </cell>
          <cell r="O340">
            <v>55</v>
          </cell>
          <cell r="P340">
            <v>7</v>
          </cell>
          <cell r="Q340">
            <v>1</v>
          </cell>
        </row>
        <row r="341">
          <cell r="B341" t="str">
            <v>G1815</v>
          </cell>
          <cell r="F341">
            <v>5</v>
          </cell>
          <cell r="J341">
            <v>40754</v>
          </cell>
          <cell r="L341">
            <v>2</v>
          </cell>
          <cell r="N341">
            <v>1</v>
          </cell>
          <cell r="O341">
            <v>70</v>
          </cell>
          <cell r="P341">
            <v>0</v>
          </cell>
          <cell r="Q341">
            <v>1</v>
          </cell>
        </row>
        <row r="342">
          <cell r="B342" t="str">
            <v>Gratuit</v>
          </cell>
          <cell r="C342">
            <v>12</v>
          </cell>
          <cell r="J342">
            <v>40755</v>
          </cell>
          <cell r="L342">
            <v>2</v>
          </cell>
          <cell r="N342">
            <v>2</v>
          </cell>
          <cell r="O342">
            <v>0</v>
          </cell>
          <cell r="P342">
            <v>0</v>
          </cell>
          <cell r="Q342">
            <v>1</v>
          </cell>
        </row>
        <row r="343">
          <cell r="B343" t="str">
            <v>Maison Tourisme Wat</v>
          </cell>
          <cell r="F343">
            <v>30</v>
          </cell>
          <cell r="J343">
            <v>40756</v>
          </cell>
          <cell r="L343">
            <v>2</v>
          </cell>
          <cell r="N343">
            <v>2</v>
          </cell>
          <cell r="O343">
            <v>140</v>
          </cell>
          <cell r="P343">
            <v>18</v>
          </cell>
          <cell r="Q343">
            <v>1</v>
          </cell>
        </row>
        <row r="344">
          <cell r="B344" t="str">
            <v>G1815</v>
          </cell>
          <cell r="F344">
            <v>25</v>
          </cell>
          <cell r="J344">
            <v>40760</v>
          </cell>
          <cell r="L344">
            <v>2</v>
          </cell>
          <cell r="N344">
            <v>1</v>
          </cell>
          <cell r="O344">
            <v>70</v>
          </cell>
          <cell r="P344">
            <v>0</v>
          </cell>
          <cell r="Q344">
            <v>1</v>
          </cell>
        </row>
        <row r="345">
          <cell r="B345" t="str">
            <v>G1815</v>
          </cell>
          <cell r="C345">
            <v>20</v>
          </cell>
          <cell r="J345">
            <v>40761</v>
          </cell>
          <cell r="L345">
            <v>2</v>
          </cell>
          <cell r="N345">
            <v>1</v>
          </cell>
          <cell r="O345">
            <v>70</v>
          </cell>
          <cell r="P345">
            <v>0</v>
          </cell>
          <cell r="Q345">
            <v>1</v>
          </cell>
        </row>
        <row r="346">
          <cell r="B346" t="str">
            <v>Culture-Espaces</v>
          </cell>
          <cell r="H346">
            <v>35</v>
          </cell>
          <cell r="J346">
            <v>40762</v>
          </cell>
          <cell r="L346">
            <v>1</v>
          </cell>
          <cell r="N346">
            <v>2</v>
          </cell>
          <cell r="O346">
            <v>110</v>
          </cell>
          <cell r="P346">
            <v>14</v>
          </cell>
          <cell r="Q346">
            <v>1</v>
          </cell>
        </row>
        <row r="347">
          <cell r="B347" t="str">
            <v>Culture-Espaces</v>
          </cell>
          <cell r="F347">
            <v>5</v>
          </cell>
          <cell r="J347">
            <v>40764</v>
          </cell>
          <cell r="L347">
            <v>1</v>
          </cell>
          <cell r="N347">
            <v>1</v>
          </cell>
          <cell r="O347">
            <v>55</v>
          </cell>
          <cell r="P347">
            <v>7</v>
          </cell>
          <cell r="Q347">
            <v>1</v>
          </cell>
        </row>
        <row r="348">
          <cell r="B348" t="str">
            <v>Gratuit</v>
          </cell>
          <cell r="F348">
            <v>14</v>
          </cell>
          <cell r="J348">
            <v>40765</v>
          </cell>
          <cell r="L348">
            <v>1</v>
          </cell>
          <cell r="N348">
            <v>1</v>
          </cell>
          <cell r="O348">
            <v>0</v>
          </cell>
          <cell r="P348">
            <v>0</v>
          </cell>
          <cell r="Q348">
            <v>1</v>
          </cell>
        </row>
        <row r="349">
          <cell r="B349" t="str">
            <v>G1815</v>
          </cell>
          <cell r="F349">
            <v>2</v>
          </cell>
          <cell r="J349">
            <v>40766</v>
          </cell>
          <cell r="L349">
            <v>3</v>
          </cell>
          <cell r="N349">
            <v>1</v>
          </cell>
          <cell r="O349">
            <v>90</v>
          </cell>
          <cell r="P349">
            <v>0</v>
          </cell>
          <cell r="Q349">
            <v>1</v>
          </cell>
        </row>
        <row r="350">
          <cell r="B350" t="str">
            <v>G1815</v>
          </cell>
          <cell r="F350">
            <v>1</v>
          </cell>
          <cell r="J350">
            <v>40766</v>
          </cell>
          <cell r="L350">
            <v>3</v>
          </cell>
          <cell r="N350">
            <v>1</v>
          </cell>
          <cell r="O350">
            <v>90</v>
          </cell>
          <cell r="P350">
            <v>0</v>
          </cell>
          <cell r="Q350">
            <v>1</v>
          </cell>
        </row>
        <row r="351">
          <cell r="B351" t="str">
            <v>Gratuit</v>
          </cell>
          <cell r="F351">
            <v>10</v>
          </cell>
          <cell r="J351">
            <v>40766</v>
          </cell>
          <cell r="L351">
            <v>2</v>
          </cell>
          <cell r="N351">
            <v>1</v>
          </cell>
          <cell r="O351">
            <v>0</v>
          </cell>
          <cell r="P351">
            <v>0</v>
          </cell>
          <cell r="Q351">
            <v>1</v>
          </cell>
        </row>
        <row r="352">
          <cell r="B352" t="str">
            <v>G1815</v>
          </cell>
          <cell r="C352">
            <v>20</v>
          </cell>
          <cell r="J352">
            <v>40768</v>
          </cell>
          <cell r="L352">
            <v>2</v>
          </cell>
          <cell r="N352">
            <v>1</v>
          </cell>
          <cell r="O352">
            <v>70</v>
          </cell>
          <cell r="P352">
            <v>0</v>
          </cell>
          <cell r="Q352">
            <v>1</v>
          </cell>
        </row>
        <row r="353">
          <cell r="B353" t="str">
            <v>G1815</v>
          </cell>
          <cell r="C353">
            <v>20</v>
          </cell>
          <cell r="J353">
            <v>40768</v>
          </cell>
          <cell r="L353">
            <v>2</v>
          </cell>
          <cell r="N353">
            <v>1</v>
          </cell>
          <cell r="O353">
            <v>70</v>
          </cell>
          <cell r="P353">
            <v>0</v>
          </cell>
          <cell r="Q353">
            <v>1</v>
          </cell>
        </row>
        <row r="354">
          <cell r="B354" t="str">
            <v>G1815</v>
          </cell>
          <cell r="E354">
            <v>16</v>
          </cell>
          <cell r="J354">
            <v>40768</v>
          </cell>
          <cell r="L354">
            <v>2</v>
          </cell>
          <cell r="N354">
            <v>1</v>
          </cell>
          <cell r="O354">
            <v>70</v>
          </cell>
          <cell r="P354">
            <v>0</v>
          </cell>
          <cell r="Q354">
            <v>1</v>
          </cell>
        </row>
        <row r="355">
          <cell r="B355" t="str">
            <v>G1815</v>
          </cell>
          <cell r="G355">
            <v>5</v>
          </cell>
          <cell r="J355">
            <v>40769</v>
          </cell>
          <cell r="L355">
            <v>3</v>
          </cell>
          <cell r="N355">
            <v>1</v>
          </cell>
          <cell r="O355">
            <v>90</v>
          </cell>
          <cell r="P355">
            <v>0</v>
          </cell>
          <cell r="Q355">
            <v>1</v>
          </cell>
        </row>
        <row r="356">
          <cell r="B356" t="str">
            <v>Culture-Espaces</v>
          </cell>
          <cell r="C356">
            <v>50</v>
          </cell>
          <cell r="J356">
            <v>40773</v>
          </cell>
          <cell r="L356">
            <v>1</v>
          </cell>
          <cell r="N356">
            <v>2</v>
          </cell>
          <cell r="O356">
            <v>110</v>
          </cell>
          <cell r="P356">
            <v>14</v>
          </cell>
          <cell r="Q356">
            <v>1</v>
          </cell>
        </row>
        <row r="357">
          <cell r="B357" t="str">
            <v>Musée Wellington</v>
          </cell>
          <cell r="F357">
            <v>20</v>
          </cell>
          <cell r="J357">
            <v>40774</v>
          </cell>
          <cell r="L357">
            <v>2</v>
          </cell>
          <cell r="N357">
            <v>1</v>
          </cell>
          <cell r="O357">
            <v>70</v>
          </cell>
          <cell r="P357">
            <v>9</v>
          </cell>
          <cell r="Q357">
            <v>1</v>
          </cell>
        </row>
        <row r="358">
          <cell r="B358" t="str">
            <v>Culture-Espaces</v>
          </cell>
          <cell r="F358">
            <v>2</v>
          </cell>
          <cell r="J358">
            <v>40776</v>
          </cell>
          <cell r="L358">
            <v>1</v>
          </cell>
          <cell r="N358">
            <v>1</v>
          </cell>
          <cell r="O358">
            <v>55</v>
          </cell>
          <cell r="P358">
            <v>7</v>
          </cell>
          <cell r="Q358">
            <v>1</v>
          </cell>
        </row>
        <row r="359">
          <cell r="B359" t="str">
            <v>Musée Wellington</v>
          </cell>
          <cell r="F359">
            <v>20</v>
          </cell>
          <cell r="J359">
            <v>40781</v>
          </cell>
          <cell r="L359">
            <v>2</v>
          </cell>
          <cell r="N359">
            <v>1</v>
          </cell>
          <cell r="O359">
            <v>70</v>
          </cell>
          <cell r="P359">
            <v>9</v>
          </cell>
          <cell r="Q359">
            <v>1</v>
          </cell>
        </row>
        <row r="360">
          <cell r="B360" t="str">
            <v>Gratuit</v>
          </cell>
          <cell r="F360">
            <v>10</v>
          </cell>
          <cell r="J360">
            <v>40784</v>
          </cell>
          <cell r="L360">
            <v>2</v>
          </cell>
          <cell r="N360">
            <v>1</v>
          </cell>
          <cell r="O360">
            <v>0</v>
          </cell>
          <cell r="P360">
            <v>0</v>
          </cell>
          <cell r="Q360">
            <v>1</v>
          </cell>
        </row>
        <row r="361">
          <cell r="B361" t="str">
            <v>Culture-Espaces</v>
          </cell>
          <cell r="F361">
            <v>25</v>
          </cell>
          <cell r="J361">
            <v>40785</v>
          </cell>
          <cell r="L361">
            <v>1</v>
          </cell>
          <cell r="N361">
            <v>1</v>
          </cell>
          <cell r="O361">
            <v>55</v>
          </cell>
          <cell r="P361">
            <v>7</v>
          </cell>
          <cell r="Q361">
            <v>1</v>
          </cell>
        </row>
        <row r="362">
          <cell r="B362" t="str">
            <v>Culture-Espaces</v>
          </cell>
          <cell r="C362">
            <v>40</v>
          </cell>
          <cell r="J362">
            <v>40785</v>
          </cell>
          <cell r="L362">
            <v>1</v>
          </cell>
          <cell r="N362">
            <v>2</v>
          </cell>
          <cell r="O362">
            <v>110</v>
          </cell>
          <cell r="P362">
            <v>14</v>
          </cell>
          <cell r="Q362">
            <v>1</v>
          </cell>
        </row>
        <row r="363">
          <cell r="B363" t="str">
            <v>Culture-Espaces</v>
          </cell>
          <cell r="F363">
            <v>13</v>
          </cell>
          <cell r="J363">
            <v>40786</v>
          </cell>
          <cell r="L363">
            <v>1</v>
          </cell>
          <cell r="N363">
            <v>1</v>
          </cell>
          <cell r="O363">
            <v>55</v>
          </cell>
          <cell r="P363">
            <v>7</v>
          </cell>
          <cell r="Q363">
            <v>1</v>
          </cell>
        </row>
        <row r="364">
          <cell r="B364" t="str">
            <v>G1815</v>
          </cell>
          <cell r="J364">
            <v>40712</v>
          </cell>
          <cell r="L364">
            <v>2</v>
          </cell>
          <cell r="N364">
            <v>2</v>
          </cell>
          <cell r="O364">
            <v>140</v>
          </cell>
          <cell r="P364">
            <v>0</v>
          </cell>
          <cell r="Q364">
            <v>1</v>
          </cell>
        </row>
        <row r="365">
          <cell r="B365" t="str">
            <v>Maison Tourisme Wat</v>
          </cell>
          <cell r="D365">
            <v>22</v>
          </cell>
          <cell r="J365">
            <v>40787</v>
          </cell>
          <cell r="L365">
            <v>3</v>
          </cell>
          <cell r="N365">
            <v>1</v>
          </cell>
          <cell r="O365">
            <v>90</v>
          </cell>
          <cell r="P365">
            <v>12</v>
          </cell>
          <cell r="Q365">
            <v>1</v>
          </cell>
        </row>
        <row r="366">
          <cell r="B366" t="str">
            <v>G1815</v>
          </cell>
          <cell r="H366">
            <v>2</v>
          </cell>
          <cell r="J366">
            <v>40787</v>
          </cell>
          <cell r="L366">
            <v>3</v>
          </cell>
          <cell r="N366">
            <v>1</v>
          </cell>
          <cell r="O366">
            <v>90</v>
          </cell>
          <cell r="P366">
            <v>0</v>
          </cell>
          <cell r="Q366">
            <v>1</v>
          </cell>
        </row>
        <row r="367">
          <cell r="B367" t="str">
            <v>Culture-Espaces</v>
          </cell>
          <cell r="E367">
            <v>44</v>
          </cell>
          <cell r="J367">
            <v>40788</v>
          </cell>
          <cell r="L367">
            <v>1</v>
          </cell>
          <cell r="N367">
            <v>2</v>
          </cell>
          <cell r="O367">
            <v>110</v>
          </cell>
          <cell r="P367">
            <v>14</v>
          </cell>
          <cell r="Q367">
            <v>1</v>
          </cell>
        </row>
        <row r="368">
          <cell r="B368" t="str">
            <v>G1815</v>
          </cell>
          <cell r="C368">
            <v>25</v>
          </cell>
          <cell r="J368">
            <v>40789</v>
          </cell>
          <cell r="L368">
            <v>2</v>
          </cell>
          <cell r="N368">
            <v>1</v>
          </cell>
          <cell r="O368">
            <v>70</v>
          </cell>
          <cell r="P368">
            <v>0</v>
          </cell>
          <cell r="Q368">
            <v>1</v>
          </cell>
        </row>
        <row r="369">
          <cell r="B369" t="str">
            <v>Gratuit</v>
          </cell>
          <cell r="C369">
            <v>20</v>
          </cell>
          <cell r="J369">
            <v>40789</v>
          </cell>
          <cell r="L369">
            <v>1</v>
          </cell>
          <cell r="N369">
            <v>1</v>
          </cell>
          <cell r="O369">
            <v>0</v>
          </cell>
          <cell r="P369">
            <v>0</v>
          </cell>
          <cell r="Q369">
            <v>1</v>
          </cell>
        </row>
        <row r="370">
          <cell r="B370" t="str">
            <v>Gratuit</v>
          </cell>
          <cell r="F370">
            <v>4</v>
          </cell>
          <cell r="J370">
            <v>40789</v>
          </cell>
          <cell r="L370">
            <v>2</v>
          </cell>
          <cell r="N370">
            <v>1</v>
          </cell>
          <cell r="O370">
            <v>0</v>
          </cell>
          <cell r="P370">
            <v>0</v>
          </cell>
          <cell r="Q370">
            <v>1</v>
          </cell>
        </row>
        <row r="371">
          <cell r="B371" t="str">
            <v>Culture-Espaces</v>
          </cell>
          <cell r="E371">
            <v>18</v>
          </cell>
          <cell r="J371">
            <v>40792</v>
          </cell>
          <cell r="L371">
            <v>2</v>
          </cell>
          <cell r="N371">
            <v>1</v>
          </cell>
          <cell r="O371">
            <v>70</v>
          </cell>
          <cell r="P371">
            <v>9</v>
          </cell>
          <cell r="Q371">
            <v>1</v>
          </cell>
        </row>
        <row r="372">
          <cell r="B372" t="str">
            <v>Culture-Espaces</v>
          </cell>
          <cell r="F372">
            <v>40</v>
          </cell>
          <cell r="J372">
            <v>40793</v>
          </cell>
          <cell r="L372">
            <v>1</v>
          </cell>
          <cell r="N372">
            <v>2</v>
          </cell>
          <cell r="O372">
            <v>110</v>
          </cell>
          <cell r="P372">
            <v>14</v>
          </cell>
          <cell r="Q372">
            <v>1</v>
          </cell>
        </row>
        <row r="373">
          <cell r="B373" t="str">
            <v>Annulé</v>
          </cell>
          <cell r="F373">
            <v>20</v>
          </cell>
          <cell r="J373">
            <v>40794</v>
          </cell>
          <cell r="L373">
            <v>1</v>
          </cell>
          <cell r="N373">
            <v>1</v>
          </cell>
          <cell r="O373">
            <v>0</v>
          </cell>
          <cell r="P373">
            <v>0</v>
          </cell>
          <cell r="Q373">
            <v>1</v>
          </cell>
        </row>
        <row r="374">
          <cell r="B374" t="str">
            <v>Musée Wellington</v>
          </cell>
          <cell r="F374">
            <v>20</v>
          </cell>
          <cell r="J374">
            <v>40795</v>
          </cell>
          <cell r="L374">
            <v>2</v>
          </cell>
          <cell r="N374">
            <v>1</v>
          </cell>
          <cell r="O374">
            <v>70</v>
          </cell>
          <cell r="P374">
            <v>9</v>
          </cell>
          <cell r="Q374">
            <v>1</v>
          </cell>
        </row>
        <row r="375">
          <cell r="B375" t="str">
            <v>G1815</v>
          </cell>
          <cell r="C375">
            <v>25</v>
          </cell>
          <cell r="J375">
            <v>40796</v>
          </cell>
          <cell r="L375">
            <v>2</v>
          </cell>
          <cell r="N375">
            <v>1</v>
          </cell>
          <cell r="O375">
            <v>70</v>
          </cell>
          <cell r="P375">
            <v>0</v>
          </cell>
          <cell r="Q375">
            <v>1</v>
          </cell>
        </row>
        <row r="376">
          <cell r="B376" t="str">
            <v>Maison Tourisme Wat</v>
          </cell>
          <cell r="C376">
            <v>56</v>
          </cell>
          <cell r="J376">
            <v>40796</v>
          </cell>
          <cell r="L376">
            <v>2</v>
          </cell>
          <cell r="N376">
            <v>2</v>
          </cell>
          <cell r="O376">
            <v>140</v>
          </cell>
          <cell r="P376">
            <v>18</v>
          </cell>
          <cell r="Q376">
            <v>1</v>
          </cell>
        </row>
        <row r="377">
          <cell r="B377" t="str">
            <v>Maison Tourisme Wat</v>
          </cell>
          <cell r="C377">
            <v>56</v>
          </cell>
          <cell r="J377">
            <v>40796</v>
          </cell>
          <cell r="L377">
            <v>1</v>
          </cell>
          <cell r="N377">
            <v>2</v>
          </cell>
          <cell r="O377">
            <v>60</v>
          </cell>
          <cell r="Q377">
            <v>1</v>
          </cell>
        </row>
        <row r="378">
          <cell r="B378" t="str">
            <v>Culture-Espaces</v>
          </cell>
          <cell r="C378">
            <v>24</v>
          </cell>
          <cell r="D378">
            <v>23</v>
          </cell>
          <cell r="J378">
            <v>40797</v>
          </cell>
          <cell r="L378">
            <v>1</v>
          </cell>
          <cell r="N378">
            <v>2</v>
          </cell>
          <cell r="O378">
            <v>110</v>
          </cell>
          <cell r="P378">
            <v>14</v>
          </cell>
          <cell r="Q378">
            <v>1</v>
          </cell>
        </row>
        <row r="379">
          <cell r="B379" t="str">
            <v>Musée Wellington</v>
          </cell>
          <cell r="F379">
            <v>30</v>
          </cell>
          <cell r="J379">
            <v>40797</v>
          </cell>
          <cell r="L379">
            <v>3</v>
          </cell>
          <cell r="N379">
            <v>2</v>
          </cell>
          <cell r="O379">
            <v>180</v>
          </cell>
          <cell r="P379">
            <v>24</v>
          </cell>
          <cell r="Q379">
            <v>1</v>
          </cell>
        </row>
        <row r="380">
          <cell r="B380" t="str">
            <v>Maison Tourisme Wat</v>
          </cell>
          <cell r="F380">
            <v>1</v>
          </cell>
          <cell r="J380">
            <v>40799</v>
          </cell>
          <cell r="L380">
            <v>2</v>
          </cell>
          <cell r="N380">
            <v>1</v>
          </cell>
          <cell r="O380">
            <v>70</v>
          </cell>
          <cell r="P380">
            <v>9</v>
          </cell>
          <cell r="Q380">
            <v>1</v>
          </cell>
        </row>
        <row r="381">
          <cell r="B381" t="str">
            <v>Culture-Espaces</v>
          </cell>
          <cell r="F381">
            <v>25</v>
          </cell>
          <cell r="J381">
            <v>40801</v>
          </cell>
          <cell r="L381">
            <v>2</v>
          </cell>
          <cell r="N381">
            <v>1</v>
          </cell>
          <cell r="O381">
            <v>70</v>
          </cell>
          <cell r="P381">
            <v>9</v>
          </cell>
          <cell r="Q381">
            <v>1</v>
          </cell>
        </row>
        <row r="382">
          <cell r="B382" t="str">
            <v>Musée Wellington</v>
          </cell>
          <cell r="F382">
            <v>25</v>
          </cell>
          <cell r="J382">
            <v>40802</v>
          </cell>
          <cell r="L382">
            <v>2</v>
          </cell>
          <cell r="N382">
            <v>1</v>
          </cell>
          <cell r="O382">
            <v>70</v>
          </cell>
          <cell r="P382">
            <v>9</v>
          </cell>
          <cell r="Q382">
            <v>1</v>
          </cell>
        </row>
        <row r="383">
          <cell r="B383" t="str">
            <v>Culture-Espaces</v>
          </cell>
          <cell r="C383">
            <v>44</v>
          </cell>
          <cell r="H383">
            <v>22</v>
          </cell>
          <cell r="J383">
            <v>40803</v>
          </cell>
          <cell r="L383">
            <v>1</v>
          </cell>
          <cell r="N383">
            <v>3</v>
          </cell>
          <cell r="O383">
            <v>165</v>
          </cell>
          <cell r="P383">
            <v>21</v>
          </cell>
          <cell r="Q383">
            <v>1</v>
          </cell>
        </row>
        <row r="384">
          <cell r="B384" t="str">
            <v>G1815</v>
          </cell>
          <cell r="C384">
            <v>44</v>
          </cell>
          <cell r="J384">
            <v>40804</v>
          </cell>
          <cell r="L384">
            <v>1</v>
          </cell>
          <cell r="N384">
            <v>2</v>
          </cell>
          <cell r="O384">
            <v>110</v>
          </cell>
          <cell r="P384">
            <v>0</v>
          </cell>
          <cell r="Q384">
            <v>1</v>
          </cell>
        </row>
        <row r="385">
          <cell r="B385" t="str">
            <v>Culture-Espaces</v>
          </cell>
          <cell r="C385">
            <v>40</v>
          </cell>
          <cell r="J385">
            <v>40806</v>
          </cell>
          <cell r="L385">
            <v>1</v>
          </cell>
          <cell r="N385">
            <v>2</v>
          </cell>
          <cell r="O385">
            <v>110</v>
          </cell>
          <cell r="P385">
            <v>14</v>
          </cell>
          <cell r="Q385">
            <v>1</v>
          </cell>
        </row>
        <row r="386">
          <cell r="B386" t="str">
            <v>Culture-Espaces</v>
          </cell>
          <cell r="D386">
            <v>24</v>
          </cell>
          <cell r="J386">
            <v>40806</v>
          </cell>
          <cell r="L386">
            <v>1</v>
          </cell>
          <cell r="N386">
            <v>1</v>
          </cell>
          <cell r="O386">
            <v>55</v>
          </cell>
          <cell r="P386">
            <v>7</v>
          </cell>
          <cell r="Q386">
            <v>1</v>
          </cell>
        </row>
        <row r="387">
          <cell r="B387" t="str">
            <v>Culture-Espaces</v>
          </cell>
          <cell r="F387">
            <v>25</v>
          </cell>
          <cell r="J387">
            <v>40807</v>
          </cell>
          <cell r="L387">
            <v>1</v>
          </cell>
          <cell r="N387">
            <v>1</v>
          </cell>
          <cell r="O387">
            <v>55</v>
          </cell>
          <cell r="P387">
            <v>7</v>
          </cell>
          <cell r="Q387">
            <v>1</v>
          </cell>
        </row>
        <row r="388">
          <cell r="B388" t="str">
            <v>Maison Tourisme Wat</v>
          </cell>
          <cell r="E388">
            <v>50</v>
          </cell>
          <cell r="J388">
            <v>40808</v>
          </cell>
          <cell r="L388">
            <v>2</v>
          </cell>
          <cell r="N388">
            <v>2</v>
          </cell>
          <cell r="O388">
            <v>140</v>
          </cell>
          <cell r="P388">
            <v>18</v>
          </cell>
          <cell r="Q388">
            <v>1</v>
          </cell>
        </row>
        <row r="389">
          <cell r="B389" t="str">
            <v>Culture-Espaces</v>
          </cell>
          <cell r="E389">
            <v>20</v>
          </cell>
          <cell r="J389">
            <v>40809</v>
          </cell>
          <cell r="L389">
            <v>1</v>
          </cell>
          <cell r="N389">
            <v>1</v>
          </cell>
          <cell r="O389">
            <v>55</v>
          </cell>
          <cell r="P389">
            <v>7</v>
          </cell>
          <cell r="Q389">
            <v>1</v>
          </cell>
        </row>
        <row r="390">
          <cell r="B390" t="str">
            <v>Maison Tourisme Wat</v>
          </cell>
          <cell r="E390">
            <v>20</v>
          </cell>
          <cell r="J390">
            <v>40809</v>
          </cell>
          <cell r="L390">
            <v>2</v>
          </cell>
          <cell r="N390">
            <v>1</v>
          </cell>
          <cell r="O390">
            <v>70</v>
          </cell>
          <cell r="P390">
            <v>9</v>
          </cell>
          <cell r="Q390">
            <v>1</v>
          </cell>
        </row>
        <row r="391">
          <cell r="B391" t="str">
            <v>Maison Tourisme Wat</v>
          </cell>
          <cell r="E391">
            <v>17</v>
          </cell>
          <cell r="J391">
            <v>40809</v>
          </cell>
          <cell r="L391">
            <v>3</v>
          </cell>
          <cell r="N391">
            <v>1</v>
          </cell>
          <cell r="O391">
            <v>90</v>
          </cell>
          <cell r="P391">
            <v>12</v>
          </cell>
          <cell r="Q391">
            <v>1</v>
          </cell>
        </row>
        <row r="392">
          <cell r="B392" t="str">
            <v>Musée Wellington</v>
          </cell>
          <cell r="F392">
            <v>20</v>
          </cell>
          <cell r="J392">
            <v>40809</v>
          </cell>
          <cell r="L392">
            <v>2</v>
          </cell>
          <cell r="N392">
            <v>1</v>
          </cell>
          <cell r="O392">
            <v>70</v>
          </cell>
          <cell r="P392">
            <v>9</v>
          </cell>
          <cell r="Q392">
            <v>1</v>
          </cell>
        </row>
        <row r="393">
          <cell r="B393" t="str">
            <v>Culture-Espaces</v>
          </cell>
          <cell r="F393">
            <v>25</v>
          </cell>
          <cell r="J393">
            <v>40810</v>
          </cell>
          <cell r="L393">
            <v>1</v>
          </cell>
          <cell r="N393">
            <v>1</v>
          </cell>
          <cell r="O393">
            <v>30</v>
          </cell>
          <cell r="Q393">
            <v>1</v>
          </cell>
        </row>
        <row r="394">
          <cell r="B394" t="str">
            <v>G1815</v>
          </cell>
          <cell r="D394">
            <v>10</v>
          </cell>
          <cell r="J394">
            <v>40810</v>
          </cell>
          <cell r="L394">
            <v>3</v>
          </cell>
          <cell r="N394">
            <v>1</v>
          </cell>
          <cell r="O394">
            <v>90</v>
          </cell>
          <cell r="P394">
            <v>0</v>
          </cell>
          <cell r="Q394">
            <v>1</v>
          </cell>
        </row>
        <row r="395">
          <cell r="B395" t="str">
            <v>Culture-Espaces</v>
          </cell>
          <cell r="F395">
            <v>10</v>
          </cell>
          <cell r="J395">
            <v>40811</v>
          </cell>
          <cell r="L395">
            <v>1</v>
          </cell>
          <cell r="N395">
            <v>1</v>
          </cell>
          <cell r="O395">
            <v>55</v>
          </cell>
          <cell r="P395">
            <v>7</v>
          </cell>
          <cell r="Q395">
            <v>1</v>
          </cell>
        </row>
        <row r="396">
          <cell r="B396" t="str">
            <v>G1815</v>
          </cell>
          <cell r="D396">
            <v>24</v>
          </cell>
          <cell r="J396">
            <v>40813</v>
          </cell>
          <cell r="L396">
            <v>2</v>
          </cell>
          <cell r="N396">
            <v>1</v>
          </cell>
          <cell r="O396">
            <v>70</v>
          </cell>
          <cell r="P396">
            <v>0</v>
          </cell>
          <cell r="Q396">
            <v>1</v>
          </cell>
        </row>
        <row r="397">
          <cell r="B397" t="str">
            <v>Culture-Espaces</v>
          </cell>
          <cell r="F397">
            <v>8</v>
          </cell>
          <cell r="J397">
            <v>40813</v>
          </cell>
          <cell r="L397">
            <v>1</v>
          </cell>
          <cell r="N397">
            <v>1</v>
          </cell>
          <cell r="O397">
            <v>55</v>
          </cell>
          <cell r="P397">
            <v>7</v>
          </cell>
          <cell r="Q397">
            <v>1</v>
          </cell>
        </row>
        <row r="398">
          <cell r="B398" t="str">
            <v>Maison Tourisme Wat</v>
          </cell>
          <cell r="C398">
            <v>23</v>
          </cell>
          <cell r="J398">
            <v>40815</v>
          </cell>
          <cell r="L398">
            <v>1</v>
          </cell>
          <cell r="N398">
            <v>1</v>
          </cell>
          <cell r="O398">
            <v>55</v>
          </cell>
          <cell r="P398">
            <v>7</v>
          </cell>
          <cell r="Q398">
            <v>1</v>
          </cell>
        </row>
        <row r="399">
          <cell r="B399" t="str">
            <v>G1815</v>
          </cell>
          <cell r="F399">
            <v>40</v>
          </cell>
          <cell r="J399">
            <v>40815</v>
          </cell>
          <cell r="L399">
            <v>1</v>
          </cell>
          <cell r="N399">
            <v>2</v>
          </cell>
          <cell r="O399">
            <v>110</v>
          </cell>
          <cell r="P399">
            <v>0</v>
          </cell>
          <cell r="Q399">
            <v>1</v>
          </cell>
        </row>
        <row r="400">
          <cell r="B400" t="str">
            <v>Culture-Espaces</v>
          </cell>
          <cell r="C400">
            <v>30</v>
          </cell>
          <cell r="J400">
            <v>40816</v>
          </cell>
          <cell r="L400">
            <v>1</v>
          </cell>
          <cell r="N400">
            <v>2</v>
          </cell>
          <cell r="O400">
            <v>110</v>
          </cell>
          <cell r="P400">
            <v>14</v>
          </cell>
          <cell r="Q400">
            <v>1</v>
          </cell>
        </row>
        <row r="401">
          <cell r="B401" t="str">
            <v>Musée Wellington</v>
          </cell>
          <cell r="F401">
            <v>30</v>
          </cell>
          <cell r="J401">
            <v>40816</v>
          </cell>
          <cell r="L401">
            <v>2</v>
          </cell>
          <cell r="N401">
            <v>2</v>
          </cell>
          <cell r="O401">
            <v>140</v>
          </cell>
          <cell r="P401">
            <v>18</v>
          </cell>
          <cell r="Q401">
            <v>1</v>
          </cell>
        </row>
        <row r="402">
          <cell r="B402" t="str">
            <v>Culture-Espaces</v>
          </cell>
          <cell r="F402">
            <v>32</v>
          </cell>
          <cell r="J402">
            <v>40816</v>
          </cell>
          <cell r="L402">
            <v>1</v>
          </cell>
          <cell r="N402">
            <v>2</v>
          </cell>
          <cell r="O402">
            <v>110</v>
          </cell>
          <cell r="P402">
            <v>14</v>
          </cell>
          <cell r="Q402">
            <v>1</v>
          </cell>
        </row>
        <row r="403">
          <cell r="B403" t="str">
            <v>G1815</v>
          </cell>
          <cell r="C403">
            <v>12</v>
          </cell>
          <cell r="J403">
            <v>40816</v>
          </cell>
          <cell r="L403">
            <v>2</v>
          </cell>
          <cell r="N403">
            <v>1</v>
          </cell>
          <cell r="O403">
            <v>70</v>
          </cell>
          <cell r="P403">
            <v>0</v>
          </cell>
          <cell r="Q403">
            <v>1</v>
          </cell>
        </row>
        <row r="404">
          <cell r="B404" t="str">
            <v>Gratuit</v>
          </cell>
          <cell r="C404">
            <v>26</v>
          </cell>
          <cell r="J404">
            <v>40817</v>
          </cell>
          <cell r="L404">
            <v>2</v>
          </cell>
          <cell r="N404">
            <v>2</v>
          </cell>
          <cell r="O404">
            <v>0</v>
          </cell>
          <cell r="P404">
            <v>0</v>
          </cell>
          <cell r="Q404">
            <v>1</v>
          </cell>
        </row>
        <row r="405">
          <cell r="B405" t="str">
            <v>Maison Tourisme Wat</v>
          </cell>
          <cell r="H405">
            <v>7</v>
          </cell>
          <cell r="J405">
            <v>40817</v>
          </cell>
          <cell r="L405">
            <v>1</v>
          </cell>
          <cell r="N405">
            <v>1</v>
          </cell>
          <cell r="O405">
            <v>55</v>
          </cell>
          <cell r="P405">
            <v>7</v>
          </cell>
          <cell r="Q405">
            <v>1</v>
          </cell>
        </row>
        <row r="406">
          <cell r="B406" t="str">
            <v>Maison Tourisme Wat</v>
          </cell>
          <cell r="E406">
            <v>80</v>
          </cell>
          <cell r="J406">
            <v>40819</v>
          </cell>
          <cell r="L406">
            <v>2</v>
          </cell>
          <cell r="N406">
            <v>3</v>
          </cell>
          <cell r="O406">
            <v>210</v>
          </cell>
          <cell r="P406">
            <v>27</v>
          </cell>
          <cell r="Q406">
            <v>1</v>
          </cell>
        </row>
        <row r="407">
          <cell r="B407" t="str">
            <v>Culture-Espaces</v>
          </cell>
          <cell r="C407">
            <v>25</v>
          </cell>
          <cell r="J407">
            <v>40821</v>
          </cell>
          <cell r="L407">
            <v>1</v>
          </cell>
          <cell r="N407">
            <v>1</v>
          </cell>
          <cell r="O407">
            <v>55</v>
          </cell>
          <cell r="P407">
            <v>7</v>
          </cell>
          <cell r="Q407">
            <v>1</v>
          </cell>
        </row>
        <row r="408">
          <cell r="B408" t="str">
            <v>G1815</v>
          </cell>
          <cell r="D408">
            <v>40</v>
          </cell>
          <cell r="J408">
            <v>40822</v>
          </cell>
          <cell r="L408">
            <v>3</v>
          </cell>
          <cell r="N408">
            <v>2</v>
          </cell>
          <cell r="O408">
            <v>180</v>
          </cell>
          <cell r="P408">
            <v>0</v>
          </cell>
          <cell r="Q408">
            <v>1</v>
          </cell>
        </row>
        <row r="409">
          <cell r="B409" t="str">
            <v>Maison Tourisme Wat</v>
          </cell>
          <cell r="H409">
            <v>25</v>
          </cell>
          <cell r="J409">
            <v>40822</v>
          </cell>
          <cell r="L409">
            <v>2</v>
          </cell>
          <cell r="N409">
            <v>1</v>
          </cell>
          <cell r="O409">
            <v>70</v>
          </cell>
          <cell r="P409">
            <v>9</v>
          </cell>
          <cell r="Q409">
            <v>1</v>
          </cell>
        </row>
        <row r="410">
          <cell r="B410" t="str">
            <v>G1815</v>
          </cell>
          <cell r="F410">
            <v>6</v>
          </cell>
          <cell r="J410">
            <v>40823</v>
          </cell>
          <cell r="L410">
            <v>3</v>
          </cell>
          <cell r="N410">
            <v>1</v>
          </cell>
          <cell r="O410">
            <v>90</v>
          </cell>
          <cell r="P410">
            <v>0</v>
          </cell>
          <cell r="Q410">
            <v>1</v>
          </cell>
        </row>
        <row r="411">
          <cell r="B411" t="str">
            <v>Maison Tourisme Wat</v>
          </cell>
          <cell r="E411">
            <v>4</v>
          </cell>
          <cell r="J411">
            <v>40825</v>
          </cell>
          <cell r="L411">
            <v>2</v>
          </cell>
          <cell r="N411">
            <v>1</v>
          </cell>
          <cell r="O411">
            <v>70</v>
          </cell>
          <cell r="P411">
            <v>9</v>
          </cell>
          <cell r="Q411">
            <v>1</v>
          </cell>
        </row>
        <row r="412">
          <cell r="B412" t="str">
            <v>Annulé</v>
          </cell>
          <cell r="D412">
            <v>25</v>
          </cell>
          <cell r="J412">
            <v>40827</v>
          </cell>
          <cell r="L412">
            <v>2</v>
          </cell>
          <cell r="N412">
            <v>1</v>
          </cell>
          <cell r="O412">
            <v>0</v>
          </cell>
          <cell r="P412">
            <v>0</v>
          </cell>
          <cell r="Q412">
            <v>1</v>
          </cell>
        </row>
        <row r="413">
          <cell r="B413" t="str">
            <v>Culture-Espaces</v>
          </cell>
          <cell r="E413">
            <v>50</v>
          </cell>
          <cell r="J413">
            <v>40827</v>
          </cell>
          <cell r="L413">
            <v>1</v>
          </cell>
          <cell r="N413">
            <v>2</v>
          </cell>
          <cell r="O413">
            <v>60</v>
          </cell>
          <cell r="Q413">
            <v>1</v>
          </cell>
        </row>
        <row r="414">
          <cell r="B414" t="str">
            <v>Gratuit</v>
          </cell>
          <cell r="C414">
            <v>8</v>
          </cell>
          <cell r="J414">
            <v>40831</v>
          </cell>
          <cell r="L414">
            <v>1</v>
          </cell>
          <cell r="N414">
            <v>1</v>
          </cell>
          <cell r="O414">
            <v>0</v>
          </cell>
          <cell r="P414">
            <v>0</v>
          </cell>
          <cell r="Q414">
            <v>1</v>
          </cell>
        </row>
        <row r="415">
          <cell r="B415" t="str">
            <v>Culture-Espaces</v>
          </cell>
          <cell r="C415">
            <v>43</v>
          </cell>
          <cell r="J415">
            <v>40834</v>
          </cell>
          <cell r="L415">
            <v>1</v>
          </cell>
          <cell r="N415">
            <v>2</v>
          </cell>
          <cell r="O415">
            <v>110</v>
          </cell>
          <cell r="P415">
            <v>14</v>
          </cell>
          <cell r="Q415">
            <v>1</v>
          </cell>
        </row>
        <row r="416">
          <cell r="B416" t="str">
            <v>Gratuit</v>
          </cell>
          <cell r="C416">
            <v>11</v>
          </cell>
          <cell r="J416">
            <v>40835</v>
          </cell>
          <cell r="L416">
            <v>2</v>
          </cell>
          <cell r="N416">
            <v>1</v>
          </cell>
          <cell r="O416">
            <v>0</v>
          </cell>
          <cell r="P416">
            <v>0</v>
          </cell>
          <cell r="Q416">
            <v>1</v>
          </cell>
        </row>
        <row r="417">
          <cell r="B417" t="str">
            <v>G1815</v>
          </cell>
          <cell r="F417">
            <v>2</v>
          </cell>
          <cell r="J417">
            <v>40836</v>
          </cell>
          <cell r="L417">
            <v>1</v>
          </cell>
          <cell r="N417">
            <v>1</v>
          </cell>
          <cell r="O417">
            <v>55</v>
          </cell>
          <cell r="P417">
            <v>0</v>
          </cell>
          <cell r="Q417">
            <v>1</v>
          </cell>
        </row>
        <row r="418">
          <cell r="B418" t="str">
            <v>Gratuit</v>
          </cell>
          <cell r="C418">
            <v>5</v>
          </cell>
          <cell r="J418">
            <v>40837</v>
          </cell>
          <cell r="L418">
            <v>1</v>
          </cell>
          <cell r="N418">
            <v>1</v>
          </cell>
          <cell r="O418">
            <v>0</v>
          </cell>
          <cell r="P418">
            <v>0</v>
          </cell>
          <cell r="Q418">
            <v>1</v>
          </cell>
        </row>
        <row r="419">
          <cell r="B419" t="str">
            <v>Culture-Espaces</v>
          </cell>
          <cell r="E419">
            <v>20</v>
          </cell>
          <cell r="J419">
            <v>40837</v>
          </cell>
          <cell r="L419">
            <v>1</v>
          </cell>
          <cell r="N419">
            <v>1</v>
          </cell>
          <cell r="O419">
            <v>55</v>
          </cell>
          <cell r="P419">
            <v>7</v>
          </cell>
          <cell r="Q419">
            <v>1</v>
          </cell>
        </row>
        <row r="420">
          <cell r="B420" t="str">
            <v>G1815</v>
          </cell>
          <cell r="D420">
            <v>15</v>
          </cell>
          <cell r="J420">
            <v>40838</v>
          </cell>
          <cell r="L420">
            <v>1</v>
          </cell>
          <cell r="N420">
            <v>1</v>
          </cell>
          <cell r="O420">
            <v>55</v>
          </cell>
          <cell r="P420">
            <v>0</v>
          </cell>
          <cell r="Q420">
            <v>1</v>
          </cell>
        </row>
        <row r="421">
          <cell r="B421" t="str">
            <v>Culture-Espaces</v>
          </cell>
          <cell r="C421">
            <v>20</v>
          </cell>
          <cell r="J421">
            <v>40838</v>
          </cell>
          <cell r="L421">
            <v>1</v>
          </cell>
          <cell r="N421">
            <v>1</v>
          </cell>
          <cell r="O421">
            <v>55</v>
          </cell>
          <cell r="P421">
            <v>7</v>
          </cell>
          <cell r="Q421">
            <v>1</v>
          </cell>
        </row>
        <row r="422">
          <cell r="B422" t="str">
            <v>G1815</v>
          </cell>
          <cell r="F422">
            <v>10</v>
          </cell>
          <cell r="J422">
            <v>40838</v>
          </cell>
          <cell r="L422">
            <v>3</v>
          </cell>
          <cell r="N422">
            <v>1</v>
          </cell>
          <cell r="O422">
            <v>90</v>
          </cell>
          <cell r="P422">
            <v>0</v>
          </cell>
          <cell r="Q422">
            <v>1</v>
          </cell>
        </row>
        <row r="423">
          <cell r="B423" t="str">
            <v>G1815</v>
          </cell>
          <cell r="F423">
            <v>8</v>
          </cell>
          <cell r="J423">
            <v>40838</v>
          </cell>
          <cell r="L423">
            <v>2</v>
          </cell>
          <cell r="N423">
            <v>1</v>
          </cell>
          <cell r="O423">
            <v>70</v>
          </cell>
          <cell r="P423">
            <v>0</v>
          </cell>
          <cell r="Q423">
            <v>1</v>
          </cell>
        </row>
        <row r="424">
          <cell r="B424" t="str">
            <v>Maison Tourisme Wat</v>
          </cell>
          <cell r="D424">
            <v>27</v>
          </cell>
          <cell r="J424">
            <v>40839</v>
          </cell>
          <cell r="L424">
            <v>2</v>
          </cell>
          <cell r="N424">
            <v>1</v>
          </cell>
          <cell r="O424">
            <v>70</v>
          </cell>
          <cell r="P424">
            <v>9</v>
          </cell>
          <cell r="Q424">
            <v>1</v>
          </cell>
        </row>
        <row r="425">
          <cell r="B425" t="str">
            <v>Culture-Espaces</v>
          </cell>
          <cell r="I425">
            <v>25</v>
          </cell>
          <cell r="J425">
            <v>40840</v>
          </cell>
          <cell r="L425">
            <v>1</v>
          </cell>
          <cell r="N425">
            <v>1</v>
          </cell>
          <cell r="O425">
            <v>55</v>
          </cell>
          <cell r="P425">
            <v>7</v>
          </cell>
          <cell r="Q425">
            <v>1</v>
          </cell>
        </row>
        <row r="426">
          <cell r="B426" t="str">
            <v>Culture-Espaces</v>
          </cell>
          <cell r="C426">
            <v>25</v>
          </cell>
          <cell r="J426">
            <v>40840</v>
          </cell>
          <cell r="L426">
            <v>1</v>
          </cell>
          <cell r="N426">
            <v>1</v>
          </cell>
          <cell r="O426">
            <v>55</v>
          </cell>
          <cell r="P426">
            <v>7</v>
          </cell>
          <cell r="Q426">
            <v>1</v>
          </cell>
        </row>
        <row r="427">
          <cell r="B427" t="str">
            <v>Culture-Espaces</v>
          </cell>
          <cell r="C427">
            <v>38</v>
          </cell>
          <cell r="J427">
            <v>40840</v>
          </cell>
          <cell r="L427">
            <v>1</v>
          </cell>
          <cell r="N427">
            <v>2</v>
          </cell>
          <cell r="O427">
            <v>110</v>
          </cell>
          <cell r="P427">
            <v>14</v>
          </cell>
          <cell r="Q427">
            <v>1</v>
          </cell>
        </row>
        <row r="428">
          <cell r="B428" t="str">
            <v>Gratuit</v>
          </cell>
          <cell r="C428">
            <v>75</v>
          </cell>
          <cell r="J428">
            <v>40842</v>
          </cell>
          <cell r="L428">
            <v>2</v>
          </cell>
          <cell r="N428">
            <v>3</v>
          </cell>
          <cell r="O428">
            <v>0</v>
          </cell>
          <cell r="P428">
            <v>0</v>
          </cell>
          <cell r="Q428">
            <v>1</v>
          </cell>
        </row>
        <row r="429">
          <cell r="B429" t="str">
            <v>G1815</v>
          </cell>
          <cell r="F429">
            <v>12</v>
          </cell>
          <cell r="J429">
            <v>40843</v>
          </cell>
          <cell r="L429">
            <v>3</v>
          </cell>
          <cell r="N429">
            <v>1</v>
          </cell>
          <cell r="O429">
            <v>90</v>
          </cell>
          <cell r="P429">
            <v>0</v>
          </cell>
          <cell r="Q429">
            <v>1</v>
          </cell>
        </row>
        <row r="430">
          <cell r="B430" t="str">
            <v>G1815</v>
          </cell>
          <cell r="F430">
            <v>25</v>
          </cell>
          <cell r="J430">
            <v>40843</v>
          </cell>
          <cell r="L430">
            <v>3</v>
          </cell>
          <cell r="N430">
            <v>1</v>
          </cell>
          <cell r="O430">
            <v>90</v>
          </cell>
          <cell r="P430">
            <v>0</v>
          </cell>
          <cell r="Q430">
            <v>1</v>
          </cell>
        </row>
        <row r="431">
          <cell r="B431" t="str">
            <v>Gratuit</v>
          </cell>
          <cell r="J431">
            <v>40846</v>
          </cell>
          <cell r="L431">
            <v>1</v>
          </cell>
          <cell r="N431">
            <v>0</v>
          </cell>
          <cell r="O431">
            <v>0</v>
          </cell>
          <cell r="P431">
            <v>0</v>
          </cell>
          <cell r="Q431">
            <v>1</v>
          </cell>
        </row>
        <row r="432">
          <cell r="B432" t="str">
            <v>G1815</v>
          </cell>
          <cell r="C432">
            <v>25</v>
          </cell>
          <cell r="J432">
            <v>40852</v>
          </cell>
          <cell r="L432">
            <v>3</v>
          </cell>
          <cell r="N432">
            <v>1</v>
          </cell>
          <cell r="O432">
            <v>90</v>
          </cell>
          <cell r="P432">
            <v>0</v>
          </cell>
          <cell r="Q432">
            <v>1</v>
          </cell>
        </row>
        <row r="433">
          <cell r="B433" t="str">
            <v>G1815</v>
          </cell>
          <cell r="F433">
            <v>10</v>
          </cell>
          <cell r="J433">
            <v>40854</v>
          </cell>
          <cell r="L433">
            <v>1</v>
          </cell>
          <cell r="N433">
            <v>1</v>
          </cell>
          <cell r="O433">
            <v>55</v>
          </cell>
          <cell r="P433">
            <v>0</v>
          </cell>
          <cell r="Q433">
            <v>1</v>
          </cell>
        </row>
        <row r="434">
          <cell r="B434" t="str">
            <v>Culture-Espaces</v>
          </cell>
          <cell r="E434">
            <v>18</v>
          </cell>
          <cell r="J434">
            <v>40856</v>
          </cell>
          <cell r="L434">
            <v>1</v>
          </cell>
          <cell r="N434">
            <v>1</v>
          </cell>
          <cell r="O434">
            <v>55</v>
          </cell>
          <cell r="P434">
            <v>7</v>
          </cell>
          <cell r="Q434">
            <v>1</v>
          </cell>
        </row>
        <row r="435">
          <cell r="B435" t="str">
            <v>G1815</v>
          </cell>
          <cell r="E435">
            <v>25</v>
          </cell>
          <cell r="J435">
            <v>40856</v>
          </cell>
          <cell r="L435">
            <v>2</v>
          </cell>
          <cell r="N435">
            <v>1</v>
          </cell>
          <cell r="O435">
            <v>70</v>
          </cell>
          <cell r="P435">
            <v>0</v>
          </cell>
          <cell r="Q435">
            <v>1</v>
          </cell>
        </row>
        <row r="436">
          <cell r="B436" t="str">
            <v>Culture-Espaces</v>
          </cell>
          <cell r="F436">
            <v>50</v>
          </cell>
          <cell r="J436">
            <v>40858</v>
          </cell>
          <cell r="L436">
            <v>1</v>
          </cell>
          <cell r="N436">
            <v>2</v>
          </cell>
          <cell r="O436">
            <v>60</v>
          </cell>
          <cell r="P436" t="str">
            <v>défr</v>
          </cell>
          <cell r="Q436">
            <v>1</v>
          </cell>
        </row>
        <row r="437">
          <cell r="B437" t="str">
            <v>Culture-Espaces</v>
          </cell>
          <cell r="F437">
            <v>44</v>
          </cell>
          <cell r="J437">
            <v>40859</v>
          </cell>
          <cell r="L437">
            <v>1</v>
          </cell>
          <cell r="N437">
            <v>2</v>
          </cell>
          <cell r="O437">
            <v>110</v>
          </cell>
          <cell r="P437">
            <v>14</v>
          </cell>
          <cell r="Q437">
            <v>1</v>
          </cell>
        </row>
        <row r="438">
          <cell r="B438" t="str">
            <v>Maison Tourisme Wat</v>
          </cell>
          <cell r="F438">
            <v>9</v>
          </cell>
          <cell r="J438">
            <v>40859</v>
          </cell>
          <cell r="L438">
            <v>2</v>
          </cell>
          <cell r="N438">
            <v>1</v>
          </cell>
          <cell r="O438">
            <v>70</v>
          </cell>
          <cell r="P438">
            <v>9</v>
          </cell>
          <cell r="Q438">
            <v>1</v>
          </cell>
        </row>
        <row r="439">
          <cell r="B439" t="str">
            <v>G1815</v>
          </cell>
          <cell r="C439">
            <v>20</v>
          </cell>
          <cell r="J439">
            <v>40860</v>
          </cell>
          <cell r="L439">
            <v>1</v>
          </cell>
          <cell r="N439">
            <v>1</v>
          </cell>
          <cell r="O439">
            <v>55</v>
          </cell>
          <cell r="P439">
            <v>0</v>
          </cell>
          <cell r="Q439">
            <v>1</v>
          </cell>
        </row>
        <row r="440">
          <cell r="B440" t="str">
            <v>Culture-Espaces</v>
          </cell>
          <cell r="F440">
            <v>14</v>
          </cell>
          <cell r="J440">
            <v>40861</v>
          </cell>
          <cell r="L440">
            <v>1</v>
          </cell>
          <cell r="N440">
            <v>1</v>
          </cell>
          <cell r="O440">
            <v>55</v>
          </cell>
          <cell r="P440">
            <v>7</v>
          </cell>
          <cell r="Q440">
            <v>1</v>
          </cell>
        </row>
        <row r="441">
          <cell r="B441" t="str">
            <v>G1815</v>
          </cell>
          <cell r="F441">
            <v>21</v>
          </cell>
          <cell r="J441">
            <v>40862</v>
          </cell>
          <cell r="L441">
            <v>3</v>
          </cell>
          <cell r="N441">
            <v>1</v>
          </cell>
          <cell r="O441">
            <v>90</v>
          </cell>
          <cell r="P441">
            <v>0</v>
          </cell>
          <cell r="Q441">
            <v>1</v>
          </cell>
        </row>
        <row r="442">
          <cell r="B442" t="str">
            <v>G1815</v>
          </cell>
          <cell r="F442">
            <v>25</v>
          </cell>
          <cell r="J442">
            <v>40864</v>
          </cell>
          <cell r="L442">
            <v>3</v>
          </cell>
          <cell r="N442">
            <v>1</v>
          </cell>
          <cell r="O442">
            <v>90</v>
          </cell>
          <cell r="P442">
            <v>0</v>
          </cell>
          <cell r="Q442">
            <v>1</v>
          </cell>
        </row>
        <row r="443">
          <cell r="B443" t="str">
            <v>Culture-Espaces</v>
          </cell>
          <cell r="C443">
            <v>15</v>
          </cell>
          <cell r="J443">
            <v>40872</v>
          </cell>
          <cell r="L443">
            <v>1</v>
          </cell>
          <cell r="N443">
            <v>1</v>
          </cell>
          <cell r="O443">
            <v>55</v>
          </cell>
          <cell r="P443">
            <v>7</v>
          </cell>
          <cell r="Q443">
            <v>1</v>
          </cell>
        </row>
        <row r="444">
          <cell r="B444" t="str">
            <v>Culture-Espaces</v>
          </cell>
          <cell r="D444">
            <v>14</v>
          </cell>
          <cell r="J444">
            <v>40872</v>
          </cell>
          <cell r="L444">
            <v>1</v>
          </cell>
          <cell r="N444">
            <v>1</v>
          </cell>
          <cell r="O444">
            <v>55</v>
          </cell>
          <cell r="P444">
            <v>7</v>
          </cell>
          <cell r="Q444">
            <v>1</v>
          </cell>
        </row>
        <row r="445">
          <cell r="B445" t="str">
            <v>G1815</v>
          </cell>
          <cell r="F445">
            <v>15</v>
          </cell>
          <cell r="J445">
            <v>40873</v>
          </cell>
          <cell r="L445">
            <v>2</v>
          </cell>
          <cell r="N445">
            <v>1</v>
          </cell>
          <cell r="O445">
            <v>70</v>
          </cell>
          <cell r="P445">
            <v>0</v>
          </cell>
          <cell r="Q445">
            <v>1</v>
          </cell>
        </row>
        <row r="446">
          <cell r="B446" t="str">
            <v>Gratuit</v>
          </cell>
          <cell r="C446">
            <v>5</v>
          </cell>
          <cell r="J446">
            <v>40873</v>
          </cell>
          <cell r="L446">
            <v>2</v>
          </cell>
          <cell r="N446">
            <v>1</v>
          </cell>
          <cell r="O446">
            <v>0</v>
          </cell>
          <cell r="P446">
            <v>0</v>
          </cell>
          <cell r="Q446">
            <v>1</v>
          </cell>
        </row>
        <row r="447">
          <cell r="B447" t="str">
            <v>Gratuit</v>
          </cell>
          <cell r="C447">
            <v>2</v>
          </cell>
          <cell r="J447">
            <v>40874</v>
          </cell>
          <cell r="L447">
            <v>1</v>
          </cell>
          <cell r="N447">
            <v>1</v>
          </cell>
          <cell r="O447">
            <v>0</v>
          </cell>
          <cell r="P447">
            <v>0</v>
          </cell>
          <cell r="Q447">
            <v>1</v>
          </cell>
        </row>
        <row r="448">
          <cell r="B448" t="str">
            <v>Culture-Espaces</v>
          </cell>
          <cell r="J448">
            <v>40827</v>
          </cell>
          <cell r="L448">
            <v>1</v>
          </cell>
          <cell r="N448">
            <v>2</v>
          </cell>
          <cell r="O448">
            <v>60</v>
          </cell>
          <cell r="Q448">
            <v>1</v>
          </cell>
        </row>
        <row r="449">
          <cell r="B449" t="str">
            <v>Culture-Espaces</v>
          </cell>
          <cell r="F449">
            <v>75</v>
          </cell>
          <cell r="J449">
            <v>40876</v>
          </cell>
          <cell r="L449">
            <v>1</v>
          </cell>
          <cell r="N449">
            <v>3</v>
          </cell>
          <cell r="O449">
            <v>165</v>
          </cell>
          <cell r="P449">
            <v>21</v>
          </cell>
          <cell r="Q449">
            <v>1</v>
          </cell>
        </row>
        <row r="450">
          <cell r="B450" t="str">
            <v>Annulé</v>
          </cell>
          <cell r="C450">
            <v>20</v>
          </cell>
          <cell r="J450">
            <v>40879</v>
          </cell>
          <cell r="L450">
            <v>1</v>
          </cell>
          <cell r="N450">
            <v>1</v>
          </cell>
          <cell r="O450">
            <v>0</v>
          </cell>
          <cell r="P450">
            <v>0</v>
          </cell>
          <cell r="Q450">
            <v>1</v>
          </cell>
        </row>
        <row r="451">
          <cell r="B451" t="str">
            <v>Annulé</v>
          </cell>
          <cell r="F451">
            <v>20</v>
          </cell>
          <cell r="J451">
            <v>40879</v>
          </cell>
          <cell r="L451">
            <v>1</v>
          </cell>
          <cell r="N451">
            <v>1</v>
          </cell>
          <cell r="O451">
            <v>0</v>
          </cell>
          <cell r="P451">
            <v>0</v>
          </cell>
          <cell r="Q451">
            <v>1</v>
          </cell>
        </row>
        <row r="452">
          <cell r="B452" t="str">
            <v>Culture-Espaces</v>
          </cell>
          <cell r="C452">
            <v>67</v>
          </cell>
          <cell r="J452">
            <v>40879</v>
          </cell>
          <cell r="L452">
            <v>1</v>
          </cell>
          <cell r="N452">
            <v>3</v>
          </cell>
          <cell r="O452">
            <v>165</v>
          </cell>
          <cell r="P452">
            <v>21</v>
          </cell>
          <cell r="Q452">
            <v>1</v>
          </cell>
        </row>
        <row r="453">
          <cell r="B453" t="str">
            <v>Gratuit</v>
          </cell>
          <cell r="J453">
            <v>40880</v>
          </cell>
          <cell r="L453">
            <v>2</v>
          </cell>
          <cell r="N453">
            <v>0</v>
          </cell>
          <cell r="O453">
            <v>0</v>
          </cell>
          <cell r="P453">
            <v>0</v>
          </cell>
          <cell r="Q453">
            <v>1</v>
          </cell>
        </row>
        <row r="454">
          <cell r="B454" t="str">
            <v>Culture-Espaces</v>
          </cell>
          <cell r="F454">
            <v>9</v>
          </cell>
          <cell r="J454">
            <v>40885</v>
          </cell>
          <cell r="L454">
            <v>1</v>
          </cell>
          <cell r="N454">
            <v>1</v>
          </cell>
          <cell r="O454">
            <v>55</v>
          </cell>
          <cell r="P454">
            <v>7</v>
          </cell>
          <cell r="Q454">
            <v>1</v>
          </cell>
        </row>
        <row r="455">
          <cell r="B455" t="str">
            <v>G1815</v>
          </cell>
          <cell r="C455">
            <v>10</v>
          </cell>
          <cell r="J455">
            <v>40888</v>
          </cell>
          <cell r="L455">
            <v>1</v>
          </cell>
          <cell r="N455">
            <v>1</v>
          </cell>
          <cell r="O455">
            <v>55</v>
          </cell>
          <cell r="P455">
            <v>0</v>
          </cell>
          <cell r="Q455">
            <v>1</v>
          </cell>
        </row>
        <row r="456">
          <cell r="B456" t="str">
            <v>Maison Tourisme Wat</v>
          </cell>
          <cell r="C456">
            <v>60</v>
          </cell>
          <cell r="J456">
            <v>40891</v>
          </cell>
          <cell r="L456">
            <v>2</v>
          </cell>
          <cell r="N456">
            <v>2</v>
          </cell>
          <cell r="O456">
            <v>140</v>
          </cell>
          <cell r="P456">
            <v>18</v>
          </cell>
          <cell r="Q456">
            <v>1</v>
          </cell>
        </row>
        <row r="457">
          <cell r="B457" t="str">
            <v>Maison Tourisme Wat</v>
          </cell>
          <cell r="E457">
            <v>16</v>
          </cell>
          <cell r="J457">
            <v>40892</v>
          </cell>
          <cell r="L457">
            <v>3</v>
          </cell>
          <cell r="N457">
            <v>1</v>
          </cell>
          <cell r="O457">
            <v>30</v>
          </cell>
          <cell r="Q457">
            <v>1</v>
          </cell>
        </row>
        <row r="458">
          <cell r="B458" t="str">
            <v>G1815</v>
          </cell>
          <cell r="C458">
            <v>2</v>
          </cell>
          <cell r="J458">
            <v>40911</v>
          </cell>
          <cell r="L458">
            <v>1</v>
          </cell>
          <cell r="N458">
            <v>1</v>
          </cell>
          <cell r="O458">
            <v>0</v>
          </cell>
          <cell r="P458">
            <v>0</v>
          </cell>
          <cell r="Q458">
            <v>1</v>
          </cell>
        </row>
        <row r="459">
          <cell r="B459" t="str">
            <v>Culture-Espaces</v>
          </cell>
          <cell r="C459">
            <v>20</v>
          </cell>
          <cell r="J459">
            <v>40921</v>
          </cell>
          <cell r="L459">
            <v>1</v>
          </cell>
          <cell r="N459">
            <v>1</v>
          </cell>
          <cell r="O459">
            <v>55</v>
          </cell>
          <cell r="P459">
            <v>7</v>
          </cell>
          <cell r="Q459">
            <v>1</v>
          </cell>
        </row>
        <row r="460">
          <cell r="B460" t="str">
            <v>Musée Wellington</v>
          </cell>
          <cell r="F460">
            <v>25</v>
          </cell>
          <cell r="J460">
            <v>40935</v>
          </cell>
          <cell r="L460">
            <v>3</v>
          </cell>
          <cell r="N460">
            <v>1</v>
          </cell>
          <cell r="O460">
            <v>90</v>
          </cell>
          <cell r="P460">
            <v>12</v>
          </cell>
          <cell r="Q460">
            <v>1</v>
          </cell>
        </row>
        <row r="461">
          <cell r="B461" t="str">
            <v>G1815</v>
          </cell>
          <cell r="F461">
            <v>2</v>
          </cell>
          <cell r="J461">
            <v>40937</v>
          </cell>
          <cell r="L461">
            <v>3</v>
          </cell>
          <cell r="N461">
            <v>1</v>
          </cell>
          <cell r="O461">
            <v>90</v>
          </cell>
          <cell r="P461">
            <v>0</v>
          </cell>
          <cell r="Q461">
            <v>1</v>
          </cell>
        </row>
        <row r="462">
          <cell r="B462" t="str">
            <v>Culture-Espaces</v>
          </cell>
          <cell r="C462">
            <v>35</v>
          </cell>
          <cell r="J462">
            <v>40942</v>
          </cell>
          <cell r="L462">
            <v>1</v>
          </cell>
          <cell r="N462">
            <v>2</v>
          </cell>
          <cell r="O462">
            <v>110</v>
          </cell>
          <cell r="P462">
            <v>14</v>
          </cell>
          <cell r="Q462">
            <v>1</v>
          </cell>
        </row>
        <row r="463">
          <cell r="B463" t="str">
            <v>Culture-Espaces</v>
          </cell>
          <cell r="C463">
            <v>5</v>
          </cell>
          <cell r="J463">
            <v>40944</v>
          </cell>
          <cell r="L463">
            <v>1</v>
          </cell>
          <cell r="N463">
            <v>1</v>
          </cell>
          <cell r="O463">
            <v>55</v>
          </cell>
          <cell r="P463">
            <v>7</v>
          </cell>
          <cell r="Q463">
            <v>1</v>
          </cell>
        </row>
        <row r="464">
          <cell r="B464" t="str">
            <v>Culture-Espaces</v>
          </cell>
          <cell r="F464">
            <v>10</v>
          </cell>
          <cell r="J464">
            <v>40947</v>
          </cell>
          <cell r="L464">
            <v>1</v>
          </cell>
          <cell r="N464">
            <v>1</v>
          </cell>
          <cell r="O464">
            <v>55</v>
          </cell>
          <cell r="P464">
            <v>7</v>
          </cell>
          <cell r="Q464">
            <v>1</v>
          </cell>
        </row>
        <row r="465">
          <cell r="B465" t="str">
            <v>G1815</v>
          </cell>
          <cell r="J465">
            <v>40949</v>
          </cell>
          <cell r="L465">
            <v>2</v>
          </cell>
          <cell r="N465">
            <v>0</v>
          </cell>
          <cell r="O465">
            <v>0</v>
          </cell>
          <cell r="P465">
            <v>0</v>
          </cell>
          <cell r="Q465">
            <v>1</v>
          </cell>
        </row>
        <row r="466">
          <cell r="B466" t="str">
            <v>Culture-Espaces</v>
          </cell>
          <cell r="F466">
            <v>14</v>
          </cell>
          <cell r="J466">
            <v>40951</v>
          </cell>
          <cell r="L466">
            <v>1</v>
          </cell>
          <cell r="N466">
            <v>1</v>
          </cell>
          <cell r="O466">
            <v>55</v>
          </cell>
          <cell r="P466">
            <v>7</v>
          </cell>
          <cell r="Q466">
            <v>1</v>
          </cell>
        </row>
        <row r="467">
          <cell r="B467" t="str">
            <v>Culture-Espaces</v>
          </cell>
          <cell r="F467">
            <v>67</v>
          </cell>
          <cell r="J467">
            <v>40958</v>
          </cell>
          <cell r="L467">
            <v>1</v>
          </cell>
          <cell r="N467">
            <v>3</v>
          </cell>
          <cell r="O467">
            <v>165</v>
          </cell>
          <cell r="P467">
            <v>21</v>
          </cell>
          <cell r="Q467">
            <v>1</v>
          </cell>
        </row>
        <row r="468">
          <cell r="B468" t="str">
            <v>Culture-Espaces</v>
          </cell>
          <cell r="C468">
            <v>18</v>
          </cell>
          <cell r="J468">
            <v>40958</v>
          </cell>
          <cell r="L468">
            <v>1</v>
          </cell>
          <cell r="N468">
            <v>1</v>
          </cell>
          <cell r="O468">
            <v>55</v>
          </cell>
          <cell r="P468">
            <v>7</v>
          </cell>
          <cell r="Q468">
            <v>1</v>
          </cell>
        </row>
        <row r="469">
          <cell r="B469" t="str">
            <v>G1815</v>
          </cell>
          <cell r="G469">
            <v>8</v>
          </cell>
          <cell r="J469">
            <v>40962</v>
          </cell>
          <cell r="L469">
            <v>2</v>
          </cell>
          <cell r="N469">
            <v>1</v>
          </cell>
          <cell r="O469">
            <v>70</v>
          </cell>
          <cell r="P469">
            <v>0</v>
          </cell>
          <cell r="Q469">
            <v>1</v>
          </cell>
        </row>
        <row r="470">
          <cell r="B470" t="str">
            <v>G1815</v>
          </cell>
          <cell r="F470">
            <v>22</v>
          </cell>
          <cell r="J470">
            <v>40974</v>
          </cell>
          <cell r="L470">
            <v>3</v>
          </cell>
          <cell r="N470">
            <v>1</v>
          </cell>
          <cell r="O470">
            <v>90</v>
          </cell>
          <cell r="P470">
            <v>0</v>
          </cell>
          <cell r="Q470">
            <v>1</v>
          </cell>
        </row>
        <row r="471">
          <cell r="B471" t="str">
            <v>Culture-Espaces</v>
          </cell>
          <cell r="C471">
            <v>8</v>
          </cell>
          <cell r="J471">
            <v>40981</v>
          </cell>
          <cell r="L471">
            <v>1</v>
          </cell>
          <cell r="N471">
            <v>1</v>
          </cell>
          <cell r="O471">
            <v>55</v>
          </cell>
          <cell r="P471">
            <v>7</v>
          </cell>
          <cell r="Q471">
            <v>1</v>
          </cell>
        </row>
        <row r="472">
          <cell r="B472" t="str">
            <v>Culture-Espaces</v>
          </cell>
          <cell r="C472">
            <v>50</v>
          </cell>
          <cell r="J472">
            <v>40984</v>
          </cell>
          <cell r="L472">
            <v>1</v>
          </cell>
          <cell r="N472">
            <v>2</v>
          </cell>
          <cell r="O472">
            <v>110</v>
          </cell>
          <cell r="P472">
            <v>14</v>
          </cell>
          <cell r="Q472">
            <v>1</v>
          </cell>
        </row>
        <row r="473">
          <cell r="B473" t="str">
            <v>Maison Tourisme Wat</v>
          </cell>
          <cell r="F473">
            <v>18</v>
          </cell>
          <cell r="J473">
            <v>40984</v>
          </cell>
          <cell r="L473">
            <v>2</v>
          </cell>
          <cell r="N473">
            <v>1</v>
          </cell>
          <cell r="O473">
            <v>70</v>
          </cell>
          <cell r="P473">
            <v>9</v>
          </cell>
          <cell r="Q473">
            <v>1</v>
          </cell>
        </row>
        <row r="474">
          <cell r="B474" t="str">
            <v>Maison Tourisme Wat</v>
          </cell>
          <cell r="F474">
            <v>48</v>
          </cell>
          <cell r="J474">
            <v>40985</v>
          </cell>
          <cell r="L474">
            <v>2</v>
          </cell>
          <cell r="N474">
            <v>2</v>
          </cell>
          <cell r="O474">
            <v>140</v>
          </cell>
          <cell r="P474">
            <v>18</v>
          </cell>
          <cell r="Q474">
            <v>1</v>
          </cell>
        </row>
        <row r="475">
          <cell r="B475" t="str">
            <v>G1815</v>
          </cell>
          <cell r="D475">
            <v>9</v>
          </cell>
          <cell r="J475">
            <v>40985</v>
          </cell>
          <cell r="L475">
            <v>1</v>
          </cell>
          <cell r="N475">
            <v>1</v>
          </cell>
          <cell r="O475">
            <v>55</v>
          </cell>
          <cell r="P475">
            <v>0</v>
          </cell>
          <cell r="Q475">
            <v>1</v>
          </cell>
        </row>
        <row r="476">
          <cell r="B476" t="str">
            <v>Culture-Espaces</v>
          </cell>
          <cell r="F476">
            <v>20</v>
          </cell>
          <cell r="J476">
            <v>40985</v>
          </cell>
          <cell r="L476">
            <v>1</v>
          </cell>
          <cell r="N476">
            <v>1</v>
          </cell>
          <cell r="O476">
            <v>55</v>
          </cell>
          <cell r="P476">
            <v>7</v>
          </cell>
          <cell r="Q476">
            <v>1</v>
          </cell>
        </row>
        <row r="477">
          <cell r="B477" t="str">
            <v>Gratuit</v>
          </cell>
          <cell r="F477">
            <v>25</v>
          </cell>
          <cell r="J477">
            <v>40986</v>
          </cell>
          <cell r="L477">
            <v>1</v>
          </cell>
          <cell r="N477">
            <v>1</v>
          </cell>
          <cell r="O477">
            <v>0</v>
          </cell>
          <cell r="P477">
            <v>0</v>
          </cell>
          <cell r="Q477">
            <v>1</v>
          </cell>
        </row>
        <row r="478">
          <cell r="B478" t="str">
            <v>Annulé</v>
          </cell>
          <cell r="J478">
            <v>40987</v>
          </cell>
          <cell r="N478">
            <v>0</v>
          </cell>
          <cell r="O478">
            <v>0</v>
          </cell>
          <cell r="P478">
            <v>0</v>
          </cell>
          <cell r="Q478">
            <v>1</v>
          </cell>
        </row>
        <row r="479">
          <cell r="B479" t="str">
            <v>Maison Tourisme Wat</v>
          </cell>
          <cell r="F479">
            <v>53</v>
          </cell>
          <cell r="J479">
            <v>40987</v>
          </cell>
          <cell r="L479">
            <v>2</v>
          </cell>
          <cell r="N479">
            <v>3</v>
          </cell>
          <cell r="O479">
            <v>210</v>
          </cell>
          <cell r="P479">
            <v>27</v>
          </cell>
          <cell r="Q479">
            <v>1</v>
          </cell>
        </row>
        <row r="480">
          <cell r="B480" t="str">
            <v>Musée Wellington</v>
          </cell>
          <cell r="F480">
            <v>25</v>
          </cell>
          <cell r="J480">
            <v>40990</v>
          </cell>
          <cell r="L480">
            <v>3</v>
          </cell>
          <cell r="N480">
            <v>1</v>
          </cell>
          <cell r="O480">
            <v>90</v>
          </cell>
          <cell r="P480">
            <v>12</v>
          </cell>
          <cell r="Q480">
            <v>1</v>
          </cell>
        </row>
        <row r="481">
          <cell r="B481" t="str">
            <v>Musée Wellington</v>
          </cell>
          <cell r="F481">
            <v>20</v>
          </cell>
          <cell r="J481">
            <v>40991</v>
          </cell>
          <cell r="L481">
            <v>1</v>
          </cell>
          <cell r="N481">
            <v>1</v>
          </cell>
          <cell r="O481">
            <v>55</v>
          </cell>
          <cell r="P481">
            <v>7</v>
          </cell>
          <cell r="Q481">
            <v>1</v>
          </cell>
        </row>
        <row r="482">
          <cell r="B482" t="str">
            <v>G1815</v>
          </cell>
          <cell r="F482">
            <v>4</v>
          </cell>
          <cell r="J482">
            <v>40992</v>
          </cell>
          <cell r="L482">
            <v>2</v>
          </cell>
          <cell r="N482">
            <v>1</v>
          </cell>
          <cell r="O482">
            <v>70</v>
          </cell>
          <cell r="P482">
            <v>0</v>
          </cell>
          <cell r="Q482">
            <v>1</v>
          </cell>
        </row>
        <row r="483">
          <cell r="B483" t="str">
            <v>Culture-Espaces</v>
          </cell>
          <cell r="F483">
            <v>13</v>
          </cell>
          <cell r="J483">
            <v>40993</v>
          </cell>
          <cell r="L483">
            <v>1</v>
          </cell>
          <cell r="N483">
            <v>1</v>
          </cell>
          <cell r="O483">
            <v>55</v>
          </cell>
          <cell r="P483">
            <v>7</v>
          </cell>
          <cell r="Q483">
            <v>1</v>
          </cell>
        </row>
        <row r="484">
          <cell r="B484" t="str">
            <v>Culture-Espaces</v>
          </cell>
          <cell r="F484">
            <v>20</v>
          </cell>
          <cell r="J484">
            <v>40994</v>
          </cell>
          <cell r="L484">
            <v>2</v>
          </cell>
          <cell r="N484">
            <v>1</v>
          </cell>
          <cell r="O484">
            <v>70</v>
          </cell>
          <cell r="P484">
            <v>9</v>
          </cell>
          <cell r="Q484">
            <v>1</v>
          </cell>
        </row>
        <row r="485">
          <cell r="B485" t="str">
            <v>Culture-Espaces</v>
          </cell>
          <cell r="F485">
            <v>50</v>
          </cell>
          <cell r="J485">
            <v>40995</v>
          </cell>
          <cell r="L485">
            <v>1</v>
          </cell>
          <cell r="N485">
            <v>2</v>
          </cell>
          <cell r="O485">
            <v>110</v>
          </cell>
          <cell r="P485">
            <v>14</v>
          </cell>
          <cell r="Q485">
            <v>1</v>
          </cell>
        </row>
        <row r="486">
          <cell r="B486" t="str">
            <v>G1815</v>
          </cell>
          <cell r="G486">
            <v>42</v>
          </cell>
          <cell r="J486">
            <v>40995</v>
          </cell>
          <cell r="L486">
            <v>1</v>
          </cell>
          <cell r="N486">
            <v>2</v>
          </cell>
          <cell r="O486">
            <v>110</v>
          </cell>
          <cell r="P486">
            <v>0</v>
          </cell>
          <cell r="Q486">
            <v>1</v>
          </cell>
        </row>
        <row r="487">
          <cell r="B487" t="str">
            <v>Maison Tourisme Wat</v>
          </cell>
          <cell r="H487">
            <v>50</v>
          </cell>
          <cell r="J487">
            <v>40995</v>
          </cell>
          <cell r="L487">
            <v>1</v>
          </cell>
          <cell r="N487">
            <v>2</v>
          </cell>
          <cell r="O487">
            <v>110</v>
          </cell>
          <cell r="P487">
            <v>14</v>
          </cell>
          <cell r="Q487">
            <v>1</v>
          </cell>
        </row>
        <row r="488">
          <cell r="B488" t="str">
            <v>Maison Tourisme Wat</v>
          </cell>
          <cell r="H488">
            <v>50</v>
          </cell>
          <cell r="J488">
            <v>40995</v>
          </cell>
          <cell r="L488">
            <v>2</v>
          </cell>
          <cell r="N488">
            <v>1</v>
          </cell>
          <cell r="O488">
            <v>70</v>
          </cell>
          <cell r="P488">
            <v>9</v>
          </cell>
          <cell r="Q488">
            <v>1</v>
          </cell>
        </row>
        <row r="489">
          <cell r="B489" t="str">
            <v>Culture-Espaces</v>
          </cell>
          <cell r="E489">
            <v>38</v>
          </cell>
          <cell r="J489">
            <v>40995</v>
          </cell>
          <cell r="L489">
            <v>1</v>
          </cell>
          <cell r="N489">
            <v>2</v>
          </cell>
          <cell r="O489">
            <v>110</v>
          </cell>
          <cell r="P489">
            <v>14</v>
          </cell>
          <cell r="Q489">
            <v>1</v>
          </cell>
        </row>
        <row r="490">
          <cell r="B490" t="str">
            <v>Culture-Espaces</v>
          </cell>
          <cell r="F490">
            <v>33</v>
          </cell>
          <cell r="J490">
            <v>40996</v>
          </cell>
          <cell r="L490">
            <v>1</v>
          </cell>
          <cell r="N490">
            <v>2</v>
          </cell>
          <cell r="O490">
            <v>110</v>
          </cell>
          <cell r="P490">
            <v>14</v>
          </cell>
          <cell r="Q490">
            <v>1</v>
          </cell>
        </row>
        <row r="491">
          <cell r="B491" t="str">
            <v>G1815</v>
          </cell>
          <cell r="C491">
            <v>8</v>
          </cell>
          <cell r="J491">
            <v>40997</v>
          </cell>
          <cell r="L491">
            <v>1</v>
          </cell>
          <cell r="N491">
            <v>1</v>
          </cell>
          <cell r="O491">
            <v>55</v>
          </cell>
          <cell r="P491">
            <v>0</v>
          </cell>
          <cell r="Q491">
            <v>1</v>
          </cell>
        </row>
        <row r="492">
          <cell r="B492" t="str">
            <v>Culture-Espaces</v>
          </cell>
          <cell r="C492">
            <v>34</v>
          </cell>
          <cell r="J492">
            <v>40997</v>
          </cell>
          <cell r="L492">
            <v>1</v>
          </cell>
          <cell r="N492">
            <v>2</v>
          </cell>
          <cell r="O492">
            <v>110</v>
          </cell>
          <cell r="P492">
            <v>14</v>
          </cell>
          <cell r="Q492">
            <v>1</v>
          </cell>
        </row>
        <row r="493">
          <cell r="B493" t="str">
            <v>Culture-Espaces</v>
          </cell>
          <cell r="F493">
            <v>13</v>
          </cell>
          <cell r="J493">
            <v>41001</v>
          </cell>
          <cell r="L493">
            <v>1</v>
          </cell>
          <cell r="N493">
            <v>1</v>
          </cell>
          <cell r="O493">
            <v>55</v>
          </cell>
          <cell r="P493">
            <v>7</v>
          </cell>
          <cell r="Q493">
            <v>1</v>
          </cell>
        </row>
        <row r="494">
          <cell r="B494" t="str">
            <v>Culture-Espaces</v>
          </cell>
          <cell r="F494">
            <v>19</v>
          </cell>
          <cell r="J494">
            <v>41010</v>
          </cell>
          <cell r="L494">
            <v>1</v>
          </cell>
          <cell r="N494">
            <v>1</v>
          </cell>
          <cell r="O494">
            <v>55</v>
          </cell>
          <cell r="P494">
            <v>7</v>
          </cell>
          <cell r="Q494">
            <v>1</v>
          </cell>
        </row>
        <row r="495">
          <cell r="B495" t="str">
            <v>G1815</v>
          </cell>
          <cell r="E495">
            <v>43</v>
          </cell>
          <cell r="J495">
            <v>41011</v>
          </cell>
          <cell r="L495">
            <v>2</v>
          </cell>
          <cell r="N495">
            <v>2</v>
          </cell>
          <cell r="O495">
            <v>140</v>
          </cell>
          <cell r="P495">
            <v>0</v>
          </cell>
          <cell r="Q495">
            <v>1</v>
          </cell>
        </row>
        <row r="496">
          <cell r="B496" t="str">
            <v>Culture-Espaces</v>
          </cell>
          <cell r="F496">
            <v>5</v>
          </cell>
          <cell r="J496">
            <v>41014</v>
          </cell>
          <cell r="L496">
            <v>1</v>
          </cell>
          <cell r="N496">
            <v>1</v>
          </cell>
          <cell r="O496">
            <v>55</v>
          </cell>
          <cell r="P496">
            <v>7</v>
          </cell>
          <cell r="Q496">
            <v>1</v>
          </cell>
        </row>
        <row r="497">
          <cell r="B497" t="str">
            <v>Culture-Espaces</v>
          </cell>
          <cell r="C497">
            <v>25</v>
          </cell>
          <cell r="J497">
            <v>41017</v>
          </cell>
          <cell r="L497">
            <v>1</v>
          </cell>
          <cell r="N497">
            <v>1</v>
          </cell>
          <cell r="O497">
            <v>55</v>
          </cell>
          <cell r="P497">
            <v>7</v>
          </cell>
          <cell r="Q497">
            <v>1</v>
          </cell>
        </row>
        <row r="498">
          <cell r="B498" t="str">
            <v>Culture-Espaces</v>
          </cell>
          <cell r="F498">
            <v>14</v>
          </cell>
          <cell r="J498">
            <v>41017</v>
          </cell>
          <cell r="L498">
            <v>1</v>
          </cell>
          <cell r="N498">
            <v>1</v>
          </cell>
          <cell r="O498">
            <v>55</v>
          </cell>
          <cell r="P498">
            <v>7</v>
          </cell>
          <cell r="Q498">
            <v>1</v>
          </cell>
        </row>
        <row r="499">
          <cell r="B499" t="str">
            <v>Culture-Espaces</v>
          </cell>
          <cell r="E499">
            <v>34</v>
          </cell>
          <cell r="J499">
            <v>41018</v>
          </cell>
          <cell r="L499">
            <v>1</v>
          </cell>
          <cell r="N499">
            <v>2</v>
          </cell>
          <cell r="O499">
            <v>110</v>
          </cell>
          <cell r="P499">
            <v>14</v>
          </cell>
          <cell r="Q499">
            <v>1</v>
          </cell>
        </row>
        <row r="500">
          <cell r="B500" t="str">
            <v>Culture-Espaces</v>
          </cell>
          <cell r="E500">
            <v>1</v>
          </cell>
          <cell r="J500">
            <v>41018</v>
          </cell>
          <cell r="L500">
            <v>1</v>
          </cell>
          <cell r="N500">
            <v>1</v>
          </cell>
          <cell r="O500">
            <v>55</v>
          </cell>
          <cell r="P500">
            <v>7</v>
          </cell>
          <cell r="Q500">
            <v>1</v>
          </cell>
        </row>
        <row r="501">
          <cell r="B501" t="str">
            <v>Culture-Espaces</v>
          </cell>
          <cell r="C501">
            <v>100</v>
          </cell>
          <cell r="J501">
            <v>41019</v>
          </cell>
          <cell r="L501">
            <v>1</v>
          </cell>
          <cell r="N501">
            <v>4</v>
          </cell>
          <cell r="O501">
            <v>220</v>
          </cell>
          <cell r="P501">
            <v>28</v>
          </cell>
          <cell r="Q501">
            <v>1</v>
          </cell>
        </row>
        <row r="502">
          <cell r="B502" t="str">
            <v>G1815</v>
          </cell>
          <cell r="C502">
            <v>20</v>
          </cell>
          <cell r="J502">
            <v>41020</v>
          </cell>
          <cell r="L502">
            <v>2</v>
          </cell>
          <cell r="N502">
            <v>1</v>
          </cell>
          <cell r="O502">
            <v>70</v>
          </cell>
          <cell r="P502">
            <v>0</v>
          </cell>
          <cell r="Q502">
            <v>1</v>
          </cell>
        </row>
        <row r="503">
          <cell r="B503" t="str">
            <v>Maison Tourisme Wat</v>
          </cell>
          <cell r="F503">
            <v>15</v>
          </cell>
          <cell r="J503">
            <v>41020</v>
          </cell>
          <cell r="L503">
            <v>1</v>
          </cell>
          <cell r="N503">
            <v>1</v>
          </cell>
          <cell r="O503">
            <v>55</v>
          </cell>
          <cell r="P503">
            <v>7</v>
          </cell>
          <cell r="Q503">
            <v>1</v>
          </cell>
        </row>
        <row r="504">
          <cell r="B504" t="str">
            <v>Musée Wellington</v>
          </cell>
          <cell r="F504">
            <v>20</v>
          </cell>
          <cell r="J504">
            <v>41020</v>
          </cell>
          <cell r="L504">
            <v>2</v>
          </cell>
          <cell r="N504">
            <v>1</v>
          </cell>
          <cell r="O504">
            <v>70</v>
          </cell>
          <cell r="P504">
            <v>9</v>
          </cell>
          <cell r="Q504">
            <v>1</v>
          </cell>
        </row>
        <row r="505">
          <cell r="B505" t="str">
            <v>Maison Tourisme Wat</v>
          </cell>
          <cell r="C505">
            <v>22</v>
          </cell>
          <cell r="J505">
            <v>41021</v>
          </cell>
          <cell r="L505">
            <v>1</v>
          </cell>
          <cell r="N505">
            <v>1</v>
          </cell>
          <cell r="O505">
            <v>55</v>
          </cell>
          <cell r="P505">
            <v>7</v>
          </cell>
          <cell r="Q505">
            <v>1</v>
          </cell>
        </row>
        <row r="506">
          <cell r="B506" t="str">
            <v>Maison Tourisme Wat</v>
          </cell>
          <cell r="C506">
            <v>22</v>
          </cell>
          <cell r="J506">
            <v>41021</v>
          </cell>
          <cell r="L506">
            <v>1</v>
          </cell>
          <cell r="N506">
            <v>1</v>
          </cell>
          <cell r="O506">
            <v>55</v>
          </cell>
          <cell r="P506">
            <v>7</v>
          </cell>
          <cell r="Q506">
            <v>1</v>
          </cell>
        </row>
        <row r="507">
          <cell r="B507" t="str">
            <v>Culture-Espaces</v>
          </cell>
          <cell r="F507">
            <v>23</v>
          </cell>
          <cell r="J507">
            <v>41023</v>
          </cell>
          <cell r="L507">
            <v>1</v>
          </cell>
          <cell r="N507">
            <v>1</v>
          </cell>
          <cell r="O507">
            <v>55</v>
          </cell>
          <cell r="P507">
            <v>7</v>
          </cell>
          <cell r="Q507">
            <v>1</v>
          </cell>
        </row>
        <row r="508">
          <cell r="B508" t="str">
            <v>Culture-Espaces</v>
          </cell>
          <cell r="F508">
            <v>72</v>
          </cell>
          <cell r="J508">
            <v>41024</v>
          </cell>
          <cell r="L508">
            <v>1</v>
          </cell>
          <cell r="N508">
            <v>3</v>
          </cell>
          <cell r="O508">
            <v>165</v>
          </cell>
          <cell r="P508">
            <v>21</v>
          </cell>
          <cell r="Q508">
            <v>1</v>
          </cell>
        </row>
        <row r="509">
          <cell r="B509" t="str">
            <v>Culture-Espaces</v>
          </cell>
          <cell r="C509">
            <v>15</v>
          </cell>
          <cell r="J509">
            <v>41024</v>
          </cell>
          <cell r="L509">
            <v>1</v>
          </cell>
          <cell r="N509">
            <v>1</v>
          </cell>
          <cell r="O509">
            <v>55</v>
          </cell>
          <cell r="P509">
            <v>7</v>
          </cell>
          <cell r="Q509">
            <v>1</v>
          </cell>
        </row>
        <row r="510">
          <cell r="B510" t="str">
            <v>G1815</v>
          </cell>
          <cell r="F510">
            <v>12</v>
          </cell>
          <cell r="J510">
            <v>41024</v>
          </cell>
          <cell r="L510">
            <v>3</v>
          </cell>
          <cell r="N510">
            <v>1</v>
          </cell>
          <cell r="O510">
            <v>90</v>
          </cell>
          <cell r="P510">
            <v>0</v>
          </cell>
          <cell r="Q510">
            <v>1</v>
          </cell>
        </row>
        <row r="511">
          <cell r="B511" t="str">
            <v>Culture-Espaces</v>
          </cell>
          <cell r="F511">
            <v>25</v>
          </cell>
          <cell r="J511">
            <v>41025</v>
          </cell>
          <cell r="L511">
            <v>1</v>
          </cell>
          <cell r="N511">
            <v>1</v>
          </cell>
          <cell r="O511">
            <v>55</v>
          </cell>
          <cell r="P511">
            <v>7</v>
          </cell>
          <cell r="Q511">
            <v>1</v>
          </cell>
        </row>
        <row r="512">
          <cell r="B512" t="str">
            <v>Maison Tourisme Wat</v>
          </cell>
          <cell r="D512">
            <v>20</v>
          </cell>
          <cell r="J512">
            <v>41025</v>
          </cell>
          <cell r="L512">
            <v>1</v>
          </cell>
          <cell r="N512">
            <v>1</v>
          </cell>
          <cell r="O512">
            <v>55</v>
          </cell>
          <cell r="P512">
            <v>7</v>
          </cell>
          <cell r="Q512">
            <v>1</v>
          </cell>
        </row>
        <row r="513">
          <cell r="B513" t="str">
            <v>Maison Tourisme Wat</v>
          </cell>
          <cell r="D513">
            <v>40</v>
          </cell>
          <cell r="J513">
            <v>41025</v>
          </cell>
          <cell r="L513">
            <v>1</v>
          </cell>
          <cell r="N513">
            <v>2</v>
          </cell>
          <cell r="O513">
            <v>110</v>
          </cell>
          <cell r="P513">
            <v>14</v>
          </cell>
          <cell r="Q513">
            <v>1</v>
          </cell>
        </row>
        <row r="514">
          <cell r="B514" t="str">
            <v>Maison Tourisme Wat</v>
          </cell>
          <cell r="D514">
            <v>20</v>
          </cell>
          <cell r="J514">
            <v>41025</v>
          </cell>
          <cell r="L514">
            <v>1</v>
          </cell>
          <cell r="N514">
            <v>1</v>
          </cell>
          <cell r="O514">
            <v>55</v>
          </cell>
          <cell r="P514">
            <v>7</v>
          </cell>
          <cell r="Q514">
            <v>1</v>
          </cell>
        </row>
        <row r="515">
          <cell r="B515" t="str">
            <v>Culture-Espaces</v>
          </cell>
          <cell r="D515">
            <v>46</v>
          </cell>
          <cell r="J515">
            <v>41026</v>
          </cell>
          <cell r="L515">
            <v>1</v>
          </cell>
          <cell r="N515">
            <v>2</v>
          </cell>
          <cell r="O515">
            <v>110</v>
          </cell>
          <cell r="P515">
            <v>14</v>
          </cell>
          <cell r="Q515">
            <v>1</v>
          </cell>
        </row>
        <row r="516">
          <cell r="B516" t="str">
            <v>Culture-Espaces</v>
          </cell>
          <cell r="C516">
            <v>40</v>
          </cell>
          <cell r="J516">
            <v>41026</v>
          </cell>
          <cell r="L516">
            <v>1</v>
          </cell>
          <cell r="N516">
            <v>2</v>
          </cell>
          <cell r="O516">
            <v>110</v>
          </cell>
          <cell r="P516">
            <v>14</v>
          </cell>
          <cell r="Q516">
            <v>1</v>
          </cell>
        </row>
        <row r="517">
          <cell r="B517" t="str">
            <v>G1815</v>
          </cell>
          <cell r="C517">
            <v>4</v>
          </cell>
          <cell r="J517">
            <v>41026</v>
          </cell>
          <cell r="L517">
            <v>2</v>
          </cell>
          <cell r="N517">
            <v>1</v>
          </cell>
          <cell r="O517">
            <v>70</v>
          </cell>
          <cell r="P517">
            <v>0</v>
          </cell>
          <cell r="Q517">
            <v>1</v>
          </cell>
        </row>
        <row r="518">
          <cell r="B518" t="str">
            <v>Musée Wellington</v>
          </cell>
          <cell r="F518">
            <v>40</v>
          </cell>
          <cell r="J518">
            <v>41026</v>
          </cell>
          <cell r="L518">
            <v>2</v>
          </cell>
          <cell r="N518">
            <v>2</v>
          </cell>
          <cell r="O518">
            <v>140</v>
          </cell>
          <cell r="P518">
            <v>18</v>
          </cell>
          <cell r="Q518">
            <v>1</v>
          </cell>
        </row>
        <row r="519">
          <cell r="B519" t="str">
            <v>G1815</v>
          </cell>
          <cell r="C519">
            <v>25</v>
          </cell>
          <cell r="J519">
            <v>41027</v>
          </cell>
          <cell r="L519">
            <v>2</v>
          </cell>
          <cell r="N519">
            <v>1</v>
          </cell>
          <cell r="O519">
            <v>70</v>
          </cell>
          <cell r="P519">
            <v>0</v>
          </cell>
          <cell r="Q519">
            <v>1</v>
          </cell>
        </row>
        <row r="520">
          <cell r="B520" t="str">
            <v>Musée Wellington</v>
          </cell>
          <cell r="F520">
            <v>15</v>
          </cell>
          <cell r="J520">
            <v>41027</v>
          </cell>
          <cell r="L520">
            <v>2</v>
          </cell>
          <cell r="N520">
            <v>1</v>
          </cell>
          <cell r="O520">
            <v>70</v>
          </cell>
          <cell r="P520">
            <v>9</v>
          </cell>
          <cell r="Q520">
            <v>1</v>
          </cell>
        </row>
        <row r="521">
          <cell r="B521" t="str">
            <v>Culture-Espaces</v>
          </cell>
          <cell r="F521">
            <v>7</v>
          </cell>
          <cell r="J521">
            <v>41028</v>
          </cell>
          <cell r="L521">
            <v>1</v>
          </cell>
          <cell r="N521">
            <v>1</v>
          </cell>
          <cell r="O521">
            <v>55</v>
          </cell>
          <cell r="P521">
            <v>7</v>
          </cell>
          <cell r="Q521">
            <v>1</v>
          </cell>
        </row>
        <row r="522">
          <cell r="B522" t="str">
            <v>Maison Tourisme Wat</v>
          </cell>
          <cell r="E522">
            <v>18</v>
          </cell>
          <cell r="J522">
            <v>41028</v>
          </cell>
          <cell r="L522">
            <v>1</v>
          </cell>
          <cell r="N522">
            <v>1</v>
          </cell>
          <cell r="O522">
            <v>55</v>
          </cell>
          <cell r="P522">
            <v>7</v>
          </cell>
          <cell r="Q522">
            <v>1</v>
          </cell>
        </row>
        <row r="523">
          <cell r="B523" t="str">
            <v>Culture-Espaces</v>
          </cell>
          <cell r="E523">
            <v>15</v>
          </cell>
          <cell r="J523">
            <v>41030</v>
          </cell>
          <cell r="L523">
            <v>2</v>
          </cell>
          <cell r="N523">
            <v>1</v>
          </cell>
          <cell r="O523">
            <v>70</v>
          </cell>
          <cell r="P523">
            <v>9</v>
          </cell>
          <cell r="Q523">
            <v>1</v>
          </cell>
        </row>
        <row r="524">
          <cell r="B524" t="str">
            <v>G1815</v>
          </cell>
          <cell r="F524">
            <v>4</v>
          </cell>
          <cell r="J524">
            <v>41032</v>
          </cell>
          <cell r="L524">
            <v>1</v>
          </cell>
          <cell r="N524">
            <v>1</v>
          </cell>
          <cell r="O524">
            <v>55</v>
          </cell>
          <cell r="P524">
            <v>0</v>
          </cell>
          <cell r="Q524">
            <v>1</v>
          </cell>
        </row>
        <row r="525">
          <cell r="B525" t="str">
            <v>Gratuit</v>
          </cell>
          <cell r="C525">
            <v>2</v>
          </cell>
          <cell r="J525">
            <v>41032</v>
          </cell>
          <cell r="L525">
            <v>1</v>
          </cell>
          <cell r="N525">
            <v>1</v>
          </cell>
          <cell r="O525">
            <v>0</v>
          </cell>
          <cell r="P525">
            <v>0</v>
          </cell>
          <cell r="Q525">
            <v>1</v>
          </cell>
        </row>
        <row r="526">
          <cell r="B526" t="str">
            <v>Culture-Espaces</v>
          </cell>
          <cell r="C526">
            <v>43</v>
          </cell>
          <cell r="J526">
            <v>41033</v>
          </cell>
          <cell r="L526">
            <v>1</v>
          </cell>
          <cell r="N526">
            <v>2</v>
          </cell>
          <cell r="O526">
            <v>110</v>
          </cell>
          <cell r="P526">
            <v>14</v>
          </cell>
          <cell r="Q526">
            <v>1</v>
          </cell>
        </row>
        <row r="527">
          <cell r="B527" t="str">
            <v>G1815</v>
          </cell>
          <cell r="C527">
            <v>4</v>
          </cell>
          <cell r="J527">
            <v>41033</v>
          </cell>
          <cell r="L527">
            <v>1</v>
          </cell>
          <cell r="N527">
            <v>1</v>
          </cell>
          <cell r="O527">
            <v>55</v>
          </cell>
          <cell r="Q527">
            <v>1</v>
          </cell>
        </row>
        <row r="528">
          <cell r="B528" t="str">
            <v>Musée Wellington</v>
          </cell>
          <cell r="H528">
            <v>50</v>
          </cell>
          <cell r="J528">
            <v>41033</v>
          </cell>
          <cell r="L528">
            <v>1</v>
          </cell>
          <cell r="N528">
            <v>2</v>
          </cell>
          <cell r="O528">
            <v>110</v>
          </cell>
          <cell r="P528">
            <v>14</v>
          </cell>
          <cell r="Q528">
            <v>1</v>
          </cell>
        </row>
        <row r="529">
          <cell r="B529" t="str">
            <v>Musée Wellington</v>
          </cell>
          <cell r="F529">
            <v>20</v>
          </cell>
          <cell r="J529">
            <v>41034</v>
          </cell>
          <cell r="L529">
            <v>2</v>
          </cell>
          <cell r="N529">
            <v>1</v>
          </cell>
          <cell r="O529">
            <v>70</v>
          </cell>
          <cell r="P529">
            <v>9</v>
          </cell>
          <cell r="Q529">
            <v>1</v>
          </cell>
        </row>
        <row r="530">
          <cell r="B530" t="str">
            <v>Culture-Espaces</v>
          </cell>
          <cell r="E530">
            <v>30</v>
          </cell>
          <cell r="J530">
            <v>41035</v>
          </cell>
          <cell r="L530">
            <v>1</v>
          </cell>
          <cell r="N530">
            <v>2</v>
          </cell>
          <cell r="O530">
            <v>110</v>
          </cell>
          <cell r="P530">
            <v>14</v>
          </cell>
          <cell r="Q530">
            <v>1</v>
          </cell>
        </row>
        <row r="531">
          <cell r="B531" t="str">
            <v>Culture-Espaces</v>
          </cell>
          <cell r="I531">
            <v>36</v>
          </cell>
          <cell r="J531">
            <v>41036</v>
          </cell>
          <cell r="L531">
            <v>1</v>
          </cell>
          <cell r="N531">
            <v>2</v>
          </cell>
          <cell r="O531">
            <v>110</v>
          </cell>
          <cell r="P531">
            <v>14</v>
          </cell>
          <cell r="Q531">
            <v>1</v>
          </cell>
        </row>
        <row r="532">
          <cell r="B532" t="str">
            <v>Culture-Espaces</v>
          </cell>
          <cell r="C532">
            <v>50</v>
          </cell>
          <cell r="J532">
            <v>41037</v>
          </cell>
          <cell r="L532">
            <v>1</v>
          </cell>
          <cell r="N532">
            <v>2</v>
          </cell>
          <cell r="O532">
            <v>110</v>
          </cell>
          <cell r="P532">
            <v>14</v>
          </cell>
          <cell r="Q532">
            <v>1</v>
          </cell>
        </row>
        <row r="533">
          <cell r="B533" t="str">
            <v>G1815</v>
          </cell>
          <cell r="C533">
            <v>40</v>
          </cell>
          <cell r="J533">
            <v>41038</v>
          </cell>
          <cell r="L533">
            <v>3</v>
          </cell>
          <cell r="N533">
            <v>2</v>
          </cell>
          <cell r="O533">
            <v>180</v>
          </cell>
          <cell r="P533">
            <v>0</v>
          </cell>
          <cell r="Q533">
            <v>1</v>
          </cell>
        </row>
        <row r="534">
          <cell r="B534" t="str">
            <v>Annulé</v>
          </cell>
          <cell r="J534">
            <v>41038</v>
          </cell>
          <cell r="N534">
            <v>0</v>
          </cell>
          <cell r="O534">
            <v>0</v>
          </cell>
          <cell r="P534">
            <v>0</v>
          </cell>
          <cell r="Q534">
            <v>1</v>
          </cell>
        </row>
        <row r="535">
          <cell r="B535" t="str">
            <v>Maison Tourisme Wat</v>
          </cell>
          <cell r="D535">
            <v>68</v>
          </cell>
          <cell r="J535">
            <v>41039</v>
          </cell>
          <cell r="L535">
            <v>2</v>
          </cell>
          <cell r="N535">
            <v>3</v>
          </cell>
          <cell r="O535">
            <v>210</v>
          </cell>
          <cell r="P535">
            <v>27</v>
          </cell>
          <cell r="Q535">
            <v>1</v>
          </cell>
        </row>
        <row r="536">
          <cell r="B536" t="str">
            <v>Culture-Espaces</v>
          </cell>
          <cell r="D536">
            <v>58</v>
          </cell>
          <cell r="J536">
            <v>41040</v>
          </cell>
          <cell r="L536">
            <v>1</v>
          </cell>
          <cell r="N536">
            <v>2</v>
          </cell>
          <cell r="O536">
            <v>110</v>
          </cell>
          <cell r="P536">
            <v>14</v>
          </cell>
          <cell r="Q536">
            <v>1</v>
          </cell>
        </row>
        <row r="537">
          <cell r="B537" t="str">
            <v>Musée Wellington</v>
          </cell>
          <cell r="F537">
            <v>30</v>
          </cell>
          <cell r="J537">
            <v>41041</v>
          </cell>
          <cell r="L537">
            <v>2</v>
          </cell>
          <cell r="N537">
            <v>1</v>
          </cell>
          <cell r="O537">
            <v>70</v>
          </cell>
          <cell r="P537">
            <v>9</v>
          </cell>
          <cell r="Q537">
            <v>1</v>
          </cell>
        </row>
        <row r="538">
          <cell r="B538" t="str">
            <v>G1815</v>
          </cell>
          <cell r="C538">
            <v>34</v>
          </cell>
          <cell r="J538">
            <v>41041</v>
          </cell>
          <cell r="L538">
            <v>1</v>
          </cell>
          <cell r="N538">
            <v>2</v>
          </cell>
          <cell r="O538">
            <v>110</v>
          </cell>
          <cell r="P538">
            <v>0</v>
          </cell>
          <cell r="Q538">
            <v>1</v>
          </cell>
        </row>
        <row r="539">
          <cell r="B539" t="str">
            <v>G1815</v>
          </cell>
          <cell r="F539">
            <v>12</v>
          </cell>
          <cell r="J539">
            <v>41041</v>
          </cell>
          <cell r="L539">
            <v>3</v>
          </cell>
          <cell r="N539">
            <v>1</v>
          </cell>
          <cell r="O539">
            <v>90</v>
          </cell>
          <cell r="P539">
            <v>0</v>
          </cell>
          <cell r="Q539">
            <v>1</v>
          </cell>
        </row>
        <row r="540">
          <cell r="B540" t="str">
            <v>Culture-Espaces</v>
          </cell>
          <cell r="I540">
            <v>34</v>
          </cell>
          <cell r="J540">
            <v>41044</v>
          </cell>
          <cell r="L540">
            <v>1</v>
          </cell>
          <cell r="N540">
            <v>2</v>
          </cell>
          <cell r="O540">
            <v>110</v>
          </cell>
          <cell r="P540">
            <v>14</v>
          </cell>
          <cell r="Q540">
            <v>1</v>
          </cell>
        </row>
        <row r="541">
          <cell r="B541" t="str">
            <v>Culture-Espaces</v>
          </cell>
          <cell r="E541">
            <v>45</v>
          </cell>
          <cell r="J541">
            <v>41045</v>
          </cell>
          <cell r="L541">
            <v>1</v>
          </cell>
          <cell r="N541">
            <v>1</v>
          </cell>
          <cell r="O541">
            <v>55</v>
          </cell>
          <cell r="P541">
            <v>7</v>
          </cell>
          <cell r="Q541">
            <v>1</v>
          </cell>
        </row>
        <row r="542">
          <cell r="B542" t="str">
            <v>G1815</v>
          </cell>
          <cell r="F542">
            <v>12</v>
          </cell>
          <cell r="J542">
            <v>41045</v>
          </cell>
          <cell r="L542">
            <v>1</v>
          </cell>
          <cell r="N542">
            <v>1</v>
          </cell>
          <cell r="O542">
            <v>55</v>
          </cell>
          <cell r="P542">
            <v>0</v>
          </cell>
          <cell r="Q542">
            <v>1</v>
          </cell>
        </row>
        <row r="543">
          <cell r="B543" t="str">
            <v>Maison Tourisme Wat</v>
          </cell>
          <cell r="E543">
            <v>25</v>
          </cell>
          <cell r="J543">
            <v>41046</v>
          </cell>
          <cell r="L543">
            <v>3</v>
          </cell>
          <cell r="N543">
            <v>1</v>
          </cell>
          <cell r="O543">
            <v>90</v>
          </cell>
          <cell r="P543">
            <v>12</v>
          </cell>
          <cell r="Q543">
            <v>1</v>
          </cell>
        </row>
        <row r="544">
          <cell r="B544" t="str">
            <v>Maison Tourisme Wat</v>
          </cell>
          <cell r="F544">
            <v>20</v>
          </cell>
          <cell r="J544">
            <v>41047</v>
          </cell>
          <cell r="L544">
            <v>2</v>
          </cell>
          <cell r="N544">
            <v>1</v>
          </cell>
          <cell r="O544">
            <v>70</v>
          </cell>
          <cell r="P544">
            <v>9</v>
          </cell>
          <cell r="Q544">
            <v>1</v>
          </cell>
        </row>
        <row r="545">
          <cell r="B545" t="str">
            <v>Annulé</v>
          </cell>
          <cell r="E545">
            <v>25</v>
          </cell>
          <cell r="J545">
            <v>41048</v>
          </cell>
          <cell r="L545">
            <v>2</v>
          </cell>
          <cell r="N545">
            <v>1</v>
          </cell>
          <cell r="O545">
            <v>0</v>
          </cell>
          <cell r="P545">
            <v>0</v>
          </cell>
          <cell r="Q545">
            <v>1</v>
          </cell>
        </row>
        <row r="546">
          <cell r="B546" t="str">
            <v>Musée Wellington</v>
          </cell>
          <cell r="F546">
            <v>20</v>
          </cell>
          <cell r="J546">
            <v>41048</v>
          </cell>
          <cell r="L546">
            <v>2</v>
          </cell>
          <cell r="N546">
            <v>1</v>
          </cell>
          <cell r="O546">
            <v>70</v>
          </cell>
          <cell r="P546">
            <v>9</v>
          </cell>
          <cell r="Q546">
            <v>1</v>
          </cell>
        </row>
        <row r="547">
          <cell r="B547" t="str">
            <v>Culture-Espaces</v>
          </cell>
          <cell r="F547">
            <v>37</v>
          </cell>
          <cell r="J547">
            <v>41048</v>
          </cell>
          <cell r="L547">
            <v>1</v>
          </cell>
          <cell r="N547">
            <v>1</v>
          </cell>
          <cell r="O547">
            <v>55</v>
          </cell>
          <cell r="P547">
            <v>7</v>
          </cell>
          <cell r="Q547">
            <v>1</v>
          </cell>
        </row>
        <row r="548">
          <cell r="B548" t="str">
            <v>Maison Tourisme Wat</v>
          </cell>
          <cell r="C548">
            <v>50</v>
          </cell>
          <cell r="J548">
            <v>41051</v>
          </cell>
          <cell r="L548">
            <v>2</v>
          </cell>
          <cell r="N548">
            <v>2</v>
          </cell>
          <cell r="O548">
            <v>140</v>
          </cell>
          <cell r="P548">
            <v>18</v>
          </cell>
          <cell r="Q548">
            <v>1</v>
          </cell>
        </row>
        <row r="549">
          <cell r="B549" t="str">
            <v>Culture-Espaces</v>
          </cell>
          <cell r="C549">
            <v>56</v>
          </cell>
          <cell r="J549">
            <v>41051</v>
          </cell>
          <cell r="L549">
            <v>1</v>
          </cell>
          <cell r="N549">
            <v>2</v>
          </cell>
          <cell r="O549">
            <v>110</v>
          </cell>
          <cell r="P549">
            <v>14</v>
          </cell>
          <cell r="Q549">
            <v>1</v>
          </cell>
        </row>
        <row r="550">
          <cell r="B550" t="str">
            <v>Musée Wellington</v>
          </cell>
          <cell r="F550">
            <v>60</v>
          </cell>
          <cell r="J550">
            <v>41051</v>
          </cell>
          <cell r="L550">
            <v>1</v>
          </cell>
          <cell r="N550">
            <v>3</v>
          </cell>
          <cell r="O550">
            <v>165</v>
          </cell>
          <cell r="P550">
            <v>21</v>
          </cell>
          <cell r="Q550">
            <v>1</v>
          </cell>
        </row>
        <row r="551">
          <cell r="B551" t="str">
            <v>Culture-Espaces</v>
          </cell>
          <cell r="C551">
            <v>35</v>
          </cell>
          <cell r="J551">
            <v>41054</v>
          </cell>
          <cell r="L551">
            <v>1</v>
          </cell>
          <cell r="N551">
            <v>2</v>
          </cell>
          <cell r="O551">
            <v>110</v>
          </cell>
          <cell r="P551">
            <v>14</v>
          </cell>
          <cell r="Q551">
            <v>1</v>
          </cell>
        </row>
        <row r="552">
          <cell r="B552" t="str">
            <v>Musée Wellington</v>
          </cell>
          <cell r="F552">
            <v>24</v>
          </cell>
          <cell r="J552">
            <v>41055</v>
          </cell>
          <cell r="L552">
            <v>2</v>
          </cell>
          <cell r="N552">
            <v>1</v>
          </cell>
          <cell r="O552">
            <v>70</v>
          </cell>
          <cell r="P552">
            <v>9</v>
          </cell>
          <cell r="Q552">
            <v>1</v>
          </cell>
        </row>
        <row r="553">
          <cell r="B553" t="str">
            <v>Musée Wellington</v>
          </cell>
          <cell r="F553">
            <v>20</v>
          </cell>
          <cell r="J553">
            <v>41056</v>
          </cell>
          <cell r="L553">
            <v>3</v>
          </cell>
          <cell r="N553">
            <v>1</v>
          </cell>
          <cell r="O553">
            <v>90</v>
          </cell>
          <cell r="P553">
            <v>12</v>
          </cell>
          <cell r="Q553">
            <v>1</v>
          </cell>
        </row>
        <row r="554">
          <cell r="B554" t="str">
            <v>G1815</v>
          </cell>
          <cell r="C554">
            <v>15</v>
          </cell>
          <cell r="J554">
            <v>41056</v>
          </cell>
          <cell r="L554">
            <v>2</v>
          </cell>
          <cell r="N554">
            <v>1</v>
          </cell>
          <cell r="O554">
            <v>70</v>
          </cell>
          <cell r="P554">
            <v>0</v>
          </cell>
          <cell r="Q554">
            <v>1</v>
          </cell>
        </row>
        <row r="555">
          <cell r="B555" t="str">
            <v>G1815</v>
          </cell>
          <cell r="F555">
            <v>1</v>
          </cell>
          <cell r="J555">
            <v>41056</v>
          </cell>
          <cell r="L555">
            <v>2</v>
          </cell>
          <cell r="N555">
            <v>1</v>
          </cell>
          <cell r="O555">
            <v>70</v>
          </cell>
          <cell r="P555">
            <v>0</v>
          </cell>
          <cell r="Q555">
            <v>1</v>
          </cell>
        </row>
        <row r="556">
          <cell r="B556" t="str">
            <v>Maison Tourisme Wat</v>
          </cell>
          <cell r="D556">
            <v>40</v>
          </cell>
          <cell r="J556">
            <v>41057</v>
          </cell>
          <cell r="L556">
            <v>1</v>
          </cell>
          <cell r="N556">
            <v>2</v>
          </cell>
          <cell r="O556">
            <v>110</v>
          </cell>
          <cell r="P556">
            <v>14</v>
          </cell>
          <cell r="Q556">
            <v>1</v>
          </cell>
        </row>
        <row r="557">
          <cell r="B557" t="str">
            <v>Maison Tourisme Wat</v>
          </cell>
          <cell r="F557">
            <v>24</v>
          </cell>
          <cell r="J557">
            <v>41058</v>
          </cell>
          <cell r="L557">
            <v>1</v>
          </cell>
          <cell r="N557">
            <v>1</v>
          </cell>
          <cell r="O557">
            <v>55</v>
          </cell>
          <cell r="P557">
            <v>0</v>
          </cell>
          <cell r="Q557">
            <v>1</v>
          </cell>
        </row>
        <row r="558">
          <cell r="B558" t="str">
            <v>G1815</v>
          </cell>
          <cell r="F558">
            <v>31</v>
          </cell>
          <cell r="J558">
            <v>41059</v>
          </cell>
          <cell r="L558">
            <v>3</v>
          </cell>
          <cell r="N558">
            <v>2</v>
          </cell>
          <cell r="O558">
            <v>180</v>
          </cell>
          <cell r="P558">
            <v>0</v>
          </cell>
          <cell r="Q558">
            <v>1</v>
          </cell>
        </row>
        <row r="559">
          <cell r="B559" t="str">
            <v>Culture-Espaces</v>
          </cell>
          <cell r="C559" t="str">
            <v/>
          </cell>
          <cell r="D559">
            <v>32</v>
          </cell>
          <cell r="E559" t="str">
            <v/>
          </cell>
          <cell r="F559" t="str">
            <v/>
          </cell>
          <cell r="G559" t="str">
            <v/>
          </cell>
          <cell r="H559" t="str">
            <v/>
          </cell>
          <cell r="J559">
            <v>41061</v>
          </cell>
          <cell r="L559">
            <v>1</v>
          </cell>
          <cell r="N559">
            <v>2</v>
          </cell>
          <cell r="O559">
            <v>110</v>
          </cell>
          <cell r="P559">
            <v>14</v>
          </cell>
          <cell r="Q559">
            <v>1</v>
          </cell>
        </row>
        <row r="560">
          <cell r="B560" t="str">
            <v>G1815</v>
          </cell>
          <cell r="C560" t="str">
            <v/>
          </cell>
          <cell r="D560">
            <v>10</v>
          </cell>
          <cell r="E560" t="str">
            <v/>
          </cell>
          <cell r="F560" t="str">
            <v/>
          </cell>
          <cell r="G560" t="str">
            <v/>
          </cell>
          <cell r="H560" t="str">
            <v/>
          </cell>
          <cell r="J560">
            <v>41062</v>
          </cell>
          <cell r="L560">
            <v>2</v>
          </cell>
          <cell r="N560">
            <v>1</v>
          </cell>
          <cell r="O560">
            <v>70</v>
          </cell>
          <cell r="P560">
            <v>0</v>
          </cell>
          <cell r="Q560">
            <v>1</v>
          </cell>
        </row>
        <row r="561">
          <cell r="B561" t="str">
            <v>Musée Wellington</v>
          </cell>
          <cell r="C561" t="str">
            <v/>
          </cell>
          <cell r="D561" t="str">
            <v/>
          </cell>
          <cell r="E561" t="str">
            <v/>
          </cell>
          <cell r="F561">
            <v>30</v>
          </cell>
          <cell r="G561" t="str">
            <v/>
          </cell>
          <cell r="H561" t="str">
            <v/>
          </cell>
          <cell r="J561">
            <v>41062</v>
          </cell>
          <cell r="L561">
            <v>2</v>
          </cell>
          <cell r="N561">
            <v>2</v>
          </cell>
          <cell r="O561">
            <v>140</v>
          </cell>
          <cell r="P561">
            <v>18</v>
          </cell>
          <cell r="Q561">
            <v>1</v>
          </cell>
        </row>
        <row r="562">
          <cell r="B562" t="str">
            <v>Culture-Espaces</v>
          </cell>
          <cell r="C562">
            <v>40</v>
          </cell>
          <cell r="D562" t="str">
            <v/>
          </cell>
          <cell r="E562" t="str">
            <v/>
          </cell>
          <cell r="F562" t="str">
            <v/>
          </cell>
          <cell r="G562" t="str">
            <v/>
          </cell>
          <cell r="H562" t="str">
            <v/>
          </cell>
          <cell r="J562">
            <v>41063</v>
          </cell>
          <cell r="L562">
            <v>1</v>
          </cell>
          <cell r="N562">
            <v>2</v>
          </cell>
          <cell r="O562">
            <v>110</v>
          </cell>
          <cell r="P562">
            <v>14</v>
          </cell>
          <cell r="Q562">
            <v>1</v>
          </cell>
        </row>
        <row r="563">
          <cell r="B563" t="str">
            <v>Culture-Espaces</v>
          </cell>
          <cell r="C563">
            <v>40</v>
          </cell>
          <cell r="D563" t="str">
            <v/>
          </cell>
          <cell r="E563" t="str">
            <v/>
          </cell>
          <cell r="F563" t="str">
            <v/>
          </cell>
          <cell r="G563" t="str">
            <v/>
          </cell>
          <cell r="H563" t="str">
            <v/>
          </cell>
          <cell r="J563">
            <v>41063</v>
          </cell>
          <cell r="L563">
            <v>1</v>
          </cell>
          <cell r="N563">
            <v>2</v>
          </cell>
          <cell r="O563">
            <v>110</v>
          </cell>
          <cell r="P563">
            <v>14</v>
          </cell>
          <cell r="Q563">
            <v>1</v>
          </cell>
        </row>
        <row r="564">
          <cell r="B564" t="str">
            <v>Maison Tourisme Wat</v>
          </cell>
          <cell r="C564">
            <v>31</v>
          </cell>
          <cell r="D564" t="str">
            <v/>
          </cell>
          <cell r="E564" t="str">
            <v/>
          </cell>
          <cell r="F564" t="str">
            <v/>
          </cell>
          <cell r="G564" t="str">
            <v/>
          </cell>
          <cell r="H564" t="str">
            <v/>
          </cell>
          <cell r="J564">
            <v>41063</v>
          </cell>
          <cell r="L564">
            <v>3</v>
          </cell>
          <cell r="N564">
            <v>2</v>
          </cell>
          <cell r="O564">
            <v>180</v>
          </cell>
          <cell r="P564">
            <v>24</v>
          </cell>
          <cell r="Q564">
            <v>1</v>
          </cell>
        </row>
        <row r="565">
          <cell r="B565" t="str">
            <v>Culture-Espaces</v>
          </cell>
          <cell r="C565" t="str">
            <v/>
          </cell>
          <cell r="D565" t="str">
            <v/>
          </cell>
          <cell r="E565" t="str">
            <v/>
          </cell>
          <cell r="F565">
            <v>25</v>
          </cell>
          <cell r="G565" t="str">
            <v/>
          </cell>
          <cell r="H565" t="str">
            <v/>
          </cell>
          <cell r="J565">
            <v>41066</v>
          </cell>
          <cell r="L565">
            <v>1</v>
          </cell>
          <cell r="N565">
            <v>1</v>
          </cell>
          <cell r="O565">
            <v>55</v>
          </cell>
          <cell r="P565">
            <v>7</v>
          </cell>
          <cell r="Q565">
            <v>1</v>
          </cell>
        </row>
        <row r="566">
          <cell r="B566" t="str">
            <v>G1815</v>
          </cell>
          <cell r="C566" t="str">
            <v/>
          </cell>
          <cell r="D566" t="str">
            <v/>
          </cell>
          <cell r="E566" t="str">
            <v/>
          </cell>
          <cell r="F566">
            <v>24</v>
          </cell>
          <cell r="G566" t="str">
            <v/>
          </cell>
          <cell r="H566" t="str">
            <v/>
          </cell>
          <cell r="J566">
            <v>41066</v>
          </cell>
          <cell r="L566">
            <v>1</v>
          </cell>
          <cell r="N566">
            <v>1</v>
          </cell>
          <cell r="O566">
            <v>0</v>
          </cell>
          <cell r="P566">
            <v>0</v>
          </cell>
          <cell r="Q566">
            <v>1</v>
          </cell>
        </row>
        <row r="567">
          <cell r="B567" t="str">
            <v>Maison Tourisme Wat</v>
          </cell>
          <cell r="C567" t="str">
            <v/>
          </cell>
          <cell r="D567" t="str">
            <v/>
          </cell>
          <cell r="E567" t="str">
            <v/>
          </cell>
          <cell r="F567">
            <v>24</v>
          </cell>
          <cell r="G567" t="str">
            <v/>
          </cell>
          <cell r="H567" t="str">
            <v/>
          </cell>
          <cell r="J567">
            <v>41069</v>
          </cell>
          <cell r="L567">
            <v>1</v>
          </cell>
          <cell r="N567">
            <v>1</v>
          </cell>
          <cell r="O567">
            <v>55</v>
          </cell>
          <cell r="P567">
            <v>7</v>
          </cell>
          <cell r="Q567">
            <v>1</v>
          </cell>
        </row>
        <row r="568">
          <cell r="B568" t="str">
            <v>Maison Tourisme Wat</v>
          </cell>
          <cell r="C568" t="str">
            <v/>
          </cell>
          <cell r="D568" t="str">
            <v/>
          </cell>
          <cell r="E568" t="str">
            <v/>
          </cell>
          <cell r="F568">
            <v>24</v>
          </cell>
          <cell r="G568" t="str">
            <v/>
          </cell>
          <cell r="H568" t="str">
            <v/>
          </cell>
          <cell r="J568">
            <v>41069</v>
          </cell>
          <cell r="L568">
            <v>1</v>
          </cell>
          <cell r="N568">
            <v>1</v>
          </cell>
          <cell r="O568">
            <v>55</v>
          </cell>
          <cell r="P568">
            <v>7</v>
          </cell>
          <cell r="Q568">
            <v>1</v>
          </cell>
        </row>
        <row r="569">
          <cell r="B569" t="str">
            <v>Culture-Espaces</v>
          </cell>
          <cell r="C569" t="str">
            <v/>
          </cell>
          <cell r="D569" t="str">
            <v/>
          </cell>
          <cell r="E569" t="str">
            <v/>
          </cell>
          <cell r="F569">
            <v>25</v>
          </cell>
          <cell r="G569" t="str">
            <v/>
          </cell>
          <cell r="H569" t="str">
            <v/>
          </cell>
          <cell r="J569">
            <v>41069</v>
          </cell>
          <cell r="L569">
            <v>1</v>
          </cell>
          <cell r="N569">
            <v>1</v>
          </cell>
          <cell r="O569">
            <v>55</v>
          </cell>
          <cell r="P569">
            <v>7</v>
          </cell>
          <cell r="Q569">
            <v>1</v>
          </cell>
        </row>
        <row r="570">
          <cell r="B570" t="str">
            <v>Culture-Espaces</v>
          </cell>
          <cell r="C570" t="str">
            <v/>
          </cell>
          <cell r="D570" t="str">
            <v/>
          </cell>
          <cell r="E570" t="str">
            <v/>
          </cell>
          <cell r="F570">
            <v>25</v>
          </cell>
          <cell r="G570" t="str">
            <v/>
          </cell>
          <cell r="H570" t="str">
            <v/>
          </cell>
          <cell r="J570">
            <v>41069</v>
          </cell>
          <cell r="L570">
            <v>1</v>
          </cell>
          <cell r="N570">
            <v>1</v>
          </cell>
          <cell r="O570">
            <v>55</v>
          </cell>
          <cell r="P570">
            <v>7</v>
          </cell>
          <cell r="Q570">
            <v>1</v>
          </cell>
        </row>
        <row r="571">
          <cell r="B571" t="str">
            <v>Musée Wellington</v>
          </cell>
          <cell r="C571" t="str">
            <v/>
          </cell>
          <cell r="D571" t="str">
            <v/>
          </cell>
          <cell r="E571" t="str">
            <v/>
          </cell>
          <cell r="F571">
            <v>20</v>
          </cell>
          <cell r="G571" t="str">
            <v/>
          </cell>
          <cell r="H571" t="str">
            <v/>
          </cell>
          <cell r="J571">
            <v>41069</v>
          </cell>
          <cell r="L571">
            <v>2</v>
          </cell>
          <cell r="N571">
            <v>1</v>
          </cell>
          <cell r="O571">
            <v>70</v>
          </cell>
          <cell r="P571">
            <v>9</v>
          </cell>
          <cell r="Q571">
            <v>1</v>
          </cell>
        </row>
        <row r="572">
          <cell r="B572" t="str">
            <v>Culture-Espaces</v>
          </cell>
          <cell r="C572">
            <v>20</v>
          </cell>
          <cell r="D572" t="str">
            <v/>
          </cell>
          <cell r="E572" t="str">
            <v/>
          </cell>
          <cell r="F572" t="str">
            <v/>
          </cell>
          <cell r="G572" t="str">
            <v/>
          </cell>
          <cell r="H572" t="str">
            <v/>
          </cell>
          <cell r="J572">
            <v>41070</v>
          </cell>
          <cell r="L572">
            <v>1</v>
          </cell>
          <cell r="N572">
            <v>1</v>
          </cell>
          <cell r="O572">
            <v>55</v>
          </cell>
          <cell r="P572">
            <v>7</v>
          </cell>
          <cell r="Q572">
            <v>1</v>
          </cell>
        </row>
        <row r="573">
          <cell r="B573" t="str">
            <v>G1815</v>
          </cell>
          <cell r="C573" t="str">
            <v/>
          </cell>
          <cell r="D573" t="str">
            <v/>
          </cell>
          <cell r="E573">
            <v>30</v>
          </cell>
          <cell r="F573" t="str">
            <v/>
          </cell>
          <cell r="G573" t="str">
            <v/>
          </cell>
          <cell r="H573" t="str">
            <v/>
          </cell>
          <cell r="J573">
            <v>41073</v>
          </cell>
          <cell r="L573">
            <v>2</v>
          </cell>
          <cell r="N573">
            <v>1</v>
          </cell>
          <cell r="O573">
            <v>70</v>
          </cell>
          <cell r="P573">
            <v>0</v>
          </cell>
          <cell r="Q573">
            <v>1</v>
          </cell>
        </row>
        <row r="574">
          <cell r="B574" t="str">
            <v>Culture-Espaces</v>
          </cell>
          <cell r="C574" t="str">
            <v/>
          </cell>
          <cell r="D574" t="str">
            <v/>
          </cell>
          <cell r="E574" t="str">
            <v/>
          </cell>
          <cell r="F574">
            <v>25</v>
          </cell>
          <cell r="G574" t="str">
            <v/>
          </cell>
          <cell r="H574" t="str">
            <v/>
          </cell>
          <cell r="J574">
            <v>41073</v>
          </cell>
          <cell r="L574">
            <v>1</v>
          </cell>
          <cell r="N574">
            <v>1</v>
          </cell>
          <cell r="O574">
            <v>55</v>
          </cell>
          <cell r="P574">
            <v>7</v>
          </cell>
          <cell r="Q574">
            <v>1</v>
          </cell>
        </row>
        <row r="575">
          <cell r="B575" t="str">
            <v>Culture-Espaces</v>
          </cell>
          <cell r="C575" t="str">
            <v/>
          </cell>
          <cell r="D575" t="str">
            <v/>
          </cell>
          <cell r="E575" t="str">
            <v/>
          </cell>
          <cell r="F575">
            <v>11</v>
          </cell>
          <cell r="G575" t="str">
            <v/>
          </cell>
          <cell r="H575" t="str">
            <v/>
          </cell>
          <cell r="J575">
            <v>41073</v>
          </cell>
          <cell r="L575">
            <v>1</v>
          </cell>
          <cell r="N575">
            <v>1</v>
          </cell>
          <cell r="O575">
            <v>55</v>
          </cell>
          <cell r="P575">
            <v>7</v>
          </cell>
          <cell r="Q575">
            <v>1</v>
          </cell>
        </row>
        <row r="576">
          <cell r="B576" t="str">
            <v>Culture-Espaces</v>
          </cell>
          <cell r="C576" t="str">
            <v/>
          </cell>
          <cell r="D576" t="str">
            <v/>
          </cell>
          <cell r="E576" t="str">
            <v/>
          </cell>
          <cell r="F576">
            <v>8</v>
          </cell>
          <cell r="G576" t="str">
            <v/>
          </cell>
          <cell r="H576" t="str">
            <v/>
          </cell>
          <cell r="J576">
            <v>41073</v>
          </cell>
          <cell r="L576">
            <v>1</v>
          </cell>
          <cell r="N576">
            <v>1</v>
          </cell>
          <cell r="O576">
            <v>55</v>
          </cell>
          <cell r="P576">
            <v>7</v>
          </cell>
          <cell r="Q576">
            <v>1</v>
          </cell>
        </row>
        <row r="577">
          <cell r="B577" t="str">
            <v>Culture-Espaces</v>
          </cell>
          <cell r="C577" t="str">
            <v/>
          </cell>
          <cell r="D577" t="str">
            <v/>
          </cell>
          <cell r="E577" t="str">
            <v/>
          </cell>
          <cell r="F577">
            <v>25</v>
          </cell>
          <cell r="G577" t="str">
            <v/>
          </cell>
          <cell r="H577" t="str">
            <v/>
          </cell>
          <cell r="J577">
            <v>41073</v>
          </cell>
          <cell r="L577">
            <v>1</v>
          </cell>
          <cell r="N577">
            <v>1</v>
          </cell>
          <cell r="O577">
            <v>55</v>
          </cell>
          <cell r="P577">
            <v>7</v>
          </cell>
          <cell r="Q577">
            <v>1</v>
          </cell>
        </row>
        <row r="578">
          <cell r="B578" t="str">
            <v>G1815</v>
          </cell>
          <cell r="C578" t="str">
            <v/>
          </cell>
          <cell r="D578" t="str">
            <v/>
          </cell>
          <cell r="E578" t="str">
            <v/>
          </cell>
          <cell r="F578">
            <v>25</v>
          </cell>
          <cell r="G578" t="str">
            <v/>
          </cell>
          <cell r="H578" t="str">
            <v/>
          </cell>
          <cell r="J578">
            <v>41075</v>
          </cell>
          <cell r="L578">
            <v>3</v>
          </cell>
          <cell r="N578">
            <v>1</v>
          </cell>
          <cell r="O578">
            <v>90</v>
          </cell>
          <cell r="P578">
            <v>0</v>
          </cell>
          <cell r="Q578">
            <v>1</v>
          </cell>
        </row>
        <row r="579">
          <cell r="B579" t="str">
            <v>G1815</v>
          </cell>
          <cell r="C579" t="str">
            <v/>
          </cell>
          <cell r="D579" t="str">
            <v/>
          </cell>
          <cell r="E579" t="str">
            <v/>
          </cell>
          <cell r="F579">
            <v>25</v>
          </cell>
          <cell r="G579" t="str">
            <v/>
          </cell>
          <cell r="H579" t="str">
            <v/>
          </cell>
          <cell r="J579">
            <v>41076</v>
          </cell>
          <cell r="L579">
            <v>3</v>
          </cell>
          <cell r="N579">
            <v>1</v>
          </cell>
          <cell r="O579">
            <v>90</v>
          </cell>
          <cell r="P579">
            <v>0</v>
          </cell>
          <cell r="Q579">
            <v>1</v>
          </cell>
        </row>
        <row r="580">
          <cell r="B580" t="str">
            <v>Gratuit</v>
          </cell>
          <cell r="C580">
            <v>25</v>
          </cell>
          <cell r="D580" t="str">
            <v/>
          </cell>
          <cell r="E580" t="str">
            <v/>
          </cell>
          <cell r="F580" t="str">
            <v/>
          </cell>
          <cell r="G580" t="str">
            <v/>
          </cell>
          <cell r="H580" t="str">
            <v/>
          </cell>
          <cell r="J580">
            <v>41076</v>
          </cell>
          <cell r="L580">
            <v>2</v>
          </cell>
          <cell r="N580">
            <v>1</v>
          </cell>
          <cell r="O580">
            <v>0</v>
          </cell>
          <cell r="P580">
            <v>0</v>
          </cell>
          <cell r="Q580">
            <v>1</v>
          </cell>
        </row>
        <row r="581">
          <cell r="B581" t="str">
            <v>Culture-Espaces</v>
          </cell>
          <cell r="C581" t="str">
            <v/>
          </cell>
          <cell r="D581" t="str">
            <v/>
          </cell>
          <cell r="E581">
            <v>35</v>
          </cell>
          <cell r="F581" t="str">
            <v/>
          </cell>
          <cell r="G581" t="str">
            <v/>
          </cell>
          <cell r="H581" t="str">
            <v/>
          </cell>
          <cell r="J581">
            <v>41077</v>
          </cell>
          <cell r="L581">
            <v>1</v>
          </cell>
          <cell r="N581">
            <v>2</v>
          </cell>
          <cell r="O581">
            <v>110</v>
          </cell>
          <cell r="P581">
            <v>14</v>
          </cell>
          <cell r="Q581">
            <v>1</v>
          </cell>
        </row>
        <row r="582">
          <cell r="B582" t="str">
            <v>Annulé</v>
          </cell>
          <cell r="C582" t="str">
            <v/>
          </cell>
          <cell r="D582" t="str">
            <v/>
          </cell>
          <cell r="E582" t="str">
            <v/>
          </cell>
          <cell r="F582" t="str">
            <v/>
          </cell>
          <cell r="G582" t="str">
            <v/>
          </cell>
          <cell r="H582" t="str">
            <v/>
          </cell>
          <cell r="J582">
            <v>41078</v>
          </cell>
          <cell r="N582">
            <v>0</v>
          </cell>
          <cell r="O582">
            <v>0</v>
          </cell>
          <cell r="P582">
            <v>0</v>
          </cell>
          <cell r="Q582">
            <v>1</v>
          </cell>
        </row>
        <row r="583">
          <cell r="B583" t="str">
            <v>G1815</v>
          </cell>
          <cell r="C583">
            <v>1</v>
          </cell>
          <cell r="D583" t="str">
            <v/>
          </cell>
          <cell r="E583" t="str">
            <v/>
          </cell>
          <cell r="F583" t="str">
            <v/>
          </cell>
          <cell r="G583" t="str">
            <v/>
          </cell>
          <cell r="H583" t="str">
            <v/>
          </cell>
          <cell r="J583">
            <v>41079</v>
          </cell>
          <cell r="L583">
            <v>3</v>
          </cell>
          <cell r="N583">
            <v>1</v>
          </cell>
          <cell r="O583">
            <v>90</v>
          </cell>
          <cell r="P583">
            <v>0</v>
          </cell>
          <cell r="Q583">
            <v>1</v>
          </cell>
        </row>
        <row r="584">
          <cell r="B584" t="str">
            <v>Culture-Espaces</v>
          </cell>
          <cell r="C584">
            <v>21</v>
          </cell>
          <cell r="D584" t="str">
            <v/>
          </cell>
          <cell r="E584" t="str">
            <v/>
          </cell>
          <cell r="F584" t="str">
            <v/>
          </cell>
          <cell r="G584" t="str">
            <v/>
          </cell>
          <cell r="H584" t="str">
            <v/>
          </cell>
          <cell r="J584">
            <v>41079</v>
          </cell>
          <cell r="L584">
            <v>1</v>
          </cell>
          <cell r="N584">
            <v>1</v>
          </cell>
          <cell r="O584">
            <v>55</v>
          </cell>
          <cell r="P584">
            <v>7</v>
          </cell>
          <cell r="Q584">
            <v>1</v>
          </cell>
        </row>
        <row r="585">
          <cell r="B585" t="str">
            <v>Gratuit</v>
          </cell>
          <cell r="C585">
            <v>15</v>
          </cell>
          <cell r="D585" t="str">
            <v/>
          </cell>
          <cell r="E585" t="str">
            <v/>
          </cell>
          <cell r="F585" t="str">
            <v/>
          </cell>
          <cell r="G585" t="str">
            <v/>
          </cell>
          <cell r="H585" t="str">
            <v/>
          </cell>
          <cell r="J585">
            <v>41081</v>
          </cell>
          <cell r="L585">
            <v>1</v>
          </cell>
          <cell r="N585">
            <v>1</v>
          </cell>
          <cell r="O585">
            <v>0</v>
          </cell>
          <cell r="P585">
            <v>0</v>
          </cell>
          <cell r="Q585">
            <v>1</v>
          </cell>
        </row>
        <row r="586">
          <cell r="B586" t="str">
            <v>Culture-Espaces</v>
          </cell>
          <cell r="C586">
            <v>50</v>
          </cell>
          <cell r="D586" t="str">
            <v/>
          </cell>
          <cell r="E586" t="str">
            <v/>
          </cell>
          <cell r="F586" t="str">
            <v/>
          </cell>
          <cell r="G586" t="str">
            <v/>
          </cell>
          <cell r="H586" t="str">
            <v/>
          </cell>
          <cell r="J586">
            <v>41081</v>
          </cell>
          <cell r="L586">
            <v>1</v>
          </cell>
          <cell r="N586">
            <v>2</v>
          </cell>
          <cell r="O586">
            <v>110</v>
          </cell>
          <cell r="P586">
            <v>14</v>
          </cell>
          <cell r="Q586">
            <v>1</v>
          </cell>
        </row>
        <row r="587">
          <cell r="B587" t="str">
            <v>Culture-Espaces</v>
          </cell>
          <cell r="C587">
            <v>15</v>
          </cell>
          <cell r="D587" t="str">
            <v/>
          </cell>
          <cell r="E587" t="str">
            <v/>
          </cell>
          <cell r="F587" t="str">
            <v/>
          </cell>
          <cell r="G587" t="str">
            <v/>
          </cell>
          <cell r="H587" t="str">
            <v/>
          </cell>
          <cell r="J587">
            <v>41081</v>
          </cell>
          <cell r="L587">
            <v>1</v>
          </cell>
          <cell r="N587">
            <v>1</v>
          </cell>
          <cell r="O587">
            <v>55</v>
          </cell>
          <cell r="P587">
            <v>7</v>
          </cell>
          <cell r="Q587">
            <v>1</v>
          </cell>
        </row>
        <row r="588">
          <cell r="B588" t="str">
            <v>Culture-Espaces</v>
          </cell>
          <cell r="C588" t="str">
            <v/>
          </cell>
          <cell r="D588">
            <v>15</v>
          </cell>
          <cell r="E588" t="str">
            <v/>
          </cell>
          <cell r="F588" t="str">
            <v/>
          </cell>
          <cell r="G588" t="str">
            <v/>
          </cell>
          <cell r="H588" t="str">
            <v/>
          </cell>
          <cell r="J588">
            <v>41081</v>
          </cell>
          <cell r="L588">
            <v>1</v>
          </cell>
          <cell r="N588">
            <v>1</v>
          </cell>
          <cell r="O588">
            <v>55</v>
          </cell>
          <cell r="P588">
            <v>7</v>
          </cell>
          <cell r="Q588">
            <v>1</v>
          </cell>
        </row>
        <row r="589">
          <cell r="B589" t="str">
            <v>G1815</v>
          </cell>
          <cell r="C589" t="str">
            <v/>
          </cell>
          <cell r="D589" t="str">
            <v/>
          </cell>
          <cell r="E589" t="str">
            <v/>
          </cell>
          <cell r="F589">
            <v>33</v>
          </cell>
          <cell r="G589" t="str">
            <v/>
          </cell>
          <cell r="H589" t="str">
            <v/>
          </cell>
          <cell r="J589">
            <v>41082</v>
          </cell>
          <cell r="L589">
            <v>1</v>
          </cell>
          <cell r="N589">
            <v>2</v>
          </cell>
          <cell r="O589">
            <v>110</v>
          </cell>
          <cell r="P589">
            <v>0</v>
          </cell>
          <cell r="Q589">
            <v>1</v>
          </cell>
        </row>
        <row r="590">
          <cell r="B590" t="str">
            <v>G1815</v>
          </cell>
          <cell r="C590" t="str">
            <v/>
          </cell>
          <cell r="D590" t="str">
            <v/>
          </cell>
          <cell r="E590" t="str">
            <v/>
          </cell>
          <cell r="F590">
            <v>25</v>
          </cell>
          <cell r="G590" t="str">
            <v/>
          </cell>
          <cell r="H590" t="str">
            <v/>
          </cell>
          <cell r="J590">
            <v>41083</v>
          </cell>
          <cell r="L590">
            <v>2</v>
          </cell>
          <cell r="N590">
            <v>1</v>
          </cell>
          <cell r="O590">
            <v>70</v>
          </cell>
          <cell r="P590">
            <v>0</v>
          </cell>
          <cell r="Q590">
            <v>1</v>
          </cell>
        </row>
        <row r="591">
          <cell r="B591" t="str">
            <v>G1815</v>
          </cell>
          <cell r="C591">
            <v>27</v>
          </cell>
          <cell r="D591" t="str">
            <v/>
          </cell>
          <cell r="E591" t="str">
            <v/>
          </cell>
          <cell r="F591" t="str">
            <v/>
          </cell>
          <cell r="G591" t="str">
            <v/>
          </cell>
          <cell r="H591" t="str">
            <v/>
          </cell>
          <cell r="J591">
            <v>41083</v>
          </cell>
          <cell r="L591">
            <v>1</v>
          </cell>
          <cell r="N591">
            <v>2</v>
          </cell>
          <cell r="O591">
            <v>110</v>
          </cell>
          <cell r="P591">
            <v>0</v>
          </cell>
          <cell r="Q591">
            <v>1</v>
          </cell>
        </row>
        <row r="592">
          <cell r="B592" t="str">
            <v>Culture-Espaces</v>
          </cell>
          <cell r="C592">
            <v>20</v>
          </cell>
          <cell r="D592" t="str">
            <v/>
          </cell>
          <cell r="E592" t="str">
            <v/>
          </cell>
          <cell r="F592" t="str">
            <v/>
          </cell>
          <cell r="G592" t="str">
            <v/>
          </cell>
          <cell r="H592" t="str">
            <v/>
          </cell>
          <cell r="J592">
            <v>41084</v>
          </cell>
          <cell r="L592">
            <v>2</v>
          </cell>
          <cell r="N592">
            <v>1</v>
          </cell>
          <cell r="O592">
            <v>70</v>
          </cell>
          <cell r="P592">
            <v>9</v>
          </cell>
          <cell r="Q592">
            <v>1</v>
          </cell>
        </row>
        <row r="593">
          <cell r="B593" t="str">
            <v>Culture-Espaces</v>
          </cell>
          <cell r="C593" t="str">
            <v/>
          </cell>
          <cell r="D593" t="str">
            <v/>
          </cell>
          <cell r="E593">
            <v>24</v>
          </cell>
          <cell r="F593" t="str">
            <v/>
          </cell>
          <cell r="G593" t="str">
            <v/>
          </cell>
          <cell r="H593" t="str">
            <v/>
          </cell>
          <cell r="J593">
            <v>41085</v>
          </cell>
          <cell r="L593">
            <v>2</v>
          </cell>
          <cell r="N593">
            <v>1</v>
          </cell>
          <cell r="O593">
            <v>70</v>
          </cell>
          <cell r="P593">
            <v>9</v>
          </cell>
          <cell r="Q593">
            <v>1</v>
          </cell>
        </row>
        <row r="594">
          <cell r="B594" t="str">
            <v>Culture-Espaces</v>
          </cell>
          <cell r="C594" t="str">
            <v/>
          </cell>
          <cell r="D594" t="str">
            <v/>
          </cell>
          <cell r="E594">
            <v>20</v>
          </cell>
          <cell r="F594" t="str">
            <v/>
          </cell>
          <cell r="G594" t="str">
            <v/>
          </cell>
          <cell r="H594" t="str">
            <v/>
          </cell>
          <cell r="J594">
            <v>41086</v>
          </cell>
          <cell r="L594">
            <v>1</v>
          </cell>
          <cell r="N594">
            <v>1</v>
          </cell>
          <cell r="O594">
            <v>55</v>
          </cell>
          <cell r="P594">
            <v>7</v>
          </cell>
          <cell r="Q594">
            <v>1</v>
          </cell>
        </row>
        <row r="595">
          <cell r="B595" t="str">
            <v>Culture-Espaces</v>
          </cell>
          <cell r="C595" t="str">
            <v/>
          </cell>
          <cell r="D595">
            <v>20</v>
          </cell>
          <cell r="E595" t="str">
            <v/>
          </cell>
          <cell r="F595" t="str">
            <v/>
          </cell>
          <cell r="G595" t="str">
            <v/>
          </cell>
          <cell r="H595" t="str">
            <v/>
          </cell>
          <cell r="J595">
            <v>41087</v>
          </cell>
          <cell r="L595">
            <v>1</v>
          </cell>
          <cell r="N595">
            <v>1</v>
          </cell>
          <cell r="O595">
            <v>55</v>
          </cell>
          <cell r="P595">
            <v>7</v>
          </cell>
          <cell r="Q595">
            <v>1</v>
          </cell>
        </row>
        <row r="596">
          <cell r="B596" t="str">
            <v>Culture-Espaces</v>
          </cell>
          <cell r="C596" t="str">
            <v/>
          </cell>
          <cell r="D596" t="str">
            <v/>
          </cell>
          <cell r="E596" t="str">
            <v/>
          </cell>
          <cell r="F596">
            <v>10</v>
          </cell>
          <cell r="G596" t="str">
            <v/>
          </cell>
          <cell r="H596" t="str">
            <v/>
          </cell>
          <cell r="J596">
            <v>41088</v>
          </cell>
          <cell r="L596">
            <v>1</v>
          </cell>
          <cell r="N596">
            <v>1</v>
          </cell>
          <cell r="O596">
            <v>55</v>
          </cell>
          <cell r="P596">
            <v>7</v>
          </cell>
          <cell r="Q596">
            <v>1</v>
          </cell>
        </row>
        <row r="597">
          <cell r="B597" t="str">
            <v>G1815</v>
          </cell>
          <cell r="C597">
            <v>7</v>
          </cell>
          <cell r="D597" t="str">
            <v/>
          </cell>
          <cell r="E597" t="str">
            <v/>
          </cell>
          <cell r="F597" t="str">
            <v/>
          </cell>
          <cell r="G597" t="str">
            <v/>
          </cell>
          <cell r="H597" t="str">
            <v/>
          </cell>
          <cell r="J597">
            <v>41089</v>
          </cell>
          <cell r="L597">
            <v>1</v>
          </cell>
          <cell r="N597">
            <v>1</v>
          </cell>
          <cell r="O597">
            <v>55</v>
          </cell>
          <cell r="P597">
            <v>0</v>
          </cell>
          <cell r="Q597">
            <v>1</v>
          </cell>
        </row>
        <row r="598">
          <cell r="B598" t="str">
            <v>Musée Wellington</v>
          </cell>
          <cell r="C598" t="str">
            <v/>
          </cell>
          <cell r="D598" t="str">
            <v/>
          </cell>
          <cell r="E598" t="str">
            <v/>
          </cell>
          <cell r="F598">
            <v>20</v>
          </cell>
          <cell r="G598" t="str">
            <v/>
          </cell>
          <cell r="H598" t="str">
            <v/>
          </cell>
          <cell r="J598">
            <v>41090</v>
          </cell>
          <cell r="L598">
            <v>2</v>
          </cell>
          <cell r="N598">
            <v>1</v>
          </cell>
          <cell r="O598">
            <v>70</v>
          </cell>
          <cell r="P598">
            <v>9</v>
          </cell>
          <cell r="Q598">
            <v>1</v>
          </cell>
        </row>
        <row r="599">
          <cell r="B599" t="str">
            <v>Annulé</v>
          </cell>
          <cell r="C599" t="str">
            <v/>
          </cell>
          <cell r="D599" t="str">
            <v/>
          </cell>
          <cell r="E599" t="str">
            <v/>
          </cell>
          <cell r="F599">
            <v>0</v>
          </cell>
          <cell r="G599" t="str">
            <v/>
          </cell>
          <cell r="H599" t="str">
            <v/>
          </cell>
          <cell r="I599" t="str">
            <v>GB</v>
          </cell>
          <cell r="J599">
            <v>41091</v>
          </cell>
          <cell r="L599">
            <v>2</v>
          </cell>
          <cell r="N599">
            <v>0</v>
          </cell>
          <cell r="O599">
            <v>0</v>
          </cell>
          <cell r="P599">
            <v>0</v>
          </cell>
          <cell r="Q599">
            <v>1</v>
          </cell>
        </row>
        <row r="600">
          <cell r="B600" t="str">
            <v>Annulé</v>
          </cell>
          <cell r="C600" t="str">
            <v/>
          </cell>
          <cell r="D600" t="str">
            <v/>
          </cell>
          <cell r="E600">
            <v>0</v>
          </cell>
          <cell r="F600" t="str">
            <v/>
          </cell>
          <cell r="G600" t="str">
            <v/>
          </cell>
          <cell r="H600" t="str">
            <v/>
          </cell>
          <cell r="I600" t="str">
            <v>D</v>
          </cell>
          <cell r="J600">
            <v>41097</v>
          </cell>
          <cell r="L600">
            <v>1</v>
          </cell>
          <cell r="N600">
            <v>0</v>
          </cell>
          <cell r="O600">
            <v>0</v>
          </cell>
          <cell r="P600">
            <v>0</v>
          </cell>
          <cell r="Q600">
            <v>1</v>
          </cell>
        </row>
        <row r="601">
          <cell r="B601" t="str">
            <v>G1815</v>
          </cell>
          <cell r="C601" t="str">
            <v/>
          </cell>
          <cell r="D601" t="str">
            <v/>
          </cell>
          <cell r="E601">
            <v>43</v>
          </cell>
          <cell r="F601" t="str">
            <v/>
          </cell>
          <cell r="G601" t="str">
            <v/>
          </cell>
          <cell r="H601" t="str">
            <v/>
          </cell>
          <cell r="I601" t="str">
            <v>D</v>
          </cell>
          <cell r="J601">
            <v>41097</v>
          </cell>
          <cell r="L601">
            <v>2</v>
          </cell>
          <cell r="N601">
            <v>2</v>
          </cell>
          <cell r="O601">
            <v>140</v>
          </cell>
          <cell r="P601">
            <v>0</v>
          </cell>
          <cell r="Q601">
            <v>1</v>
          </cell>
        </row>
        <row r="602">
          <cell r="B602" t="str">
            <v>G1815</v>
          </cell>
          <cell r="C602" t="str">
            <v/>
          </cell>
          <cell r="D602" t="str">
            <v/>
          </cell>
          <cell r="E602" t="str">
            <v/>
          </cell>
          <cell r="F602">
            <v>2</v>
          </cell>
          <cell r="G602" t="str">
            <v/>
          </cell>
          <cell r="H602" t="str">
            <v/>
          </cell>
          <cell r="I602" t="str">
            <v>GB</v>
          </cell>
          <cell r="J602">
            <v>41097</v>
          </cell>
          <cell r="L602">
            <v>3</v>
          </cell>
          <cell r="O602">
            <v>0</v>
          </cell>
          <cell r="P602">
            <v>0</v>
          </cell>
          <cell r="Q602">
            <v>1</v>
          </cell>
        </row>
        <row r="603">
          <cell r="B603" t="str">
            <v>Musée Wellington</v>
          </cell>
          <cell r="C603" t="str">
            <v/>
          </cell>
          <cell r="D603" t="str">
            <v/>
          </cell>
          <cell r="E603" t="str">
            <v/>
          </cell>
          <cell r="F603">
            <v>25</v>
          </cell>
          <cell r="G603" t="str">
            <v/>
          </cell>
          <cell r="H603" t="str">
            <v/>
          </cell>
          <cell r="I603" t="str">
            <v>GB</v>
          </cell>
          <cell r="J603">
            <v>41097</v>
          </cell>
          <cell r="L603">
            <v>2</v>
          </cell>
          <cell r="N603">
            <v>1</v>
          </cell>
          <cell r="O603">
            <v>70</v>
          </cell>
          <cell r="P603">
            <v>9</v>
          </cell>
          <cell r="Q603">
            <v>1</v>
          </cell>
        </row>
        <row r="604">
          <cell r="B604" t="str">
            <v>G1815</v>
          </cell>
          <cell r="C604">
            <v>50</v>
          </cell>
          <cell r="D604" t="str">
            <v/>
          </cell>
          <cell r="E604" t="str">
            <v/>
          </cell>
          <cell r="F604" t="str">
            <v/>
          </cell>
          <cell r="G604" t="str">
            <v/>
          </cell>
          <cell r="H604" t="str">
            <v/>
          </cell>
          <cell r="I604" t="str">
            <v>F</v>
          </cell>
          <cell r="J604">
            <v>41103</v>
          </cell>
          <cell r="L604">
            <v>1</v>
          </cell>
          <cell r="N604">
            <v>2</v>
          </cell>
          <cell r="O604">
            <v>110</v>
          </cell>
          <cell r="P604">
            <v>0</v>
          </cell>
          <cell r="Q604">
            <v>1</v>
          </cell>
        </row>
        <row r="605">
          <cell r="B605" t="str">
            <v>G1815</v>
          </cell>
          <cell r="C605">
            <v>10</v>
          </cell>
          <cell r="D605" t="str">
            <v/>
          </cell>
          <cell r="E605" t="str">
            <v/>
          </cell>
          <cell r="F605" t="str">
            <v/>
          </cell>
          <cell r="G605" t="str">
            <v/>
          </cell>
          <cell r="H605" t="str">
            <v/>
          </cell>
          <cell r="I605" t="str">
            <v>F</v>
          </cell>
          <cell r="J605">
            <v>41104</v>
          </cell>
          <cell r="L605">
            <v>1</v>
          </cell>
          <cell r="N605">
            <v>1</v>
          </cell>
          <cell r="O605">
            <v>55</v>
          </cell>
          <cell r="P605">
            <v>0</v>
          </cell>
          <cell r="Q605">
            <v>1</v>
          </cell>
        </row>
        <row r="606">
          <cell r="B606" t="str">
            <v>Culture-Espaces</v>
          </cell>
          <cell r="C606">
            <v>17</v>
          </cell>
          <cell r="D606" t="str">
            <v/>
          </cell>
          <cell r="E606" t="str">
            <v/>
          </cell>
          <cell r="F606" t="str">
            <v/>
          </cell>
          <cell r="G606" t="str">
            <v/>
          </cell>
          <cell r="H606" t="str">
            <v/>
          </cell>
          <cell r="I606" t="str">
            <v>F</v>
          </cell>
          <cell r="J606">
            <v>41104</v>
          </cell>
          <cell r="L606">
            <v>1</v>
          </cell>
          <cell r="N606">
            <v>1</v>
          </cell>
          <cell r="O606">
            <v>55</v>
          </cell>
          <cell r="P606">
            <v>7</v>
          </cell>
          <cell r="Q606">
            <v>1</v>
          </cell>
        </row>
        <row r="607">
          <cell r="B607" t="str">
            <v>Culture-Espaces</v>
          </cell>
          <cell r="C607" t="str">
            <v/>
          </cell>
          <cell r="D607">
            <v>22</v>
          </cell>
          <cell r="E607" t="str">
            <v/>
          </cell>
          <cell r="F607" t="str">
            <v/>
          </cell>
          <cell r="G607" t="str">
            <v/>
          </cell>
          <cell r="H607" t="str">
            <v/>
          </cell>
          <cell r="I607" t="str">
            <v>NL</v>
          </cell>
          <cell r="J607">
            <v>41104</v>
          </cell>
          <cell r="L607">
            <v>1</v>
          </cell>
          <cell r="N607">
            <v>1</v>
          </cell>
          <cell r="O607">
            <v>55</v>
          </cell>
          <cell r="P607">
            <v>7</v>
          </cell>
          <cell r="Q607">
            <v>1</v>
          </cell>
        </row>
        <row r="608">
          <cell r="B608" t="str">
            <v>Gratuit</v>
          </cell>
          <cell r="C608">
            <v>8</v>
          </cell>
          <cell r="D608" t="str">
            <v/>
          </cell>
          <cell r="E608" t="str">
            <v/>
          </cell>
          <cell r="F608" t="str">
            <v/>
          </cell>
          <cell r="G608" t="str">
            <v/>
          </cell>
          <cell r="H608" t="str">
            <v/>
          </cell>
          <cell r="I608" t="str">
            <v>F</v>
          </cell>
          <cell r="J608">
            <v>41105</v>
          </cell>
          <cell r="L608">
            <v>1</v>
          </cell>
          <cell r="N608">
            <v>1</v>
          </cell>
          <cell r="O608">
            <v>0</v>
          </cell>
          <cell r="P608">
            <v>0</v>
          </cell>
          <cell r="Q608">
            <v>1</v>
          </cell>
        </row>
        <row r="609">
          <cell r="B609" t="str">
            <v>G1815</v>
          </cell>
          <cell r="C609" t="str">
            <v/>
          </cell>
          <cell r="D609">
            <v>25</v>
          </cell>
          <cell r="E609" t="str">
            <v/>
          </cell>
          <cell r="F609" t="str">
            <v/>
          </cell>
          <cell r="G609" t="str">
            <v/>
          </cell>
          <cell r="H609" t="str">
            <v/>
          </cell>
          <cell r="I609" t="str">
            <v>NL</v>
          </cell>
          <cell r="J609">
            <v>41110</v>
          </cell>
          <cell r="L609">
            <v>1</v>
          </cell>
          <cell r="N609">
            <v>1</v>
          </cell>
          <cell r="O609">
            <v>55</v>
          </cell>
          <cell r="P609">
            <v>0</v>
          </cell>
          <cell r="Q609">
            <v>1</v>
          </cell>
        </row>
        <row r="610">
          <cell r="B610" t="str">
            <v>Culture-Espaces</v>
          </cell>
          <cell r="C610">
            <v>60</v>
          </cell>
          <cell r="D610" t="str">
            <v/>
          </cell>
          <cell r="E610" t="str">
            <v/>
          </cell>
          <cell r="F610" t="str">
            <v/>
          </cell>
          <cell r="G610" t="str">
            <v/>
          </cell>
          <cell r="H610" t="str">
            <v/>
          </cell>
          <cell r="I610" t="str">
            <v>F</v>
          </cell>
          <cell r="J610">
            <v>41111</v>
          </cell>
          <cell r="L610">
            <v>1</v>
          </cell>
          <cell r="N610">
            <v>3</v>
          </cell>
          <cell r="O610">
            <v>165</v>
          </cell>
          <cell r="P610">
            <v>21</v>
          </cell>
          <cell r="Q610">
            <v>1</v>
          </cell>
        </row>
        <row r="611">
          <cell r="B611" t="str">
            <v>Annulé</v>
          </cell>
          <cell r="C611" t="str">
            <v/>
          </cell>
          <cell r="D611" t="str">
            <v/>
          </cell>
          <cell r="E611" t="str">
            <v/>
          </cell>
          <cell r="F611">
            <v>0</v>
          </cell>
          <cell r="G611" t="str">
            <v/>
          </cell>
          <cell r="H611" t="str">
            <v/>
          </cell>
          <cell r="I611" t="str">
            <v>GB</v>
          </cell>
          <cell r="J611">
            <v>41111</v>
          </cell>
          <cell r="L611">
            <v>2</v>
          </cell>
          <cell r="N611">
            <v>0</v>
          </cell>
          <cell r="O611">
            <v>0</v>
          </cell>
          <cell r="P611">
            <v>0</v>
          </cell>
          <cell r="Q611">
            <v>1</v>
          </cell>
        </row>
        <row r="612">
          <cell r="B612" t="str">
            <v>Musée Wellington</v>
          </cell>
          <cell r="C612" t="str">
            <v/>
          </cell>
          <cell r="D612" t="str">
            <v/>
          </cell>
          <cell r="E612" t="str">
            <v/>
          </cell>
          <cell r="F612">
            <v>25</v>
          </cell>
          <cell r="G612" t="str">
            <v/>
          </cell>
          <cell r="H612" t="str">
            <v/>
          </cell>
          <cell r="I612" t="str">
            <v>GB</v>
          </cell>
          <cell r="J612">
            <v>41111</v>
          </cell>
          <cell r="L612">
            <v>2</v>
          </cell>
          <cell r="N612">
            <v>1</v>
          </cell>
          <cell r="O612">
            <v>70</v>
          </cell>
          <cell r="P612">
            <v>9</v>
          </cell>
          <cell r="Q612">
            <v>1</v>
          </cell>
        </row>
        <row r="613">
          <cell r="B613" t="str">
            <v>Culture-Espaces</v>
          </cell>
          <cell r="C613" t="str">
            <v/>
          </cell>
          <cell r="D613" t="str">
            <v/>
          </cell>
          <cell r="E613">
            <v>39</v>
          </cell>
          <cell r="F613" t="str">
            <v/>
          </cell>
          <cell r="G613" t="str">
            <v/>
          </cell>
          <cell r="H613" t="str">
            <v/>
          </cell>
          <cell r="I613" t="str">
            <v>D</v>
          </cell>
          <cell r="J613">
            <v>41112</v>
          </cell>
          <cell r="L613">
            <v>1</v>
          </cell>
          <cell r="N613">
            <v>1</v>
          </cell>
          <cell r="O613">
            <v>55</v>
          </cell>
          <cell r="P613">
            <v>7</v>
          </cell>
          <cell r="Q613">
            <v>1</v>
          </cell>
        </row>
        <row r="614">
          <cell r="B614" t="str">
            <v>Musée Wellington</v>
          </cell>
          <cell r="C614" t="str">
            <v/>
          </cell>
          <cell r="D614" t="str">
            <v/>
          </cell>
          <cell r="E614">
            <v>45</v>
          </cell>
          <cell r="F614" t="str">
            <v/>
          </cell>
          <cell r="G614" t="str">
            <v/>
          </cell>
          <cell r="H614" t="str">
            <v/>
          </cell>
          <cell r="I614" t="str">
            <v>D</v>
          </cell>
          <cell r="J614">
            <v>41113</v>
          </cell>
          <cell r="L614">
            <v>3</v>
          </cell>
          <cell r="N614">
            <v>2</v>
          </cell>
          <cell r="O614">
            <v>180</v>
          </cell>
          <cell r="P614">
            <v>24</v>
          </cell>
          <cell r="Q614">
            <v>1</v>
          </cell>
        </row>
        <row r="615">
          <cell r="B615" t="str">
            <v>G1815</v>
          </cell>
          <cell r="C615" t="str">
            <v/>
          </cell>
          <cell r="D615">
            <v>20</v>
          </cell>
          <cell r="E615" t="str">
            <v/>
          </cell>
          <cell r="F615" t="str">
            <v/>
          </cell>
          <cell r="G615" t="str">
            <v/>
          </cell>
          <cell r="H615" t="str">
            <v/>
          </cell>
          <cell r="I615" t="str">
            <v>NL</v>
          </cell>
          <cell r="J615">
            <v>41114</v>
          </cell>
          <cell r="L615">
            <v>2</v>
          </cell>
          <cell r="N615">
            <v>1</v>
          </cell>
          <cell r="O615">
            <v>70</v>
          </cell>
          <cell r="P615">
            <v>0</v>
          </cell>
          <cell r="Q615">
            <v>1</v>
          </cell>
        </row>
        <row r="616">
          <cell r="B616" t="str">
            <v>G1815</v>
          </cell>
          <cell r="C616">
            <v>20</v>
          </cell>
          <cell r="D616" t="str">
            <v/>
          </cell>
          <cell r="E616" t="str">
            <v/>
          </cell>
          <cell r="F616" t="str">
            <v/>
          </cell>
          <cell r="G616" t="str">
            <v/>
          </cell>
          <cell r="H616" t="str">
            <v/>
          </cell>
          <cell r="I616" t="str">
            <v>F</v>
          </cell>
          <cell r="J616">
            <v>41114</v>
          </cell>
          <cell r="L616">
            <v>2</v>
          </cell>
          <cell r="N616">
            <v>1</v>
          </cell>
          <cell r="O616">
            <v>70</v>
          </cell>
          <cell r="P616">
            <v>0</v>
          </cell>
          <cell r="Q616">
            <v>1</v>
          </cell>
        </row>
        <row r="617">
          <cell r="B617" t="str">
            <v>Musée Wellington</v>
          </cell>
          <cell r="C617" t="str">
            <v/>
          </cell>
          <cell r="D617" t="str">
            <v/>
          </cell>
          <cell r="E617" t="str">
            <v/>
          </cell>
          <cell r="F617">
            <v>15</v>
          </cell>
          <cell r="G617" t="str">
            <v/>
          </cell>
          <cell r="H617" t="str">
            <v/>
          </cell>
          <cell r="I617" t="str">
            <v>GB</v>
          </cell>
          <cell r="J617">
            <v>41118</v>
          </cell>
          <cell r="L617">
            <v>2</v>
          </cell>
          <cell r="N617">
            <v>1</v>
          </cell>
          <cell r="O617">
            <v>70</v>
          </cell>
          <cell r="P617">
            <v>9</v>
          </cell>
          <cell r="Q617">
            <v>1</v>
          </cell>
        </row>
        <row r="618">
          <cell r="B618" t="str">
            <v>Musée Wellington</v>
          </cell>
          <cell r="C618" t="str">
            <v/>
          </cell>
          <cell r="D618" t="str">
            <v/>
          </cell>
          <cell r="E618" t="str">
            <v/>
          </cell>
          <cell r="F618">
            <v>20</v>
          </cell>
          <cell r="G618" t="str">
            <v/>
          </cell>
          <cell r="H618" t="str">
            <v/>
          </cell>
          <cell r="I618" t="str">
            <v>GB</v>
          </cell>
          <cell r="J618">
            <v>41132</v>
          </cell>
          <cell r="L618">
            <v>2</v>
          </cell>
          <cell r="N618">
            <v>1</v>
          </cell>
          <cell r="O618">
            <v>70</v>
          </cell>
          <cell r="P618">
            <v>9</v>
          </cell>
          <cell r="Q618">
            <v>1</v>
          </cell>
        </row>
        <row r="619">
          <cell r="B619" t="str">
            <v>G1815</v>
          </cell>
          <cell r="C619">
            <v>10</v>
          </cell>
          <cell r="D619" t="str">
            <v/>
          </cell>
          <cell r="E619" t="str">
            <v/>
          </cell>
          <cell r="F619" t="str">
            <v/>
          </cell>
          <cell r="G619" t="str">
            <v/>
          </cell>
          <cell r="H619" t="str">
            <v/>
          </cell>
          <cell r="I619" t="str">
            <v>F</v>
          </cell>
          <cell r="J619">
            <v>41134</v>
          </cell>
          <cell r="L619">
            <v>1</v>
          </cell>
          <cell r="N619">
            <v>1</v>
          </cell>
          <cell r="O619">
            <v>55</v>
          </cell>
          <cell r="P619">
            <v>0</v>
          </cell>
          <cell r="Q619">
            <v>1</v>
          </cell>
        </row>
        <row r="620">
          <cell r="B620" t="str">
            <v>Annulé</v>
          </cell>
          <cell r="C620" t="str">
            <v/>
          </cell>
          <cell r="D620" t="str">
            <v/>
          </cell>
          <cell r="E620">
            <v>45</v>
          </cell>
          <cell r="F620" t="str">
            <v/>
          </cell>
          <cell r="G620" t="str">
            <v/>
          </cell>
          <cell r="H620" t="str">
            <v/>
          </cell>
          <cell r="I620" t="str">
            <v>D</v>
          </cell>
          <cell r="J620">
            <v>41136</v>
          </cell>
          <cell r="L620">
            <v>1</v>
          </cell>
          <cell r="N620">
            <v>0</v>
          </cell>
          <cell r="O620">
            <v>0</v>
          </cell>
          <cell r="P620">
            <v>0</v>
          </cell>
          <cell r="Q620">
            <v>1</v>
          </cell>
        </row>
        <row r="621">
          <cell r="B621" t="str">
            <v>Musée Wellington</v>
          </cell>
          <cell r="C621" t="str">
            <v/>
          </cell>
          <cell r="D621" t="str">
            <v/>
          </cell>
          <cell r="E621" t="str">
            <v/>
          </cell>
          <cell r="F621">
            <v>25</v>
          </cell>
          <cell r="G621" t="str">
            <v/>
          </cell>
          <cell r="H621" t="str">
            <v/>
          </cell>
          <cell r="I621" t="str">
            <v>GB</v>
          </cell>
          <cell r="J621">
            <v>41139</v>
          </cell>
          <cell r="L621">
            <v>2</v>
          </cell>
          <cell r="N621">
            <v>1</v>
          </cell>
          <cell r="O621">
            <v>70</v>
          </cell>
          <cell r="P621">
            <v>9</v>
          </cell>
          <cell r="Q621">
            <v>1</v>
          </cell>
        </row>
        <row r="622">
          <cell r="B622" t="str">
            <v>Gratuit</v>
          </cell>
          <cell r="C622">
            <v>5</v>
          </cell>
          <cell r="D622" t="str">
            <v/>
          </cell>
          <cell r="E622" t="str">
            <v/>
          </cell>
          <cell r="F622" t="str">
            <v/>
          </cell>
          <cell r="G622" t="str">
            <v/>
          </cell>
          <cell r="H622" t="str">
            <v/>
          </cell>
          <cell r="I622" t="str">
            <v>F</v>
          </cell>
          <cell r="J622">
            <v>41140</v>
          </cell>
          <cell r="L622">
            <v>2</v>
          </cell>
          <cell r="N622">
            <v>1</v>
          </cell>
          <cell r="O622">
            <v>0</v>
          </cell>
          <cell r="P622">
            <v>0</v>
          </cell>
          <cell r="Q622">
            <v>1</v>
          </cell>
        </row>
        <row r="623">
          <cell r="B623" t="str">
            <v>Gratuit</v>
          </cell>
          <cell r="C623">
            <v>15</v>
          </cell>
          <cell r="D623" t="str">
            <v/>
          </cell>
          <cell r="E623" t="str">
            <v/>
          </cell>
          <cell r="F623" t="str">
            <v/>
          </cell>
          <cell r="G623" t="str">
            <v/>
          </cell>
          <cell r="H623" t="str">
            <v/>
          </cell>
          <cell r="I623" t="str">
            <v>F</v>
          </cell>
          <cell r="J623">
            <v>41143</v>
          </cell>
          <cell r="L623">
            <v>2</v>
          </cell>
          <cell r="N623">
            <v>1</v>
          </cell>
          <cell r="O623">
            <v>0</v>
          </cell>
          <cell r="P623">
            <v>0</v>
          </cell>
          <cell r="Q623">
            <v>1</v>
          </cell>
        </row>
        <row r="624">
          <cell r="B624" t="str">
            <v>G1815</v>
          </cell>
          <cell r="C624" t="str">
            <v/>
          </cell>
          <cell r="D624" t="str">
            <v/>
          </cell>
          <cell r="E624" t="str">
            <v/>
          </cell>
          <cell r="F624">
            <v>12</v>
          </cell>
          <cell r="G624" t="str">
            <v/>
          </cell>
          <cell r="H624" t="str">
            <v/>
          </cell>
          <cell r="I624" t="str">
            <v>GB</v>
          </cell>
          <cell r="J624">
            <v>41144</v>
          </cell>
          <cell r="L624">
            <v>1</v>
          </cell>
          <cell r="N624">
            <v>1</v>
          </cell>
          <cell r="O624">
            <v>55</v>
          </cell>
          <cell r="P624">
            <v>0</v>
          </cell>
          <cell r="Q624">
            <v>1</v>
          </cell>
        </row>
        <row r="625">
          <cell r="B625" t="str">
            <v>Culture-Espaces</v>
          </cell>
          <cell r="C625" t="str">
            <v/>
          </cell>
          <cell r="D625" t="str">
            <v/>
          </cell>
          <cell r="E625" t="str">
            <v/>
          </cell>
          <cell r="F625">
            <v>20</v>
          </cell>
          <cell r="G625" t="str">
            <v/>
          </cell>
          <cell r="H625" t="str">
            <v/>
          </cell>
          <cell r="I625" t="str">
            <v>GB</v>
          </cell>
          <cell r="J625">
            <v>41146</v>
          </cell>
          <cell r="L625">
            <v>1</v>
          </cell>
          <cell r="N625">
            <v>1</v>
          </cell>
          <cell r="O625">
            <v>55</v>
          </cell>
          <cell r="P625">
            <v>7</v>
          </cell>
          <cell r="Q625">
            <v>1</v>
          </cell>
        </row>
        <row r="626">
          <cell r="B626" t="str">
            <v>Culture-Espaces</v>
          </cell>
          <cell r="C626">
            <v>20</v>
          </cell>
          <cell r="D626" t="str">
            <v/>
          </cell>
          <cell r="E626" t="str">
            <v/>
          </cell>
          <cell r="F626" t="str">
            <v/>
          </cell>
          <cell r="G626" t="str">
            <v/>
          </cell>
          <cell r="H626" t="str">
            <v/>
          </cell>
          <cell r="I626" t="str">
            <v>F</v>
          </cell>
          <cell r="J626">
            <v>41146</v>
          </cell>
          <cell r="L626">
            <v>1</v>
          </cell>
          <cell r="N626">
            <v>1</v>
          </cell>
          <cell r="O626">
            <v>55</v>
          </cell>
          <cell r="P626">
            <v>7</v>
          </cell>
          <cell r="Q626">
            <v>1</v>
          </cell>
        </row>
        <row r="627">
          <cell r="B627" t="str">
            <v>Musée Wellington</v>
          </cell>
          <cell r="C627" t="str">
            <v/>
          </cell>
          <cell r="D627" t="str">
            <v/>
          </cell>
          <cell r="E627" t="str">
            <v/>
          </cell>
          <cell r="F627">
            <v>22</v>
          </cell>
          <cell r="G627" t="str">
            <v/>
          </cell>
          <cell r="H627" t="str">
            <v/>
          </cell>
          <cell r="I627" t="str">
            <v>GB</v>
          </cell>
          <cell r="J627">
            <v>41146</v>
          </cell>
          <cell r="L627">
            <v>2</v>
          </cell>
          <cell r="N627">
            <v>1</v>
          </cell>
          <cell r="O627">
            <v>70</v>
          </cell>
          <cell r="P627">
            <v>9</v>
          </cell>
          <cell r="Q627">
            <v>1</v>
          </cell>
        </row>
        <row r="628">
          <cell r="B628" t="str">
            <v>G1815</v>
          </cell>
          <cell r="C628" t="str">
            <v/>
          </cell>
          <cell r="D628" t="str">
            <v/>
          </cell>
          <cell r="E628" t="str">
            <v/>
          </cell>
          <cell r="F628">
            <v>20</v>
          </cell>
          <cell r="G628" t="str">
            <v/>
          </cell>
          <cell r="H628" t="str">
            <v/>
          </cell>
          <cell r="I628" t="str">
            <v>GB</v>
          </cell>
          <cell r="J628">
            <v>41146</v>
          </cell>
          <cell r="L628">
            <v>1</v>
          </cell>
          <cell r="N628">
            <v>1</v>
          </cell>
          <cell r="O628">
            <v>55</v>
          </cell>
          <cell r="P628">
            <v>0</v>
          </cell>
          <cell r="Q628">
            <v>1</v>
          </cell>
        </row>
        <row r="629">
          <cell r="B629" t="str">
            <v>G1815</v>
          </cell>
          <cell r="C629" t="str">
            <v/>
          </cell>
          <cell r="D629">
            <v>20</v>
          </cell>
          <cell r="E629" t="str">
            <v/>
          </cell>
          <cell r="F629" t="str">
            <v/>
          </cell>
          <cell r="G629" t="str">
            <v/>
          </cell>
          <cell r="H629" t="str">
            <v/>
          </cell>
          <cell r="I629" t="str">
            <v>NL</v>
          </cell>
          <cell r="J629">
            <v>41147</v>
          </cell>
          <cell r="L629">
            <v>2</v>
          </cell>
          <cell r="N629">
            <v>1</v>
          </cell>
          <cell r="O629">
            <v>70</v>
          </cell>
          <cell r="P629">
            <v>0</v>
          </cell>
          <cell r="Q629">
            <v>1</v>
          </cell>
        </row>
        <row r="630">
          <cell r="B630" t="str">
            <v>Culture-Espaces</v>
          </cell>
          <cell r="C630" t="str">
            <v/>
          </cell>
          <cell r="D630" t="str">
            <v/>
          </cell>
          <cell r="E630" t="str">
            <v/>
          </cell>
          <cell r="F630" t="str">
            <v/>
          </cell>
          <cell r="G630" t="str">
            <v/>
          </cell>
          <cell r="H630">
            <v>25</v>
          </cell>
          <cell r="I630" t="str">
            <v>I</v>
          </cell>
          <cell r="J630">
            <v>41148</v>
          </cell>
          <cell r="L630">
            <v>1</v>
          </cell>
          <cell r="N630">
            <v>1</v>
          </cell>
          <cell r="O630">
            <v>55</v>
          </cell>
          <cell r="P630">
            <v>7</v>
          </cell>
          <cell r="Q630">
            <v>1</v>
          </cell>
        </row>
        <row r="631">
          <cell r="B631" t="str">
            <v>Culture-Espaces</v>
          </cell>
          <cell r="C631" t="str">
            <v/>
          </cell>
          <cell r="D631" t="str">
            <v/>
          </cell>
          <cell r="E631">
            <v>35</v>
          </cell>
          <cell r="F631" t="str">
            <v/>
          </cell>
          <cell r="G631" t="str">
            <v/>
          </cell>
          <cell r="H631" t="str">
            <v/>
          </cell>
          <cell r="I631" t="str">
            <v>D</v>
          </cell>
          <cell r="J631">
            <v>41150</v>
          </cell>
          <cell r="L631">
            <v>1</v>
          </cell>
          <cell r="N631">
            <v>2</v>
          </cell>
          <cell r="O631">
            <v>110</v>
          </cell>
          <cell r="P631">
            <v>14</v>
          </cell>
          <cell r="Q631">
            <v>1</v>
          </cell>
        </row>
        <row r="632">
          <cell r="B632" t="str">
            <v>G1815</v>
          </cell>
          <cell r="C632" t="str">
            <v/>
          </cell>
          <cell r="D632" t="str">
            <v/>
          </cell>
          <cell r="E632" t="str">
            <v/>
          </cell>
          <cell r="F632">
            <v>3</v>
          </cell>
          <cell r="G632" t="str">
            <v/>
          </cell>
          <cell r="H632" t="str">
            <v/>
          </cell>
          <cell r="I632" t="str">
            <v>GB</v>
          </cell>
          <cell r="J632">
            <v>41151</v>
          </cell>
          <cell r="L632">
            <v>3</v>
          </cell>
          <cell r="N632">
            <v>1</v>
          </cell>
          <cell r="O632">
            <v>90</v>
          </cell>
          <cell r="P632">
            <v>0</v>
          </cell>
          <cell r="Q632">
            <v>1</v>
          </cell>
        </row>
        <row r="633">
          <cell r="B633" t="str">
            <v>Culture-Espaces</v>
          </cell>
          <cell r="C633" t="str">
            <v/>
          </cell>
          <cell r="D633" t="str">
            <v/>
          </cell>
          <cell r="E633">
            <v>40</v>
          </cell>
          <cell r="F633" t="str">
            <v/>
          </cell>
          <cell r="G633" t="str">
            <v/>
          </cell>
          <cell r="H633" t="str">
            <v/>
          </cell>
          <cell r="I633" t="str">
            <v>D</v>
          </cell>
          <cell r="J633">
            <v>41153</v>
          </cell>
          <cell r="L633">
            <v>1</v>
          </cell>
          <cell r="N633">
            <v>2</v>
          </cell>
          <cell r="O633">
            <v>110</v>
          </cell>
          <cell r="P633">
            <v>14</v>
          </cell>
          <cell r="Q633">
            <v>1</v>
          </cell>
        </row>
        <row r="634">
          <cell r="B634" t="str">
            <v>Culture-Espaces</v>
          </cell>
          <cell r="C634" t="str">
            <v/>
          </cell>
          <cell r="D634" t="str">
            <v/>
          </cell>
          <cell r="E634" t="str">
            <v/>
          </cell>
          <cell r="F634">
            <v>25</v>
          </cell>
          <cell r="G634" t="str">
            <v/>
          </cell>
          <cell r="H634" t="str">
            <v/>
          </cell>
          <cell r="I634" t="str">
            <v>GB</v>
          </cell>
          <cell r="J634">
            <v>41154</v>
          </cell>
          <cell r="L634">
            <v>1</v>
          </cell>
          <cell r="N634">
            <v>1</v>
          </cell>
          <cell r="O634">
            <v>55</v>
          </cell>
          <cell r="P634">
            <v>7</v>
          </cell>
          <cell r="Q634">
            <v>1</v>
          </cell>
        </row>
        <row r="635">
          <cell r="B635" t="str">
            <v>G1815</v>
          </cell>
          <cell r="C635" t="str">
            <v/>
          </cell>
          <cell r="D635" t="str">
            <v/>
          </cell>
          <cell r="E635" t="str">
            <v/>
          </cell>
          <cell r="F635">
            <v>7</v>
          </cell>
          <cell r="G635" t="str">
            <v/>
          </cell>
          <cell r="H635" t="str">
            <v/>
          </cell>
          <cell r="I635" t="str">
            <v>GB</v>
          </cell>
          <cell r="J635">
            <v>41158</v>
          </cell>
          <cell r="L635">
            <v>1</v>
          </cell>
          <cell r="N635">
            <v>1</v>
          </cell>
          <cell r="O635">
            <v>55</v>
          </cell>
          <cell r="P635">
            <v>0</v>
          </cell>
          <cell r="Q635">
            <v>1</v>
          </cell>
        </row>
        <row r="636">
          <cell r="B636" t="str">
            <v>Musée Wellington</v>
          </cell>
          <cell r="C636">
            <v>25</v>
          </cell>
          <cell r="D636" t="str">
            <v/>
          </cell>
          <cell r="E636" t="str">
            <v/>
          </cell>
          <cell r="F636" t="str">
            <v/>
          </cell>
          <cell r="G636" t="str">
            <v/>
          </cell>
          <cell r="H636" t="str">
            <v/>
          </cell>
          <cell r="I636" t="str">
            <v>F</v>
          </cell>
          <cell r="J636">
            <v>41159</v>
          </cell>
          <cell r="L636">
            <v>1</v>
          </cell>
          <cell r="N636">
            <v>1</v>
          </cell>
          <cell r="O636">
            <v>55</v>
          </cell>
          <cell r="P636">
            <v>7</v>
          </cell>
          <cell r="Q636">
            <v>1</v>
          </cell>
        </row>
        <row r="637">
          <cell r="B637" t="str">
            <v>Musée Wellington</v>
          </cell>
          <cell r="C637">
            <v>100</v>
          </cell>
          <cell r="D637" t="str">
            <v/>
          </cell>
          <cell r="E637" t="str">
            <v/>
          </cell>
          <cell r="F637" t="str">
            <v/>
          </cell>
          <cell r="G637" t="str">
            <v/>
          </cell>
          <cell r="H637" t="str">
            <v/>
          </cell>
          <cell r="I637" t="str">
            <v>F</v>
          </cell>
          <cell r="J637">
            <v>41159</v>
          </cell>
          <cell r="L637">
            <v>1</v>
          </cell>
          <cell r="N637">
            <v>3</v>
          </cell>
          <cell r="O637">
            <v>165</v>
          </cell>
          <cell r="P637">
            <v>21</v>
          </cell>
          <cell r="Q637">
            <v>1</v>
          </cell>
        </row>
        <row r="638">
          <cell r="B638" t="str">
            <v>G1815</v>
          </cell>
          <cell r="C638" t="str">
            <v/>
          </cell>
          <cell r="D638" t="str">
            <v/>
          </cell>
          <cell r="E638" t="str">
            <v/>
          </cell>
          <cell r="F638">
            <v>2</v>
          </cell>
          <cell r="G638" t="str">
            <v/>
          </cell>
          <cell r="H638" t="str">
            <v/>
          </cell>
          <cell r="I638" t="str">
            <v>GB</v>
          </cell>
          <cell r="J638">
            <v>41160</v>
          </cell>
          <cell r="L638">
            <v>1</v>
          </cell>
          <cell r="N638">
            <v>1</v>
          </cell>
          <cell r="O638">
            <v>55</v>
          </cell>
          <cell r="P638">
            <v>0</v>
          </cell>
          <cell r="Q638">
            <v>1</v>
          </cell>
        </row>
        <row r="639">
          <cell r="B639" t="str">
            <v>G1815</v>
          </cell>
          <cell r="C639">
            <v>12</v>
          </cell>
          <cell r="D639" t="str">
            <v/>
          </cell>
          <cell r="E639" t="str">
            <v/>
          </cell>
          <cell r="F639" t="str">
            <v/>
          </cell>
          <cell r="G639" t="str">
            <v/>
          </cell>
          <cell r="H639" t="str">
            <v/>
          </cell>
          <cell r="I639" t="str">
            <v>F</v>
          </cell>
          <cell r="J639">
            <v>41160</v>
          </cell>
          <cell r="L639">
            <v>2</v>
          </cell>
          <cell r="N639">
            <v>1</v>
          </cell>
          <cell r="O639">
            <v>70</v>
          </cell>
          <cell r="P639">
            <v>0</v>
          </cell>
          <cell r="Q639">
            <v>1</v>
          </cell>
        </row>
        <row r="640">
          <cell r="B640" t="str">
            <v>G1815</v>
          </cell>
          <cell r="C640" t="str">
            <v/>
          </cell>
          <cell r="D640" t="str">
            <v/>
          </cell>
          <cell r="E640" t="str">
            <v/>
          </cell>
          <cell r="F640">
            <v>5</v>
          </cell>
          <cell r="G640" t="str">
            <v/>
          </cell>
          <cell r="H640" t="str">
            <v/>
          </cell>
          <cell r="I640" t="str">
            <v>gb</v>
          </cell>
          <cell r="J640">
            <v>41160</v>
          </cell>
          <cell r="L640">
            <v>3</v>
          </cell>
          <cell r="N640">
            <v>1</v>
          </cell>
          <cell r="O640">
            <v>90</v>
          </cell>
          <cell r="P640">
            <v>0</v>
          </cell>
          <cell r="Q640">
            <v>1</v>
          </cell>
        </row>
        <row r="641">
          <cell r="B641" t="str">
            <v>Annulé</v>
          </cell>
          <cell r="C641" t="str">
            <v/>
          </cell>
          <cell r="D641">
            <v>24</v>
          </cell>
          <cell r="E641" t="str">
            <v/>
          </cell>
          <cell r="F641" t="str">
            <v/>
          </cell>
          <cell r="G641" t="str">
            <v/>
          </cell>
          <cell r="H641" t="str">
            <v/>
          </cell>
          <cell r="I641" t="str">
            <v>NL</v>
          </cell>
          <cell r="J641">
            <v>41160</v>
          </cell>
          <cell r="L641">
            <v>1</v>
          </cell>
          <cell r="N641">
            <v>0</v>
          </cell>
          <cell r="O641">
            <v>0</v>
          </cell>
          <cell r="P641">
            <v>0</v>
          </cell>
          <cell r="Q641">
            <v>1</v>
          </cell>
        </row>
        <row r="642">
          <cell r="B642" t="str">
            <v>Culture-Espaces</v>
          </cell>
          <cell r="C642">
            <v>38</v>
          </cell>
          <cell r="D642" t="str">
            <v/>
          </cell>
          <cell r="E642" t="str">
            <v/>
          </cell>
          <cell r="F642" t="str">
            <v/>
          </cell>
          <cell r="G642" t="str">
            <v/>
          </cell>
          <cell r="H642" t="str">
            <v/>
          </cell>
          <cell r="I642" t="str">
            <v>f</v>
          </cell>
          <cell r="J642">
            <v>41160</v>
          </cell>
          <cell r="L642">
            <v>1</v>
          </cell>
          <cell r="N642">
            <v>2</v>
          </cell>
          <cell r="O642">
            <v>110</v>
          </cell>
          <cell r="P642">
            <v>14</v>
          </cell>
          <cell r="Q642">
            <v>1</v>
          </cell>
        </row>
        <row r="643">
          <cell r="B643" t="str">
            <v>Musée Wellington</v>
          </cell>
          <cell r="C643" t="str">
            <v/>
          </cell>
          <cell r="D643" t="str">
            <v/>
          </cell>
          <cell r="E643" t="str">
            <v/>
          </cell>
          <cell r="F643">
            <v>20</v>
          </cell>
          <cell r="G643" t="str">
            <v/>
          </cell>
          <cell r="H643" t="str">
            <v/>
          </cell>
          <cell r="I643" t="str">
            <v>GB</v>
          </cell>
          <cell r="J643">
            <v>41160</v>
          </cell>
          <cell r="L643">
            <v>2</v>
          </cell>
          <cell r="N643">
            <v>1</v>
          </cell>
          <cell r="O643">
            <v>70</v>
          </cell>
          <cell r="P643">
            <v>9</v>
          </cell>
          <cell r="Q643">
            <v>1</v>
          </cell>
        </row>
        <row r="644">
          <cell r="B644" t="str">
            <v>Musée Wellington</v>
          </cell>
          <cell r="C644" t="str">
            <v/>
          </cell>
          <cell r="D644" t="str">
            <v/>
          </cell>
          <cell r="E644" t="str">
            <v/>
          </cell>
          <cell r="F644">
            <v>20</v>
          </cell>
          <cell r="G644" t="str">
            <v/>
          </cell>
          <cell r="H644" t="str">
            <v/>
          </cell>
          <cell r="I644" t="str">
            <v>gb</v>
          </cell>
          <cell r="J644">
            <v>41160</v>
          </cell>
          <cell r="L644">
            <v>2</v>
          </cell>
          <cell r="N644">
            <v>1</v>
          </cell>
          <cell r="O644">
            <v>70</v>
          </cell>
          <cell r="P644">
            <v>9</v>
          </cell>
          <cell r="Q644">
            <v>1</v>
          </cell>
        </row>
        <row r="645">
          <cell r="B645" t="str">
            <v>Culture-Espaces</v>
          </cell>
          <cell r="C645" t="str">
            <v/>
          </cell>
          <cell r="D645" t="str">
            <v/>
          </cell>
          <cell r="E645" t="str">
            <v/>
          </cell>
          <cell r="F645">
            <v>24</v>
          </cell>
          <cell r="G645" t="str">
            <v/>
          </cell>
          <cell r="H645" t="str">
            <v/>
          </cell>
          <cell r="I645" t="str">
            <v>gb</v>
          </cell>
          <cell r="J645">
            <v>41163</v>
          </cell>
          <cell r="L645">
            <v>1</v>
          </cell>
          <cell r="N645">
            <v>1</v>
          </cell>
          <cell r="O645">
            <v>55</v>
          </cell>
          <cell r="P645">
            <v>7</v>
          </cell>
          <cell r="Q645">
            <v>1</v>
          </cell>
        </row>
        <row r="646">
          <cell r="B646" t="str">
            <v>Culture-Espaces</v>
          </cell>
          <cell r="C646">
            <v>30</v>
          </cell>
          <cell r="D646" t="str">
            <v/>
          </cell>
          <cell r="E646" t="str">
            <v/>
          </cell>
          <cell r="F646" t="str">
            <v/>
          </cell>
          <cell r="G646" t="str">
            <v/>
          </cell>
          <cell r="H646" t="str">
            <v/>
          </cell>
          <cell r="I646" t="str">
            <v>f</v>
          </cell>
          <cell r="J646">
            <v>41163</v>
          </cell>
          <cell r="L646">
            <v>1</v>
          </cell>
          <cell r="N646">
            <v>2</v>
          </cell>
          <cell r="O646">
            <v>110</v>
          </cell>
          <cell r="P646">
            <v>14</v>
          </cell>
          <cell r="Q646">
            <v>1</v>
          </cell>
        </row>
        <row r="647">
          <cell r="B647" t="str">
            <v>Maison Tourisme Wat</v>
          </cell>
          <cell r="C647" t="str">
            <v/>
          </cell>
          <cell r="D647" t="str">
            <v/>
          </cell>
          <cell r="E647" t="str">
            <v/>
          </cell>
          <cell r="F647">
            <v>25</v>
          </cell>
          <cell r="G647" t="str">
            <v/>
          </cell>
          <cell r="H647" t="str">
            <v/>
          </cell>
          <cell r="I647" t="str">
            <v>GB</v>
          </cell>
          <cell r="J647">
            <v>41163</v>
          </cell>
          <cell r="L647">
            <v>2</v>
          </cell>
          <cell r="N647">
            <v>1</v>
          </cell>
          <cell r="O647">
            <v>70</v>
          </cell>
          <cell r="P647">
            <v>9</v>
          </cell>
          <cell r="Q647">
            <v>1</v>
          </cell>
        </row>
        <row r="648">
          <cell r="B648" t="str">
            <v>Annulé</v>
          </cell>
          <cell r="C648" t="str">
            <v/>
          </cell>
          <cell r="D648" t="str">
            <v/>
          </cell>
          <cell r="E648">
            <v>45</v>
          </cell>
          <cell r="F648" t="str">
            <v/>
          </cell>
          <cell r="G648" t="str">
            <v/>
          </cell>
          <cell r="H648" t="str">
            <v/>
          </cell>
          <cell r="I648" t="str">
            <v>D</v>
          </cell>
          <cell r="J648">
            <v>41164</v>
          </cell>
          <cell r="L648">
            <v>1</v>
          </cell>
          <cell r="N648">
            <v>0</v>
          </cell>
          <cell r="O648">
            <v>0</v>
          </cell>
          <cell r="P648">
            <v>0</v>
          </cell>
          <cell r="Q648">
            <v>1</v>
          </cell>
        </row>
        <row r="649">
          <cell r="B649" t="str">
            <v>Culture-Espaces</v>
          </cell>
          <cell r="C649" t="str">
            <v/>
          </cell>
          <cell r="D649" t="str">
            <v/>
          </cell>
          <cell r="E649" t="str">
            <v/>
          </cell>
          <cell r="F649">
            <v>12</v>
          </cell>
          <cell r="G649" t="str">
            <v/>
          </cell>
          <cell r="H649" t="str">
            <v/>
          </cell>
          <cell r="I649" t="str">
            <v>gb</v>
          </cell>
          <cell r="J649">
            <v>41164</v>
          </cell>
          <cell r="L649">
            <v>2</v>
          </cell>
          <cell r="N649">
            <v>1</v>
          </cell>
          <cell r="O649">
            <v>70</v>
          </cell>
          <cell r="P649">
            <v>9</v>
          </cell>
          <cell r="Q649">
            <v>1</v>
          </cell>
        </row>
        <row r="650">
          <cell r="B650" t="str">
            <v>Culture-Espaces</v>
          </cell>
          <cell r="C650" t="str">
            <v/>
          </cell>
          <cell r="D650" t="str">
            <v/>
          </cell>
          <cell r="E650">
            <v>50</v>
          </cell>
          <cell r="F650" t="str">
            <v/>
          </cell>
          <cell r="G650" t="str">
            <v/>
          </cell>
          <cell r="H650" t="str">
            <v/>
          </cell>
          <cell r="I650" t="str">
            <v>D</v>
          </cell>
          <cell r="J650">
            <v>41166</v>
          </cell>
          <cell r="L650">
            <v>1</v>
          </cell>
          <cell r="N650">
            <v>2</v>
          </cell>
          <cell r="O650">
            <v>110</v>
          </cell>
          <cell r="P650">
            <v>14</v>
          </cell>
          <cell r="Q650">
            <v>1</v>
          </cell>
        </row>
        <row r="651">
          <cell r="B651" t="str">
            <v>Musée Wellington</v>
          </cell>
          <cell r="C651" t="str">
            <v/>
          </cell>
          <cell r="D651" t="str">
            <v/>
          </cell>
          <cell r="E651" t="str">
            <v/>
          </cell>
          <cell r="F651">
            <v>20</v>
          </cell>
          <cell r="G651" t="str">
            <v/>
          </cell>
          <cell r="H651" t="str">
            <v/>
          </cell>
          <cell r="I651" t="str">
            <v>GB</v>
          </cell>
          <cell r="J651">
            <v>41167</v>
          </cell>
          <cell r="L651">
            <v>2</v>
          </cell>
          <cell r="N651">
            <v>1</v>
          </cell>
          <cell r="O651">
            <v>70</v>
          </cell>
          <cell r="P651">
            <v>9</v>
          </cell>
          <cell r="Q651">
            <v>1</v>
          </cell>
        </row>
        <row r="652">
          <cell r="B652" t="str">
            <v>Annulé</v>
          </cell>
          <cell r="C652" t="str">
            <v/>
          </cell>
          <cell r="D652" t="str">
            <v/>
          </cell>
          <cell r="E652" t="str">
            <v/>
          </cell>
          <cell r="F652">
            <v>2</v>
          </cell>
          <cell r="G652" t="str">
            <v/>
          </cell>
          <cell r="H652" t="str">
            <v/>
          </cell>
          <cell r="I652" t="str">
            <v>GB</v>
          </cell>
          <cell r="J652">
            <v>41168</v>
          </cell>
          <cell r="L652">
            <v>2</v>
          </cell>
          <cell r="N652">
            <v>0</v>
          </cell>
          <cell r="O652">
            <v>0</v>
          </cell>
          <cell r="P652">
            <v>0</v>
          </cell>
          <cell r="Q652">
            <v>1</v>
          </cell>
        </row>
        <row r="653">
          <cell r="B653" t="str">
            <v>Maison Tourisme Wat</v>
          </cell>
          <cell r="C653">
            <v>25</v>
          </cell>
          <cell r="D653" t="str">
            <v/>
          </cell>
          <cell r="E653" t="str">
            <v/>
          </cell>
          <cell r="F653" t="str">
            <v/>
          </cell>
          <cell r="G653" t="str">
            <v/>
          </cell>
          <cell r="H653" t="str">
            <v/>
          </cell>
          <cell r="I653" t="str">
            <v>F</v>
          </cell>
          <cell r="J653">
            <v>41169</v>
          </cell>
          <cell r="L653">
            <v>1</v>
          </cell>
          <cell r="N653">
            <v>1</v>
          </cell>
          <cell r="O653">
            <v>55</v>
          </cell>
          <cell r="P653">
            <v>7</v>
          </cell>
          <cell r="Q653">
            <v>1</v>
          </cell>
        </row>
        <row r="654">
          <cell r="B654" t="str">
            <v>Maison Tourisme Wat</v>
          </cell>
          <cell r="C654">
            <v>25</v>
          </cell>
          <cell r="D654" t="str">
            <v/>
          </cell>
          <cell r="E654" t="str">
            <v/>
          </cell>
          <cell r="F654" t="str">
            <v/>
          </cell>
          <cell r="G654" t="str">
            <v/>
          </cell>
          <cell r="H654" t="str">
            <v/>
          </cell>
          <cell r="I654" t="str">
            <v>F</v>
          </cell>
          <cell r="J654">
            <v>41169</v>
          </cell>
          <cell r="L654">
            <v>1</v>
          </cell>
          <cell r="N654">
            <v>1</v>
          </cell>
          <cell r="O654">
            <v>55</v>
          </cell>
          <cell r="P654">
            <v>7</v>
          </cell>
          <cell r="Q654">
            <v>1</v>
          </cell>
        </row>
        <row r="655">
          <cell r="B655" t="str">
            <v>Culture-Espaces</v>
          </cell>
          <cell r="C655" t="str">
            <v/>
          </cell>
          <cell r="D655">
            <v>27</v>
          </cell>
          <cell r="E655" t="str">
            <v/>
          </cell>
          <cell r="F655" t="str">
            <v/>
          </cell>
          <cell r="G655" t="str">
            <v/>
          </cell>
          <cell r="H655" t="str">
            <v/>
          </cell>
          <cell r="I655" t="str">
            <v>NL</v>
          </cell>
          <cell r="J655">
            <v>41170</v>
          </cell>
          <cell r="L655">
            <v>1</v>
          </cell>
          <cell r="N655">
            <v>1</v>
          </cell>
          <cell r="O655">
            <v>55</v>
          </cell>
          <cell r="P655">
            <v>7</v>
          </cell>
          <cell r="Q655">
            <v>1</v>
          </cell>
        </row>
        <row r="656">
          <cell r="B656" t="str">
            <v>Maison Tourisme Wat</v>
          </cell>
          <cell r="C656">
            <v>65</v>
          </cell>
          <cell r="D656" t="str">
            <v/>
          </cell>
          <cell r="E656" t="str">
            <v/>
          </cell>
          <cell r="F656" t="str">
            <v/>
          </cell>
          <cell r="G656" t="str">
            <v/>
          </cell>
          <cell r="H656" t="str">
            <v/>
          </cell>
          <cell r="I656" t="str">
            <v>F</v>
          </cell>
          <cell r="J656">
            <v>41170</v>
          </cell>
          <cell r="L656">
            <v>2</v>
          </cell>
          <cell r="N656">
            <v>3</v>
          </cell>
          <cell r="O656">
            <v>210</v>
          </cell>
          <cell r="P656">
            <v>27</v>
          </cell>
          <cell r="Q656">
            <v>1</v>
          </cell>
        </row>
        <row r="657">
          <cell r="B657" t="str">
            <v>Maison Tourisme Wat</v>
          </cell>
          <cell r="C657">
            <v>65</v>
          </cell>
          <cell r="D657" t="str">
            <v/>
          </cell>
          <cell r="E657" t="str">
            <v/>
          </cell>
          <cell r="F657" t="str">
            <v/>
          </cell>
          <cell r="G657" t="str">
            <v/>
          </cell>
          <cell r="H657" t="str">
            <v/>
          </cell>
          <cell r="I657" t="str">
            <v>F</v>
          </cell>
          <cell r="J657">
            <v>41170</v>
          </cell>
          <cell r="L657">
            <v>1</v>
          </cell>
          <cell r="N657">
            <v>3</v>
          </cell>
          <cell r="O657">
            <v>165</v>
          </cell>
          <cell r="P657">
            <v>21</v>
          </cell>
          <cell r="Q657">
            <v>1</v>
          </cell>
        </row>
        <row r="658">
          <cell r="B658" t="str">
            <v>G1815</v>
          </cell>
          <cell r="C658" t="str">
            <v/>
          </cell>
          <cell r="D658">
            <v>25</v>
          </cell>
          <cell r="E658" t="str">
            <v/>
          </cell>
          <cell r="F658" t="str">
            <v/>
          </cell>
          <cell r="G658" t="str">
            <v/>
          </cell>
          <cell r="H658" t="str">
            <v/>
          </cell>
          <cell r="I658" t="str">
            <v>NL</v>
          </cell>
          <cell r="J658">
            <v>41173</v>
          </cell>
          <cell r="L658">
            <v>1</v>
          </cell>
          <cell r="N658">
            <v>1</v>
          </cell>
          <cell r="O658">
            <v>55</v>
          </cell>
          <cell r="P658">
            <v>0</v>
          </cell>
          <cell r="Q658">
            <v>1</v>
          </cell>
        </row>
        <row r="659">
          <cell r="B659" t="str">
            <v>Culture-Espaces</v>
          </cell>
          <cell r="C659" t="str">
            <v/>
          </cell>
          <cell r="D659" t="str">
            <v/>
          </cell>
          <cell r="E659">
            <v>25</v>
          </cell>
          <cell r="F659" t="str">
            <v/>
          </cell>
          <cell r="G659" t="str">
            <v/>
          </cell>
          <cell r="H659" t="str">
            <v/>
          </cell>
          <cell r="I659" t="str">
            <v>D</v>
          </cell>
          <cell r="J659">
            <v>41174</v>
          </cell>
          <cell r="L659">
            <v>1</v>
          </cell>
          <cell r="N659">
            <v>1</v>
          </cell>
          <cell r="O659">
            <v>55</v>
          </cell>
          <cell r="P659">
            <v>7</v>
          </cell>
          <cell r="Q659">
            <v>1</v>
          </cell>
        </row>
        <row r="660">
          <cell r="B660" t="str">
            <v>Musée Wellington</v>
          </cell>
          <cell r="C660" t="str">
            <v/>
          </cell>
          <cell r="D660" t="str">
            <v/>
          </cell>
          <cell r="E660" t="str">
            <v/>
          </cell>
          <cell r="F660">
            <v>22</v>
          </cell>
          <cell r="G660" t="str">
            <v/>
          </cell>
          <cell r="H660" t="str">
            <v/>
          </cell>
          <cell r="I660" t="str">
            <v>GB</v>
          </cell>
          <cell r="J660">
            <v>41174</v>
          </cell>
          <cell r="L660">
            <v>2</v>
          </cell>
          <cell r="N660">
            <v>1</v>
          </cell>
          <cell r="O660">
            <v>70</v>
          </cell>
          <cell r="P660">
            <v>9</v>
          </cell>
          <cell r="Q660">
            <v>1</v>
          </cell>
        </row>
        <row r="661">
          <cell r="B661" t="str">
            <v>Culture-Espaces</v>
          </cell>
          <cell r="C661">
            <v>120</v>
          </cell>
          <cell r="D661" t="str">
            <v/>
          </cell>
          <cell r="E661" t="str">
            <v/>
          </cell>
          <cell r="F661" t="str">
            <v/>
          </cell>
          <cell r="G661" t="str">
            <v/>
          </cell>
          <cell r="H661" t="str">
            <v/>
          </cell>
          <cell r="I661" t="str">
            <v>F</v>
          </cell>
          <cell r="J661">
            <v>41175</v>
          </cell>
          <cell r="L661">
            <v>3</v>
          </cell>
          <cell r="N661">
            <v>5</v>
          </cell>
          <cell r="O661">
            <v>450</v>
          </cell>
          <cell r="P661">
            <v>60</v>
          </cell>
          <cell r="Q661">
            <v>1</v>
          </cell>
        </row>
        <row r="662">
          <cell r="B662" t="str">
            <v>Culture-Espaces</v>
          </cell>
          <cell r="C662">
            <v>125</v>
          </cell>
          <cell r="D662" t="str">
            <v/>
          </cell>
          <cell r="E662" t="str">
            <v/>
          </cell>
          <cell r="F662" t="str">
            <v/>
          </cell>
          <cell r="G662" t="str">
            <v/>
          </cell>
          <cell r="H662" t="str">
            <v/>
          </cell>
          <cell r="I662" t="str">
            <v>F</v>
          </cell>
          <cell r="J662">
            <v>41176</v>
          </cell>
          <cell r="L662">
            <v>2</v>
          </cell>
          <cell r="N662">
            <v>5</v>
          </cell>
          <cell r="O662">
            <v>350</v>
          </cell>
          <cell r="P662">
            <v>45</v>
          </cell>
          <cell r="Q662">
            <v>1</v>
          </cell>
        </row>
        <row r="663">
          <cell r="B663" t="str">
            <v>Maison Tourisme Wat</v>
          </cell>
          <cell r="C663" t="str">
            <v/>
          </cell>
          <cell r="D663" t="str">
            <v/>
          </cell>
          <cell r="E663">
            <v>32</v>
          </cell>
          <cell r="F663" t="str">
            <v/>
          </cell>
          <cell r="G663" t="str">
            <v/>
          </cell>
          <cell r="H663" t="str">
            <v/>
          </cell>
          <cell r="I663" t="str">
            <v>D</v>
          </cell>
          <cell r="J663">
            <v>41178</v>
          </cell>
          <cell r="L663">
            <v>2</v>
          </cell>
          <cell r="N663">
            <v>2</v>
          </cell>
          <cell r="O663">
            <v>140</v>
          </cell>
          <cell r="P663">
            <v>18</v>
          </cell>
          <cell r="Q663">
            <v>1</v>
          </cell>
        </row>
        <row r="664">
          <cell r="B664" t="str">
            <v>Culture-Espaces</v>
          </cell>
          <cell r="C664">
            <v>25</v>
          </cell>
          <cell r="D664" t="str">
            <v/>
          </cell>
          <cell r="E664" t="str">
            <v/>
          </cell>
          <cell r="F664" t="str">
            <v/>
          </cell>
          <cell r="G664" t="str">
            <v/>
          </cell>
          <cell r="H664" t="str">
            <v/>
          </cell>
          <cell r="I664" t="str">
            <v>F</v>
          </cell>
          <cell r="J664">
            <v>41179</v>
          </cell>
          <cell r="L664">
            <v>2</v>
          </cell>
          <cell r="N664">
            <v>1</v>
          </cell>
          <cell r="O664">
            <v>70</v>
          </cell>
          <cell r="P664">
            <v>9</v>
          </cell>
          <cell r="Q664">
            <v>1</v>
          </cell>
        </row>
        <row r="665">
          <cell r="B665" t="str">
            <v>Culture-Espaces</v>
          </cell>
          <cell r="C665">
            <v>20</v>
          </cell>
          <cell r="D665" t="str">
            <v/>
          </cell>
          <cell r="E665" t="str">
            <v/>
          </cell>
          <cell r="F665" t="str">
            <v/>
          </cell>
          <cell r="G665" t="str">
            <v/>
          </cell>
          <cell r="H665" t="str">
            <v/>
          </cell>
          <cell r="I665" t="str">
            <v>F</v>
          </cell>
          <cell r="J665">
            <v>41179</v>
          </cell>
          <cell r="L665">
            <v>1</v>
          </cell>
          <cell r="N665">
            <v>1</v>
          </cell>
          <cell r="O665">
            <v>55</v>
          </cell>
          <cell r="P665">
            <v>7</v>
          </cell>
          <cell r="Q665">
            <v>1</v>
          </cell>
        </row>
        <row r="666">
          <cell r="B666" t="str">
            <v>Culture-Espaces</v>
          </cell>
          <cell r="C666">
            <v>22</v>
          </cell>
          <cell r="D666" t="str">
            <v/>
          </cell>
          <cell r="E666" t="str">
            <v/>
          </cell>
          <cell r="F666" t="str">
            <v/>
          </cell>
          <cell r="G666" t="str">
            <v/>
          </cell>
          <cell r="H666" t="str">
            <v/>
          </cell>
          <cell r="I666" t="str">
            <v>F</v>
          </cell>
          <cell r="J666">
            <v>41180</v>
          </cell>
          <cell r="L666">
            <v>1</v>
          </cell>
          <cell r="N666">
            <v>1</v>
          </cell>
          <cell r="O666">
            <v>55</v>
          </cell>
          <cell r="P666">
            <v>7</v>
          </cell>
          <cell r="Q666">
            <v>1</v>
          </cell>
        </row>
        <row r="667">
          <cell r="B667" t="str">
            <v>G1815</v>
          </cell>
          <cell r="C667">
            <v>25</v>
          </cell>
          <cell r="D667" t="str">
            <v/>
          </cell>
          <cell r="E667" t="str">
            <v/>
          </cell>
          <cell r="F667" t="str">
            <v/>
          </cell>
          <cell r="G667" t="str">
            <v/>
          </cell>
          <cell r="H667" t="str">
            <v/>
          </cell>
          <cell r="I667" t="str">
            <v>F</v>
          </cell>
          <cell r="J667">
            <v>41181</v>
          </cell>
          <cell r="L667">
            <v>1</v>
          </cell>
          <cell r="N667">
            <v>1</v>
          </cell>
          <cell r="O667">
            <v>55</v>
          </cell>
          <cell r="P667">
            <v>0</v>
          </cell>
          <cell r="Q667">
            <v>1</v>
          </cell>
        </row>
        <row r="668">
          <cell r="B668" t="str">
            <v>Musée Wellington</v>
          </cell>
          <cell r="C668" t="str">
            <v/>
          </cell>
          <cell r="D668" t="str">
            <v/>
          </cell>
          <cell r="E668" t="str">
            <v/>
          </cell>
          <cell r="F668">
            <v>20</v>
          </cell>
          <cell r="G668" t="str">
            <v/>
          </cell>
          <cell r="H668" t="str">
            <v/>
          </cell>
          <cell r="I668" t="str">
            <v>GB</v>
          </cell>
          <cell r="J668">
            <v>41181</v>
          </cell>
          <cell r="L668">
            <v>2</v>
          </cell>
          <cell r="N668">
            <v>1</v>
          </cell>
          <cell r="O668">
            <v>70</v>
          </cell>
          <cell r="P668">
            <v>9</v>
          </cell>
          <cell r="Q668">
            <v>1</v>
          </cell>
        </row>
        <row r="669">
          <cell r="B669" t="str">
            <v>Gratuit</v>
          </cell>
          <cell r="C669" t="str">
            <v/>
          </cell>
          <cell r="D669">
            <v>4</v>
          </cell>
          <cell r="E669" t="str">
            <v/>
          </cell>
          <cell r="F669" t="str">
            <v/>
          </cell>
          <cell r="G669" t="str">
            <v/>
          </cell>
          <cell r="H669" t="str">
            <v/>
          </cell>
          <cell r="I669" t="str">
            <v>NL</v>
          </cell>
          <cell r="J669">
            <v>41182</v>
          </cell>
          <cell r="L669">
            <v>1</v>
          </cell>
          <cell r="N669">
            <v>1</v>
          </cell>
          <cell r="O669">
            <v>0</v>
          </cell>
          <cell r="P669">
            <v>0</v>
          </cell>
          <cell r="Q669">
            <v>1</v>
          </cell>
        </row>
        <row r="670">
          <cell r="B670" t="str">
            <v>Musée Wellington</v>
          </cell>
          <cell r="C670">
            <v>10</v>
          </cell>
          <cell r="D670" t="str">
            <v/>
          </cell>
          <cell r="E670" t="str">
            <v/>
          </cell>
          <cell r="F670" t="str">
            <v/>
          </cell>
          <cell r="G670" t="str">
            <v/>
          </cell>
          <cell r="H670" t="str">
            <v/>
          </cell>
          <cell r="I670" t="str">
            <v>F</v>
          </cell>
          <cell r="J670">
            <v>41182</v>
          </cell>
          <cell r="L670">
            <v>2</v>
          </cell>
          <cell r="N670">
            <v>1</v>
          </cell>
          <cell r="O670">
            <v>70</v>
          </cell>
          <cell r="P670">
            <v>9</v>
          </cell>
          <cell r="Q670">
            <v>1</v>
          </cell>
        </row>
        <row r="671">
          <cell r="B671" t="str">
            <v>Culture-Espaces</v>
          </cell>
          <cell r="E671">
            <v>25</v>
          </cell>
          <cell r="J671">
            <v>41184</v>
          </cell>
          <cell r="L671">
            <v>1</v>
          </cell>
          <cell r="N671">
            <v>1</v>
          </cell>
          <cell r="O671">
            <v>55</v>
          </cell>
          <cell r="P671">
            <v>7</v>
          </cell>
          <cell r="Q671">
            <v>1</v>
          </cell>
        </row>
        <row r="672">
          <cell r="B672" t="str">
            <v>G1815</v>
          </cell>
          <cell r="C672">
            <v>25</v>
          </cell>
          <cell r="J672">
            <v>41185</v>
          </cell>
          <cell r="L672">
            <v>2</v>
          </cell>
          <cell r="N672">
            <v>1</v>
          </cell>
          <cell r="O672">
            <v>70</v>
          </cell>
          <cell r="P672">
            <v>0</v>
          </cell>
          <cell r="Q672">
            <v>1</v>
          </cell>
        </row>
        <row r="673">
          <cell r="B673" t="str">
            <v>G1815</v>
          </cell>
          <cell r="C673">
            <v>25</v>
          </cell>
          <cell r="J673">
            <v>41185</v>
          </cell>
          <cell r="L673">
            <v>2</v>
          </cell>
          <cell r="N673">
            <v>1</v>
          </cell>
          <cell r="O673">
            <v>70</v>
          </cell>
          <cell r="P673">
            <v>0</v>
          </cell>
          <cell r="Q673">
            <v>1</v>
          </cell>
        </row>
        <row r="674">
          <cell r="B674" t="str">
            <v>Gratuit</v>
          </cell>
          <cell r="C674">
            <v>2</v>
          </cell>
          <cell r="J674">
            <v>41186</v>
          </cell>
          <cell r="L674">
            <v>1</v>
          </cell>
          <cell r="N674">
            <v>1</v>
          </cell>
          <cell r="O674">
            <v>0</v>
          </cell>
          <cell r="P674">
            <v>0</v>
          </cell>
          <cell r="Q674">
            <v>1</v>
          </cell>
        </row>
        <row r="675">
          <cell r="B675" t="str">
            <v>G1815</v>
          </cell>
          <cell r="F675">
            <v>12</v>
          </cell>
          <cell r="J675">
            <v>41188</v>
          </cell>
          <cell r="L675">
            <v>2</v>
          </cell>
          <cell r="N675">
            <v>1</v>
          </cell>
          <cell r="O675">
            <v>70</v>
          </cell>
          <cell r="P675">
            <v>0</v>
          </cell>
          <cell r="Q675">
            <v>1</v>
          </cell>
        </row>
        <row r="676">
          <cell r="B676" t="str">
            <v>G1815</v>
          </cell>
          <cell r="F676">
            <v>12</v>
          </cell>
          <cell r="J676">
            <v>41188</v>
          </cell>
          <cell r="L676">
            <v>2</v>
          </cell>
          <cell r="N676">
            <v>1</v>
          </cell>
          <cell r="O676">
            <v>70</v>
          </cell>
          <cell r="P676">
            <v>0</v>
          </cell>
          <cell r="Q676">
            <v>1</v>
          </cell>
        </row>
        <row r="677">
          <cell r="B677" t="str">
            <v>Maison Tourisme Wat</v>
          </cell>
          <cell r="C677">
            <v>25</v>
          </cell>
          <cell r="J677">
            <v>41188</v>
          </cell>
          <cell r="L677">
            <v>1</v>
          </cell>
          <cell r="N677">
            <v>1</v>
          </cell>
          <cell r="O677">
            <v>55</v>
          </cell>
          <cell r="P677">
            <v>7</v>
          </cell>
          <cell r="Q677">
            <v>1</v>
          </cell>
        </row>
        <row r="678">
          <cell r="B678" t="str">
            <v>Maison Tourisme Wat</v>
          </cell>
          <cell r="C678">
            <v>25</v>
          </cell>
          <cell r="J678">
            <v>41188</v>
          </cell>
          <cell r="L678">
            <v>1</v>
          </cell>
          <cell r="N678">
            <v>1</v>
          </cell>
          <cell r="O678">
            <v>55</v>
          </cell>
          <cell r="P678">
            <v>7</v>
          </cell>
          <cell r="Q678">
            <v>1</v>
          </cell>
        </row>
        <row r="679">
          <cell r="B679" t="str">
            <v>G1815</v>
          </cell>
          <cell r="C679">
            <v>15</v>
          </cell>
          <cell r="J679">
            <v>41189</v>
          </cell>
          <cell r="L679">
            <v>1</v>
          </cell>
          <cell r="N679">
            <v>1</v>
          </cell>
          <cell r="O679">
            <v>55</v>
          </cell>
          <cell r="Q679">
            <v>1</v>
          </cell>
        </row>
        <row r="680">
          <cell r="B680" t="str">
            <v>G1815</v>
          </cell>
          <cell r="D680">
            <v>15</v>
          </cell>
          <cell r="J680">
            <v>41189</v>
          </cell>
          <cell r="L680">
            <v>1</v>
          </cell>
          <cell r="N680">
            <v>1</v>
          </cell>
          <cell r="O680">
            <v>55</v>
          </cell>
          <cell r="Q680">
            <v>1</v>
          </cell>
        </row>
        <row r="681">
          <cell r="B681" t="str">
            <v>G1815</v>
          </cell>
          <cell r="F681">
            <v>31</v>
          </cell>
          <cell r="J681">
            <v>41192</v>
          </cell>
          <cell r="L681">
            <v>2</v>
          </cell>
          <cell r="N681">
            <v>2</v>
          </cell>
          <cell r="O681">
            <v>140</v>
          </cell>
          <cell r="P681">
            <v>0</v>
          </cell>
          <cell r="Q681">
            <v>1</v>
          </cell>
        </row>
        <row r="682">
          <cell r="B682" t="str">
            <v>G1815</v>
          </cell>
          <cell r="E682">
            <v>24</v>
          </cell>
          <cell r="J682">
            <v>41193</v>
          </cell>
          <cell r="L682">
            <v>3</v>
          </cell>
          <cell r="N682">
            <v>1</v>
          </cell>
          <cell r="O682">
            <v>90</v>
          </cell>
          <cell r="P682">
            <v>0</v>
          </cell>
          <cell r="Q682">
            <v>1</v>
          </cell>
        </row>
        <row r="683">
          <cell r="B683" t="str">
            <v>G1815</v>
          </cell>
          <cell r="F683">
            <v>12</v>
          </cell>
          <cell r="J683">
            <v>41193</v>
          </cell>
          <cell r="L683">
            <v>1</v>
          </cell>
          <cell r="N683">
            <v>1</v>
          </cell>
          <cell r="O683">
            <v>55</v>
          </cell>
          <cell r="P683">
            <v>0</v>
          </cell>
          <cell r="Q683">
            <v>1</v>
          </cell>
        </row>
        <row r="684">
          <cell r="B684" t="str">
            <v>Gratuit</v>
          </cell>
          <cell r="F684">
            <v>2</v>
          </cell>
          <cell r="J684">
            <v>41193</v>
          </cell>
          <cell r="L684">
            <v>1</v>
          </cell>
          <cell r="N684">
            <v>1</v>
          </cell>
          <cell r="O684">
            <v>0</v>
          </cell>
          <cell r="P684">
            <v>0</v>
          </cell>
          <cell r="Q684">
            <v>1</v>
          </cell>
        </row>
        <row r="685">
          <cell r="B685" t="str">
            <v>Culture-Espaces</v>
          </cell>
          <cell r="D685">
            <v>25</v>
          </cell>
          <cell r="J685">
            <v>41194</v>
          </cell>
          <cell r="L685">
            <v>1</v>
          </cell>
          <cell r="N685">
            <v>1</v>
          </cell>
          <cell r="O685">
            <v>55</v>
          </cell>
          <cell r="P685">
            <v>7</v>
          </cell>
          <cell r="Q685">
            <v>1</v>
          </cell>
        </row>
        <row r="686">
          <cell r="B686" t="str">
            <v>Culture-Espaces</v>
          </cell>
          <cell r="C686">
            <v>25</v>
          </cell>
          <cell r="J686">
            <v>41194</v>
          </cell>
          <cell r="L686">
            <v>1</v>
          </cell>
          <cell r="N686">
            <v>1</v>
          </cell>
          <cell r="O686">
            <v>55</v>
          </cell>
          <cell r="P686">
            <v>7</v>
          </cell>
          <cell r="Q686">
            <v>1</v>
          </cell>
        </row>
        <row r="687">
          <cell r="B687" t="str">
            <v>G1815</v>
          </cell>
          <cell r="C687">
            <v>15</v>
          </cell>
          <cell r="J687">
            <v>41195</v>
          </cell>
          <cell r="L687">
            <v>2</v>
          </cell>
          <cell r="N687">
            <v>1</v>
          </cell>
          <cell r="O687">
            <v>70</v>
          </cell>
          <cell r="P687">
            <v>0</v>
          </cell>
          <cell r="Q687">
            <v>1</v>
          </cell>
        </row>
        <row r="688">
          <cell r="B688" t="str">
            <v>G1815</v>
          </cell>
          <cell r="F688">
            <v>14</v>
          </cell>
          <cell r="J688">
            <v>41195</v>
          </cell>
          <cell r="L688">
            <v>2</v>
          </cell>
          <cell r="N688">
            <v>1</v>
          </cell>
          <cell r="O688">
            <v>70</v>
          </cell>
          <cell r="P688">
            <v>0</v>
          </cell>
          <cell r="Q688">
            <v>1</v>
          </cell>
        </row>
        <row r="689">
          <cell r="B689" t="str">
            <v>G1815</v>
          </cell>
          <cell r="F689">
            <v>2</v>
          </cell>
          <cell r="J689">
            <v>41201</v>
          </cell>
          <cell r="L689">
            <v>3</v>
          </cell>
          <cell r="N689">
            <v>1</v>
          </cell>
          <cell r="O689">
            <v>90</v>
          </cell>
          <cell r="P689">
            <v>0</v>
          </cell>
          <cell r="Q689">
            <v>1</v>
          </cell>
        </row>
        <row r="690">
          <cell r="B690" t="str">
            <v>G1815</v>
          </cell>
          <cell r="C690">
            <v>25</v>
          </cell>
          <cell r="J690">
            <v>41201</v>
          </cell>
          <cell r="L690">
            <v>1</v>
          </cell>
          <cell r="N690">
            <v>1</v>
          </cell>
          <cell r="O690">
            <v>55</v>
          </cell>
          <cell r="P690">
            <v>0</v>
          </cell>
          <cell r="Q690">
            <v>1</v>
          </cell>
        </row>
        <row r="691">
          <cell r="B691" t="str">
            <v>Gratuit</v>
          </cell>
          <cell r="C691">
            <v>25</v>
          </cell>
          <cell r="J691">
            <v>41201</v>
          </cell>
          <cell r="L691">
            <v>1</v>
          </cell>
          <cell r="N691">
            <v>1</v>
          </cell>
          <cell r="O691">
            <v>0</v>
          </cell>
          <cell r="P691">
            <v>0</v>
          </cell>
          <cell r="Q691">
            <v>1</v>
          </cell>
        </row>
        <row r="692">
          <cell r="B692" t="str">
            <v>Culture-Espaces</v>
          </cell>
          <cell r="D692">
            <v>25</v>
          </cell>
          <cell r="J692">
            <v>41202</v>
          </cell>
          <cell r="L692">
            <v>1</v>
          </cell>
          <cell r="N692">
            <v>1</v>
          </cell>
          <cell r="O692">
            <v>55</v>
          </cell>
          <cell r="P692">
            <v>7</v>
          </cell>
          <cell r="Q692">
            <v>1</v>
          </cell>
        </row>
        <row r="693">
          <cell r="B693" t="str">
            <v>Culture-Espaces</v>
          </cell>
          <cell r="C693">
            <v>52</v>
          </cell>
          <cell r="J693">
            <v>41208</v>
          </cell>
          <cell r="L693">
            <v>1</v>
          </cell>
          <cell r="N693">
            <v>2</v>
          </cell>
          <cell r="O693">
            <v>110</v>
          </cell>
          <cell r="P693">
            <v>14</v>
          </cell>
          <cell r="Q693">
            <v>1</v>
          </cell>
        </row>
        <row r="694">
          <cell r="B694" t="str">
            <v>Culture-Espaces</v>
          </cell>
          <cell r="E694">
            <v>44</v>
          </cell>
          <cell r="J694">
            <v>41210</v>
          </cell>
          <cell r="L694">
            <v>1</v>
          </cell>
          <cell r="N694">
            <v>2</v>
          </cell>
          <cell r="O694">
            <v>110</v>
          </cell>
          <cell r="P694">
            <v>14</v>
          </cell>
          <cell r="Q694">
            <v>1</v>
          </cell>
        </row>
        <row r="695">
          <cell r="B695" t="str">
            <v>Culture-Espaces</v>
          </cell>
          <cell r="C695">
            <v>35</v>
          </cell>
          <cell r="D695" t="str">
            <v/>
          </cell>
          <cell r="E695" t="str">
            <v/>
          </cell>
          <cell r="F695" t="str">
            <v/>
          </cell>
          <cell r="G695" t="str">
            <v/>
          </cell>
          <cell r="H695" t="str">
            <v/>
          </cell>
          <cell r="J695">
            <v>41222</v>
          </cell>
          <cell r="L695">
            <v>1</v>
          </cell>
          <cell r="N695">
            <v>2</v>
          </cell>
          <cell r="O695">
            <v>110</v>
          </cell>
          <cell r="P695">
            <v>14</v>
          </cell>
          <cell r="Q695">
            <v>1</v>
          </cell>
        </row>
        <row r="696">
          <cell r="B696" t="str">
            <v>G1815</v>
          </cell>
          <cell r="C696">
            <v>20</v>
          </cell>
          <cell r="D696" t="str">
            <v/>
          </cell>
          <cell r="E696" t="str">
            <v/>
          </cell>
          <cell r="F696" t="str">
            <v/>
          </cell>
          <cell r="G696" t="str">
            <v/>
          </cell>
          <cell r="H696" t="str">
            <v/>
          </cell>
          <cell r="J696">
            <v>41223</v>
          </cell>
          <cell r="L696">
            <v>3</v>
          </cell>
          <cell r="N696">
            <v>1</v>
          </cell>
          <cell r="O696">
            <v>90</v>
          </cell>
          <cell r="P696">
            <v>0</v>
          </cell>
          <cell r="Q696">
            <v>1</v>
          </cell>
        </row>
        <row r="697">
          <cell r="B697" t="str">
            <v>Culture-Espaces</v>
          </cell>
          <cell r="C697">
            <v>22</v>
          </cell>
          <cell r="D697" t="str">
            <v/>
          </cell>
          <cell r="E697" t="str">
            <v/>
          </cell>
          <cell r="F697" t="str">
            <v/>
          </cell>
          <cell r="G697" t="str">
            <v/>
          </cell>
          <cell r="H697" t="str">
            <v/>
          </cell>
          <cell r="J697">
            <v>41223</v>
          </cell>
          <cell r="L697">
            <v>1</v>
          </cell>
          <cell r="N697">
            <v>1</v>
          </cell>
          <cell r="O697">
            <v>55</v>
          </cell>
          <cell r="P697">
            <v>7</v>
          </cell>
          <cell r="Q697">
            <v>1</v>
          </cell>
        </row>
        <row r="698">
          <cell r="B698" t="str">
            <v>Culture-Espaces</v>
          </cell>
          <cell r="C698" t="str">
            <v/>
          </cell>
          <cell r="D698" t="str">
            <v/>
          </cell>
          <cell r="E698" t="str">
            <v/>
          </cell>
          <cell r="F698" t="str">
            <v/>
          </cell>
          <cell r="G698" t="str">
            <v/>
          </cell>
          <cell r="H698">
            <v>22</v>
          </cell>
          <cell r="J698">
            <v>41224</v>
          </cell>
          <cell r="L698">
            <v>1</v>
          </cell>
          <cell r="N698">
            <v>1</v>
          </cell>
          <cell r="O698">
            <v>55</v>
          </cell>
          <cell r="P698">
            <v>7</v>
          </cell>
          <cell r="Q698">
            <v>1</v>
          </cell>
        </row>
        <row r="699">
          <cell r="B699" t="str">
            <v>Culture-Espaces</v>
          </cell>
          <cell r="C699" t="str">
            <v/>
          </cell>
          <cell r="D699">
            <v>30</v>
          </cell>
          <cell r="E699" t="str">
            <v/>
          </cell>
          <cell r="F699" t="str">
            <v/>
          </cell>
          <cell r="G699" t="str">
            <v/>
          </cell>
          <cell r="H699" t="str">
            <v/>
          </cell>
          <cell r="J699">
            <v>41226</v>
          </cell>
          <cell r="L699">
            <v>1</v>
          </cell>
          <cell r="N699">
            <v>2</v>
          </cell>
          <cell r="O699">
            <v>110</v>
          </cell>
          <cell r="P699">
            <v>14</v>
          </cell>
          <cell r="Q699">
            <v>1</v>
          </cell>
        </row>
        <row r="700">
          <cell r="B700" t="str">
            <v>Culture-Espaces</v>
          </cell>
          <cell r="C700" t="str">
            <v/>
          </cell>
          <cell r="D700" t="str">
            <v/>
          </cell>
          <cell r="E700" t="str">
            <v/>
          </cell>
          <cell r="F700">
            <v>34</v>
          </cell>
          <cell r="G700" t="str">
            <v/>
          </cell>
          <cell r="H700" t="str">
            <v/>
          </cell>
          <cell r="J700">
            <v>41230</v>
          </cell>
          <cell r="L700">
            <v>1</v>
          </cell>
          <cell r="N700">
            <v>2</v>
          </cell>
          <cell r="O700">
            <v>60</v>
          </cell>
          <cell r="Q700">
            <v>1</v>
          </cell>
        </row>
        <row r="701">
          <cell r="B701" t="str">
            <v>Gratuit</v>
          </cell>
          <cell r="C701">
            <v>1</v>
          </cell>
          <cell r="D701" t="str">
            <v/>
          </cell>
          <cell r="E701" t="str">
            <v/>
          </cell>
          <cell r="F701" t="str">
            <v/>
          </cell>
          <cell r="G701" t="str">
            <v/>
          </cell>
          <cell r="H701" t="str">
            <v/>
          </cell>
          <cell r="J701">
            <v>41242</v>
          </cell>
          <cell r="L701">
            <v>1</v>
          </cell>
          <cell r="N701">
            <v>1</v>
          </cell>
          <cell r="O701">
            <v>0</v>
          </cell>
          <cell r="P701">
            <v>0</v>
          </cell>
          <cell r="Q701">
            <v>1</v>
          </cell>
        </row>
        <row r="702">
          <cell r="B702" t="str">
            <v>Culture-Espaces</v>
          </cell>
          <cell r="C702">
            <v>25</v>
          </cell>
          <cell r="D702" t="str">
            <v/>
          </cell>
          <cell r="E702" t="str">
            <v/>
          </cell>
          <cell r="F702" t="str">
            <v/>
          </cell>
          <cell r="G702" t="str">
            <v/>
          </cell>
          <cell r="H702" t="str">
            <v/>
          </cell>
          <cell r="J702">
            <v>41242</v>
          </cell>
          <cell r="L702">
            <v>1</v>
          </cell>
          <cell r="N702">
            <v>1</v>
          </cell>
          <cell r="O702">
            <v>55</v>
          </cell>
          <cell r="P702">
            <v>7</v>
          </cell>
          <cell r="Q702">
            <v>1</v>
          </cell>
        </row>
        <row r="703">
          <cell r="B703" t="str">
            <v>Culture-Espaces</v>
          </cell>
          <cell r="C703" t="str">
            <v/>
          </cell>
          <cell r="D703" t="str">
            <v/>
          </cell>
          <cell r="E703" t="str">
            <v/>
          </cell>
          <cell r="F703">
            <v>25</v>
          </cell>
          <cell r="G703" t="str">
            <v/>
          </cell>
          <cell r="H703" t="str">
            <v/>
          </cell>
          <cell r="J703">
            <v>41245</v>
          </cell>
          <cell r="L703">
            <v>1</v>
          </cell>
          <cell r="N703">
            <v>1</v>
          </cell>
          <cell r="O703">
            <v>55</v>
          </cell>
          <cell r="P703">
            <v>7</v>
          </cell>
          <cell r="Q703">
            <v>1</v>
          </cell>
        </row>
        <row r="704">
          <cell r="B704" t="str">
            <v>Musée Wellington</v>
          </cell>
          <cell r="C704">
            <v>15</v>
          </cell>
          <cell r="D704" t="str">
            <v/>
          </cell>
          <cell r="E704" t="str">
            <v/>
          </cell>
          <cell r="F704" t="str">
            <v/>
          </cell>
          <cell r="G704" t="str">
            <v/>
          </cell>
          <cell r="H704" t="str">
            <v/>
          </cell>
          <cell r="J704">
            <v>41247</v>
          </cell>
          <cell r="L704">
            <v>3</v>
          </cell>
          <cell r="N704">
            <v>1</v>
          </cell>
          <cell r="O704">
            <v>90</v>
          </cell>
          <cell r="P704">
            <v>12</v>
          </cell>
          <cell r="Q704">
            <v>1</v>
          </cell>
        </row>
        <row r="705">
          <cell r="B705" t="str">
            <v>G1815</v>
          </cell>
          <cell r="C705" t="str">
            <v/>
          </cell>
          <cell r="D705" t="str">
            <v/>
          </cell>
          <cell r="E705" t="str">
            <v/>
          </cell>
          <cell r="F705">
            <v>3</v>
          </cell>
          <cell r="G705" t="str">
            <v/>
          </cell>
          <cell r="H705" t="str">
            <v/>
          </cell>
          <cell r="J705">
            <v>41249</v>
          </cell>
          <cell r="L705">
            <v>3</v>
          </cell>
          <cell r="N705">
            <v>1</v>
          </cell>
          <cell r="O705">
            <v>90</v>
          </cell>
          <cell r="P705">
            <v>0</v>
          </cell>
          <cell r="Q705">
            <v>1</v>
          </cell>
        </row>
        <row r="706">
          <cell r="B706" t="str">
            <v>Culture-Espaces</v>
          </cell>
          <cell r="C706" t="str">
            <v/>
          </cell>
          <cell r="D706" t="str">
            <v/>
          </cell>
          <cell r="E706" t="str">
            <v/>
          </cell>
          <cell r="F706">
            <v>4</v>
          </cell>
          <cell r="G706" t="str">
            <v/>
          </cell>
          <cell r="H706" t="str">
            <v/>
          </cell>
          <cell r="J706">
            <v>41254</v>
          </cell>
          <cell r="L706">
            <v>2</v>
          </cell>
          <cell r="N706">
            <v>1</v>
          </cell>
          <cell r="O706">
            <v>70</v>
          </cell>
          <cell r="P706">
            <v>9</v>
          </cell>
          <cell r="Q706">
            <v>1</v>
          </cell>
        </row>
        <row r="707">
          <cell r="B707" t="str">
            <v>Musée Wellington</v>
          </cell>
          <cell r="C707" t="str">
            <v/>
          </cell>
          <cell r="D707">
            <v>25</v>
          </cell>
          <cell r="E707" t="str">
            <v/>
          </cell>
          <cell r="F707" t="str">
            <v/>
          </cell>
          <cell r="G707" t="str">
            <v/>
          </cell>
          <cell r="H707" t="str">
            <v/>
          </cell>
          <cell r="J707">
            <v>41256</v>
          </cell>
          <cell r="L707">
            <v>3</v>
          </cell>
          <cell r="N707">
            <v>1</v>
          </cell>
          <cell r="O707">
            <v>90</v>
          </cell>
          <cell r="P707">
            <v>12</v>
          </cell>
          <cell r="Q707">
            <v>1</v>
          </cell>
        </row>
        <row r="708">
          <cell r="B708" t="str">
            <v>Culture-Espaces</v>
          </cell>
          <cell r="C708">
            <v>25</v>
          </cell>
          <cell r="D708" t="str">
            <v/>
          </cell>
          <cell r="E708" t="str">
            <v/>
          </cell>
          <cell r="F708" t="str">
            <v/>
          </cell>
          <cell r="G708" t="str">
            <v/>
          </cell>
          <cell r="H708" t="str">
            <v/>
          </cell>
          <cell r="J708">
            <v>41257</v>
          </cell>
          <cell r="L708">
            <v>2</v>
          </cell>
          <cell r="N708">
            <v>1</v>
          </cell>
          <cell r="O708">
            <v>70</v>
          </cell>
          <cell r="P708">
            <v>9</v>
          </cell>
          <cell r="Q708">
            <v>1</v>
          </cell>
        </row>
        <row r="709">
          <cell r="B709" t="str">
            <v>G1815</v>
          </cell>
          <cell r="C709">
            <v>12</v>
          </cell>
          <cell r="D709" t="str">
            <v/>
          </cell>
          <cell r="E709" t="str">
            <v/>
          </cell>
          <cell r="F709" t="str">
            <v/>
          </cell>
          <cell r="G709" t="str">
            <v/>
          </cell>
          <cell r="H709" t="str">
            <v/>
          </cell>
          <cell r="J709">
            <v>41258</v>
          </cell>
          <cell r="L709">
            <v>2</v>
          </cell>
          <cell r="N709">
            <v>1</v>
          </cell>
          <cell r="O709">
            <v>70</v>
          </cell>
          <cell r="P709">
            <v>0</v>
          </cell>
          <cell r="Q709">
            <v>1</v>
          </cell>
        </row>
        <row r="710">
          <cell r="B710" t="str">
            <v>Maison Tourisme Wat</v>
          </cell>
          <cell r="C710">
            <v>22</v>
          </cell>
          <cell r="D710" t="str">
            <v/>
          </cell>
          <cell r="E710" t="str">
            <v/>
          </cell>
          <cell r="F710" t="str">
            <v/>
          </cell>
          <cell r="G710" t="str">
            <v/>
          </cell>
          <cell r="H710" t="str">
            <v/>
          </cell>
          <cell r="J710">
            <v>41260</v>
          </cell>
          <cell r="L710">
            <v>2</v>
          </cell>
          <cell r="N710">
            <v>1</v>
          </cell>
          <cell r="O710">
            <v>70</v>
          </cell>
          <cell r="P710">
            <v>9</v>
          </cell>
          <cell r="Q710">
            <v>1</v>
          </cell>
        </row>
        <row r="711">
          <cell r="B711" t="str">
            <v>G1815</v>
          </cell>
          <cell r="C711" t="str">
            <v/>
          </cell>
          <cell r="D711" t="str">
            <v/>
          </cell>
          <cell r="E711" t="str">
            <v/>
          </cell>
          <cell r="F711">
            <v>7</v>
          </cell>
          <cell r="G711" t="str">
            <v/>
          </cell>
          <cell r="H711" t="str">
            <v/>
          </cell>
          <cell r="J711">
            <v>41263</v>
          </cell>
          <cell r="L711">
            <v>1</v>
          </cell>
          <cell r="N711">
            <v>1</v>
          </cell>
          <cell r="O711">
            <v>55</v>
          </cell>
          <cell r="P711">
            <v>0</v>
          </cell>
          <cell r="Q711">
            <v>1</v>
          </cell>
        </row>
        <row r="712">
          <cell r="B712" t="str">
            <v>G1815</v>
          </cell>
          <cell r="C712" t="str">
            <v/>
          </cell>
          <cell r="D712" t="str">
            <v/>
          </cell>
          <cell r="E712" t="str">
            <v/>
          </cell>
          <cell r="F712">
            <v>1</v>
          </cell>
          <cell r="G712" t="str">
            <v/>
          </cell>
          <cell r="H712" t="str">
            <v/>
          </cell>
          <cell r="J712">
            <v>41265</v>
          </cell>
          <cell r="L712">
            <v>2</v>
          </cell>
          <cell r="N712">
            <v>1</v>
          </cell>
          <cell r="O712">
            <v>70</v>
          </cell>
          <cell r="P712">
            <v>0</v>
          </cell>
          <cell r="Q712">
            <v>1</v>
          </cell>
        </row>
        <row r="713">
          <cell r="B713" t="str">
            <v>Culture-Espaces</v>
          </cell>
          <cell r="C713" t="str">
            <v/>
          </cell>
          <cell r="D713" t="str">
            <v/>
          </cell>
          <cell r="E713" t="str">
            <v/>
          </cell>
          <cell r="F713">
            <v>14</v>
          </cell>
          <cell r="G713" t="str">
            <v/>
          </cell>
          <cell r="H713" t="str">
            <v/>
          </cell>
          <cell r="J713">
            <v>41270</v>
          </cell>
          <cell r="L713">
            <v>2</v>
          </cell>
          <cell r="N713">
            <v>1</v>
          </cell>
          <cell r="O713">
            <v>70</v>
          </cell>
          <cell r="P713">
            <v>9</v>
          </cell>
          <cell r="Q713">
            <v>1</v>
          </cell>
        </row>
        <row r="714">
          <cell r="B714" t="str">
            <v>Annulé</v>
          </cell>
          <cell r="C714" t="str">
            <v/>
          </cell>
          <cell r="D714" t="str">
            <v/>
          </cell>
          <cell r="E714" t="str">
            <v/>
          </cell>
          <cell r="F714">
            <v>1</v>
          </cell>
          <cell r="G714" t="str">
            <v/>
          </cell>
          <cell r="H714" t="str">
            <v/>
          </cell>
          <cell r="J714">
            <v>41272</v>
          </cell>
          <cell r="L714">
            <v>1</v>
          </cell>
          <cell r="N714">
            <v>1</v>
          </cell>
          <cell r="O714">
            <v>0</v>
          </cell>
          <cell r="P714">
            <v>0</v>
          </cell>
          <cell r="Q714">
            <v>1</v>
          </cell>
        </row>
        <row r="715">
          <cell r="B715" t="str">
            <v>Gratuit</v>
          </cell>
          <cell r="F715">
            <v>15</v>
          </cell>
          <cell r="J715">
            <v>41281</v>
          </cell>
          <cell r="L715">
            <v>1</v>
          </cell>
          <cell r="N715">
            <v>1</v>
          </cell>
          <cell r="O715">
            <v>0</v>
          </cell>
          <cell r="P715">
            <v>0</v>
          </cell>
          <cell r="Q715">
            <v>1</v>
          </cell>
        </row>
        <row r="716">
          <cell r="B716" t="str">
            <v>Annulé</v>
          </cell>
          <cell r="J716">
            <v>41287</v>
          </cell>
          <cell r="P716">
            <v>0</v>
          </cell>
          <cell r="Q716">
            <v>1</v>
          </cell>
        </row>
        <row r="717">
          <cell r="B717" t="str">
            <v>G1815</v>
          </cell>
          <cell r="C717">
            <v>3</v>
          </cell>
          <cell r="J717">
            <v>41290</v>
          </cell>
          <cell r="L717">
            <v>2</v>
          </cell>
          <cell r="N717">
            <v>1</v>
          </cell>
          <cell r="O717">
            <v>70</v>
          </cell>
          <cell r="P717">
            <v>0</v>
          </cell>
          <cell r="Q717">
            <v>1</v>
          </cell>
        </row>
        <row r="718">
          <cell r="B718" t="str">
            <v>Culture-Espaces</v>
          </cell>
          <cell r="C718">
            <v>25</v>
          </cell>
          <cell r="J718">
            <v>41305</v>
          </cell>
          <cell r="L718">
            <v>1</v>
          </cell>
          <cell r="N718">
            <v>1</v>
          </cell>
          <cell r="O718">
            <v>55</v>
          </cell>
          <cell r="P718">
            <v>7</v>
          </cell>
          <cell r="Q718">
            <v>1</v>
          </cell>
        </row>
        <row r="719">
          <cell r="B719" t="str">
            <v>Culture-Espaces</v>
          </cell>
          <cell r="D719">
            <v>25</v>
          </cell>
          <cell r="J719">
            <v>41305</v>
          </cell>
          <cell r="L719">
            <v>1</v>
          </cell>
          <cell r="N719">
            <v>1</v>
          </cell>
          <cell r="O719">
            <v>55</v>
          </cell>
          <cell r="P719">
            <v>7</v>
          </cell>
          <cell r="Q719">
            <v>1</v>
          </cell>
        </row>
        <row r="720">
          <cell r="B720" t="str">
            <v>Culture-Espaces</v>
          </cell>
          <cell r="F720">
            <v>12</v>
          </cell>
          <cell r="J720">
            <v>41305</v>
          </cell>
          <cell r="L720">
            <v>1</v>
          </cell>
          <cell r="N720">
            <v>1</v>
          </cell>
          <cell r="O720">
            <v>55</v>
          </cell>
          <cell r="P720">
            <v>7</v>
          </cell>
          <cell r="Q720">
            <v>1</v>
          </cell>
        </row>
        <row r="721">
          <cell r="B721" t="str">
            <v>Culture-Espaces</v>
          </cell>
          <cell r="F721">
            <v>75</v>
          </cell>
          <cell r="J721">
            <v>41312</v>
          </cell>
          <cell r="L721">
            <v>1</v>
          </cell>
          <cell r="N721">
            <v>3</v>
          </cell>
          <cell r="O721">
            <v>165</v>
          </cell>
          <cell r="P721">
            <v>21</v>
          </cell>
          <cell r="Q721">
            <v>1</v>
          </cell>
        </row>
        <row r="722">
          <cell r="B722" t="str">
            <v>Musée Wellington</v>
          </cell>
          <cell r="C722">
            <v>40</v>
          </cell>
          <cell r="J722">
            <v>41320</v>
          </cell>
          <cell r="L722">
            <v>3</v>
          </cell>
          <cell r="N722">
            <v>2</v>
          </cell>
          <cell r="O722">
            <v>180</v>
          </cell>
          <cell r="P722">
            <v>24</v>
          </cell>
          <cell r="Q722">
            <v>1</v>
          </cell>
        </row>
        <row r="723">
          <cell r="B723" t="str">
            <v>Culture-Espaces</v>
          </cell>
          <cell r="F723">
            <v>38</v>
          </cell>
          <cell r="J723">
            <v>41325</v>
          </cell>
          <cell r="L723">
            <v>1</v>
          </cell>
          <cell r="N723">
            <v>2</v>
          </cell>
          <cell r="O723">
            <v>110</v>
          </cell>
          <cell r="P723">
            <v>14</v>
          </cell>
          <cell r="Q723">
            <v>1</v>
          </cell>
        </row>
        <row r="724">
          <cell r="B724" t="str">
            <v>Culture-Espaces</v>
          </cell>
          <cell r="F724">
            <v>50</v>
          </cell>
          <cell r="J724">
            <v>41327</v>
          </cell>
          <cell r="L724">
            <v>1</v>
          </cell>
          <cell r="N724">
            <v>2</v>
          </cell>
          <cell r="O724">
            <v>110</v>
          </cell>
          <cell r="P724">
            <v>14</v>
          </cell>
          <cell r="Q724">
            <v>1</v>
          </cell>
        </row>
        <row r="725">
          <cell r="B725" t="str">
            <v>G1815</v>
          </cell>
          <cell r="H725">
            <v>15</v>
          </cell>
          <cell r="J725">
            <v>41336</v>
          </cell>
          <cell r="L725">
            <v>1</v>
          </cell>
          <cell r="N725">
            <v>1</v>
          </cell>
          <cell r="O725">
            <v>55</v>
          </cell>
          <cell r="P725">
            <v>0</v>
          </cell>
          <cell r="Q725">
            <v>1</v>
          </cell>
        </row>
        <row r="726">
          <cell r="B726" t="str">
            <v>Culture-Espaces</v>
          </cell>
          <cell r="F726">
            <v>62</v>
          </cell>
          <cell r="J726">
            <v>41338</v>
          </cell>
          <cell r="L726">
            <v>1</v>
          </cell>
          <cell r="N726">
            <v>3</v>
          </cell>
          <cell r="O726">
            <v>165</v>
          </cell>
          <cell r="P726">
            <v>21</v>
          </cell>
          <cell r="Q726">
            <v>1</v>
          </cell>
        </row>
        <row r="727">
          <cell r="B727" t="str">
            <v>Culture-Espaces</v>
          </cell>
          <cell r="E727">
            <v>35</v>
          </cell>
          <cell r="J727">
            <v>41343</v>
          </cell>
          <cell r="L727">
            <v>1</v>
          </cell>
          <cell r="N727">
            <v>2</v>
          </cell>
          <cell r="O727">
            <v>110</v>
          </cell>
          <cell r="P727">
            <v>14</v>
          </cell>
          <cell r="Q727">
            <v>1</v>
          </cell>
        </row>
        <row r="728">
          <cell r="B728" t="str">
            <v>Maison Tourisme Wat</v>
          </cell>
          <cell r="G728">
            <v>1</v>
          </cell>
          <cell r="J728">
            <v>41343</v>
          </cell>
          <cell r="L728">
            <v>3</v>
          </cell>
          <cell r="N728">
            <v>1</v>
          </cell>
          <cell r="O728">
            <v>90</v>
          </cell>
          <cell r="P728">
            <v>12</v>
          </cell>
          <cell r="Q728">
            <v>1</v>
          </cell>
        </row>
        <row r="729">
          <cell r="B729" t="str">
            <v>Culture-Espaces</v>
          </cell>
          <cell r="C729">
            <v>16</v>
          </cell>
          <cell r="J729">
            <v>41347</v>
          </cell>
          <cell r="L729">
            <v>1</v>
          </cell>
          <cell r="N729">
            <v>1</v>
          </cell>
          <cell r="O729">
            <v>55</v>
          </cell>
          <cell r="P729">
            <v>7</v>
          </cell>
          <cell r="Q729">
            <v>1</v>
          </cell>
        </row>
        <row r="730">
          <cell r="B730" t="str">
            <v>Musée Wellington</v>
          </cell>
          <cell r="F730">
            <v>3</v>
          </cell>
          <cell r="J730">
            <v>41348</v>
          </cell>
          <cell r="L730">
            <v>3</v>
          </cell>
          <cell r="N730">
            <v>1</v>
          </cell>
          <cell r="O730">
            <v>90</v>
          </cell>
          <cell r="P730">
            <v>12</v>
          </cell>
          <cell r="Q730">
            <v>1</v>
          </cell>
        </row>
        <row r="731">
          <cell r="B731" t="str">
            <v>Gratuit</v>
          </cell>
          <cell r="C731">
            <v>8</v>
          </cell>
          <cell r="J731">
            <v>41350</v>
          </cell>
          <cell r="L731">
            <v>1</v>
          </cell>
          <cell r="N731">
            <v>1</v>
          </cell>
          <cell r="O731">
            <v>0</v>
          </cell>
          <cell r="P731">
            <v>0</v>
          </cell>
          <cell r="Q731">
            <v>1</v>
          </cell>
        </row>
        <row r="732">
          <cell r="B732" t="str">
            <v>Culture-Espaces</v>
          </cell>
          <cell r="C732">
            <v>25</v>
          </cell>
          <cell r="J732">
            <v>41354</v>
          </cell>
          <cell r="L732">
            <v>1</v>
          </cell>
          <cell r="N732">
            <v>1</v>
          </cell>
          <cell r="O732">
            <v>55</v>
          </cell>
          <cell r="P732">
            <v>7</v>
          </cell>
          <cell r="Q732">
            <v>1</v>
          </cell>
        </row>
        <row r="733">
          <cell r="B733" t="str">
            <v>Maison Tourisme Wat</v>
          </cell>
          <cell r="C733">
            <v>15</v>
          </cell>
          <cell r="J733">
            <v>41354</v>
          </cell>
          <cell r="L733">
            <v>1</v>
          </cell>
          <cell r="N733">
            <v>1</v>
          </cell>
          <cell r="O733">
            <v>55</v>
          </cell>
          <cell r="P733">
            <v>7</v>
          </cell>
          <cell r="Q733">
            <v>1</v>
          </cell>
        </row>
        <row r="734">
          <cell r="B734" t="str">
            <v>Maison Tourisme Wat</v>
          </cell>
          <cell r="D734">
            <v>1</v>
          </cell>
          <cell r="J734">
            <v>41354</v>
          </cell>
          <cell r="L734">
            <v>1</v>
          </cell>
          <cell r="N734">
            <v>1</v>
          </cell>
          <cell r="O734">
            <v>55</v>
          </cell>
          <cell r="P734">
            <v>7</v>
          </cell>
          <cell r="Q734">
            <v>1</v>
          </cell>
        </row>
        <row r="735">
          <cell r="B735" t="str">
            <v>Culture-Espaces</v>
          </cell>
          <cell r="C735">
            <v>17</v>
          </cell>
          <cell r="J735">
            <v>41354</v>
          </cell>
          <cell r="L735">
            <v>2</v>
          </cell>
          <cell r="N735">
            <v>1</v>
          </cell>
          <cell r="O735">
            <v>70</v>
          </cell>
          <cell r="P735">
            <v>9</v>
          </cell>
          <cell r="Q735">
            <v>1</v>
          </cell>
        </row>
        <row r="736">
          <cell r="B736" t="str">
            <v>G1815</v>
          </cell>
          <cell r="F736">
            <v>25</v>
          </cell>
          <cell r="J736">
            <v>41355</v>
          </cell>
          <cell r="L736">
            <v>3</v>
          </cell>
          <cell r="N736">
            <v>1</v>
          </cell>
          <cell r="O736">
            <v>90</v>
          </cell>
          <cell r="P736">
            <v>0</v>
          </cell>
          <cell r="Q736">
            <v>1</v>
          </cell>
        </row>
        <row r="737">
          <cell r="B737" t="str">
            <v>G1815</v>
          </cell>
          <cell r="C737">
            <v>5</v>
          </cell>
          <cell r="J737">
            <v>41355</v>
          </cell>
          <cell r="L737">
            <v>1</v>
          </cell>
          <cell r="N737">
            <v>1</v>
          </cell>
          <cell r="O737">
            <v>55</v>
          </cell>
          <cell r="P737">
            <v>0</v>
          </cell>
          <cell r="Q737">
            <v>1</v>
          </cell>
        </row>
        <row r="738">
          <cell r="B738" t="str">
            <v>Musée Wellington</v>
          </cell>
          <cell r="C738">
            <v>71</v>
          </cell>
          <cell r="J738">
            <v>41361</v>
          </cell>
          <cell r="L738">
            <v>1</v>
          </cell>
          <cell r="N738">
            <v>3</v>
          </cell>
          <cell r="O738">
            <v>165</v>
          </cell>
          <cell r="P738">
            <v>21</v>
          </cell>
          <cell r="Q738">
            <v>1</v>
          </cell>
        </row>
        <row r="739">
          <cell r="B739" t="str">
            <v>Culture-Espaces</v>
          </cell>
          <cell r="C739">
            <v>12</v>
          </cell>
          <cell r="F739" t="str">
            <v xml:space="preserve"> </v>
          </cell>
          <cell r="J739">
            <v>41367</v>
          </cell>
          <cell r="L739">
            <v>2</v>
          </cell>
          <cell r="N739">
            <v>1</v>
          </cell>
          <cell r="O739">
            <v>70</v>
          </cell>
          <cell r="P739">
            <v>9</v>
          </cell>
          <cell r="Q739">
            <v>1</v>
          </cell>
        </row>
        <row r="740">
          <cell r="B740" t="str">
            <v>G1815</v>
          </cell>
          <cell r="F740">
            <v>4</v>
          </cell>
          <cell r="J740">
            <v>41369</v>
          </cell>
          <cell r="L740">
            <v>3</v>
          </cell>
          <cell r="N740">
            <v>1</v>
          </cell>
          <cell r="O740">
            <v>90</v>
          </cell>
          <cell r="P740">
            <v>0</v>
          </cell>
          <cell r="Q740">
            <v>1</v>
          </cell>
        </row>
        <row r="741">
          <cell r="B741" t="str">
            <v>G1815</v>
          </cell>
          <cell r="F741">
            <v>3</v>
          </cell>
          <cell r="J741">
            <v>41369</v>
          </cell>
          <cell r="L741">
            <v>2</v>
          </cell>
          <cell r="N741">
            <v>1</v>
          </cell>
          <cell r="O741">
            <v>70</v>
          </cell>
          <cell r="P741">
            <v>0</v>
          </cell>
          <cell r="Q741">
            <v>1</v>
          </cell>
        </row>
        <row r="742">
          <cell r="B742" t="str">
            <v>Maison Tourisme Wat</v>
          </cell>
          <cell r="C742">
            <v>35</v>
          </cell>
          <cell r="J742">
            <v>41370</v>
          </cell>
          <cell r="L742">
            <v>2</v>
          </cell>
          <cell r="N742">
            <v>2</v>
          </cell>
          <cell r="O742">
            <v>140</v>
          </cell>
          <cell r="P742">
            <v>18</v>
          </cell>
          <cell r="Q742">
            <v>1</v>
          </cell>
        </row>
        <row r="743">
          <cell r="B743" t="str">
            <v>Culture-Espaces</v>
          </cell>
          <cell r="C743">
            <v>45</v>
          </cell>
          <cell r="J743">
            <v>41371</v>
          </cell>
          <cell r="L743">
            <v>1</v>
          </cell>
          <cell r="N743">
            <v>2</v>
          </cell>
          <cell r="O743">
            <v>110</v>
          </cell>
          <cell r="P743">
            <v>14</v>
          </cell>
          <cell r="Q743">
            <v>1</v>
          </cell>
        </row>
        <row r="744">
          <cell r="B744" t="str">
            <v>G1815</v>
          </cell>
          <cell r="F744">
            <v>16</v>
          </cell>
          <cell r="J744">
            <v>41373</v>
          </cell>
          <cell r="L744">
            <v>2</v>
          </cell>
          <cell r="N744">
            <v>1</v>
          </cell>
          <cell r="O744">
            <v>70</v>
          </cell>
          <cell r="P744">
            <v>0</v>
          </cell>
          <cell r="Q744">
            <v>1</v>
          </cell>
        </row>
        <row r="745">
          <cell r="B745" t="str">
            <v>Culture-Espaces</v>
          </cell>
          <cell r="E745">
            <v>22</v>
          </cell>
          <cell r="J745">
            <v>41373</v>
          </cell>
          <cell r="L745">
            <v>1</v>
          </cell>
          <cell r="N745">
            <v>1</v>
          </cell>
          <cell r="O745">
            <v>55</v>
          </cell>
          <cell r="P745">
            <v>7</v>
          </cell>
          <cell r="Q745">
            <v>1</v>
          </cell>
        </row>
        <row r="746">
          <cell r="B746" t="str">
            <v>Culture-Espaces</v>
          </cell>
          <cell r="D746">
            <v>12</v>
          </cell>
          <cell r="J746">
            <v>41374</v>
          </cell>
          <cell r="L746">
            <v>1</v>
          </cell>
          <cell r="N746">
            <v>1</v>
          </cell>
          <cell r="O746">
            <v>55</v>
          </cell>
          <cell r="P746">
            <v>7</v>
          </cell>
          <cell r="Q746">
            <v>1</v>
          </cell>
        </row>
        <row r="747">
          <cell r="B747" t="str">
            <v>Culture-Espaces</v>
          </cell>
          <cell r="D747">
            <v>12</v>
          </cell>
          <cell r="J747">
            <v>41374</v>
          </cell>
          <cell r="L747">
            <v>1</v>
          </cell>
          <cell r="N747">
            <v>1</v>
          </cell>
          <cell r="O747">
            <v>55</v>
          </cell>
          <cell r="P747">
            <v>7</v>
          </cell>
          <cell r="Q747">
            <v>1</v>
          </cell>
        </row>
        <row r="748">
          <cell r="B748" t="str">
            <v>Maison Tourisme Wat</v>
          </cell>
          <cell r="F748">
            <v>24</v>
          </cell>
          <cell r="J748">
            <v>41374</v>
          </cell>
          <cell r="L748">
            <v>2</v>
          </cell>
          <cell r="N748">
            <v>1</v>
          </cell>
          <cell r="O748">
            <v>70</v>
          </cell>
          <cell r="P748">
            <v>9</v>
          </cell>
          <cell r="Q748">
            <v>1</v>
          </cell>
        </row>
        <row r="749">
          <cell r="B749" t="str">
            <v>Maison Tourisme Wat</v>
          </cell>
          <cell r="D749">
            <v>50</v>
          </cell>
          <cell r="J749">
            <v>41375</v>
          </cell>
          <cell r="L749">
            <v>2</v>
          </cell>
          <cell r="N749">
            <v>2</v>
          </cell>
          <cell r="O749">
            <v>140</v>
          </cell>
          <cell r="P749">
            <v>18</v>
          </cell>
          <cell r="Q749">
            <v>1</v>
          </cell>
        </row>
        <row r="750">
          <cell r="B750" t="str">
            <v>Culture-Espaces</v>
          </cell>
          <cell r="C750">
            <v>34</v>
          </cell>
          <cell r="J750">
            <v>41376</v>
          </cell>
          <cell r="L750">
            <v>1</v>
          </cell>
          <cell r="N750">
            <v>2</v>
          </cell>
          <cell r="O750">
            <v>110</v>
          </cell>
          <cell r="P750">
            <v>14</v>
          </cell>
          <cell r="Q750">
            <v>1</v>
          </cell>
        </row>
        <row r="751">
          <cell r="B751" t="str">
            <v>Musée Wellington</v>
          </cell>
          <cell r="F751">
            <v>18</v>
          </cell>
          <cell r="J751">
            <v>41376</v>
          </cell>
          <cell r="L751">
            <v>2</v>
          </cell>
          <cell r="N751">
            <v>1</v>
          </cell>
          <cell r="O751">
            <v>70</v>
          </cell>
          <cell r="P751">
            <v>9</v>
          </cell>
          <cell r="Q751">
            <v>1</v>
          </cell>
        </row>
        <row r="752">
          <cell r="B752" t="str">
            <v>Maison Tourisme Wat</v>
          </cell>
          <cell r="E752">
            <v>38</v>
          </cell>
          <cell r="J752">
            <v>41377</v>
          </cell>
          <cell r="L752">
            <v>2</v>
          </cell>
          <cell r="N752">
            <v>2</v>
          </cell>
          <cell r="O752">
            <v>140</v>
          </cell>
          <cell r="P752">
            <v>18</v>
          </cell>
          <cell r="Q752">
            <v>1</v>
          </cell>
        </row>
        <row r="753">
          <cell r="B753" t="str">
            <v>G1815</v>
          </cell>
          <cell r="C753">
            <v>3</v>
          </cell>
          <cell r="J753">
            <v>41378</v>
          </cell>
          <cell r="L753">
            <v>1</v>
          </cell>
          <cell r="N753">
            <v>1</v>
          </cell>
          <cell r="O753">
            <v>55</v>
          </cell>
          <cell r="P753">
            <v>0</v>
          </cell>
          <cell r="Q753">
            <v>1</v>
          </cell>
        </row>
        <row r="754">
          <cell r="B754" t="str">
            <v>G1815</v>
          </cell>
          <cell r="D754">
            <v>11</v>
          </cell>
          <cell r="J754">
            <v>41378</v>
          </cell>
          <cell r="L754">
            <v>1</v>
          </cell>
          <cell r="N754">
            <v>1</v>
          </cell>
          <cell r="O754">
            <v>55</v>
          </cell>
          <cell r="P754">
            <v>0</v>
          </cell>
          <cell r="Q754">
            <v>1</v>
          </cell>
        </row>
        <row r="755">
          <cell r="B755" t="str">
            <v>Culture-Espaces</v>
          </cell>
          <cell r="E755">
            <v>35</v>
          </cell>
          <cell r="J755">
            <v>41380</v>
          </cell>
          <cell r="L755">
            <v>1</v>
          </cell>
          <cell r="N755">
            <v>2</v>
          </cell>
          <cell r="O755">
            <v>110</v>
          </cell>
          <cell r="P755">
            <v>14</v>
          </cell>
          <cell r="Q755">
            <v>1</v>
          </cell>
        </row>
        <row r="756">
          <cell r="B756" t="str">
            <v>Maison Tourisme Wat</v>
          </cell>
          <cell r="F756">
            <v>2</v>
          </cell>
          <cell r="J756">
            <v>41381</v>
          </cell>
          <cell r="L756">
            <v>3</v>
          </cell>
          <cell r="N756">
            <v>1</v>
          </cell>
          <cell r="O756">
            <v>90</v>
          </cell>
          <cell r="P756">
            <v>12</v>
          </cell>
          <cell r="Q756">
            <v>1</v>
          </cell>
        </row>
        <row r="757">
          <cell r="B757" t="str">
            <v>Culture-Espaces</v>
          </cell>
          <cell r="D757">
            <v>44</v>
          </cell>
          <cell r="J757">
            <v>41382</v>
          </cell>
          <cell r="L757">
            <v>1</v>
          </cell>
          <cell r="N757">
            <v>2</v>
          </cell>
          <cell r="O757">
            <v>110</v>
          </cell>
          <cell r="P757">
            <v>14</v>
          </cell>
          <cell r="Q757">
            <v>1</v>
          </cell>
        </row>
        <row r="758">
          <cell r="B758" t="str">
            <v>G1815</v>
          </cell>
          <cell r="D758">
            <v>50</v>
          </cell>
          <cell r="J758">
            <v>41382</v>
          </cell>
          <cell r="L758">
            <v>2</v>
          </cell>
          <cell r="N758">
            <v>2</v>
          </cell>
          <cell r="O758">
            <v>140</v>
          </cell>
          <cell r="P758">
            <v>0</v>
          </cell>
          <cell r="Q758">
            <v>1</v>
          </cell>
        </row>
        <row r="759">
          <cell r="B759" t="str">
            <v>Musée Wellington</v>
          </cell>
          <cell r="D759">
            <v>19</v>
          </cell>
          <cell r="J759">
            <v>41382</v>
          </cell>
          <cell r="L759">
            <v>2</v>
          </cell>
          <cell r="N759">
            <v>1</v>
          </cell>
          <cell r="O759">
            <v>70</v>
          </cell>
          <cell r="P759">
            <v>9</v>
          </cell>
          <cell r="Q759">
            <v>1</v>
          </cell>
        </row>
        <row r="760">
          <cell r="B760" t="str">
            <v>Maison Tourisme Wat</v>
          </cell>
          <cell r="D760">
            <v>50</v>
          </cell>
          <cell r="J760">
            <v>41384</v>
          </cell>
          <cell r="L760">
            <v>2</v>
          </cell>
          <cell r="N760">
            <v>2</v>
          </cell>
          <cell r="O760">
            <v>140</v>
          </cell>
          <cell r="P760">
            <v>18</v>
          </cell>
          <cell r="Q760">
            <v>1</v>
          </cell>
        </row>
        <row r="761">
          <cell r="B761" t="str">
            <v>Maison Tourisme Wat</v>
          </cell>
          <cell r="D761">
            <v>25</v>
          </cell>
          <cell r="J761">
            <v>41384</v>
          </cell>
          <cell r="L761">
            <v>1</v>
          </cell>
          <cell r="N761">
            <v>1</v>
          </cell>
          <cell r="O761">
            <v>55</v>
          </cell>
          <cell r="P761">
            <v>7</v>
          </cell>
          <cell r="Q761">
            <v>1</v>
          </cell>
        </row>
        <row r="762">
          <cell r="B762" t="str">
            <v>Maison Tourisme Wat</v>
          </cell>
          <cell r="D762">
            <v>50</v>
          </cell>
          <cell r="J762">
            <v>41384</v>
          </cell>
          <cell r="L762">
            <v>1</v>
          </cell>
          <cell r="N762">
            <v>1</v>
          </cell>
          <cell r="O762">
            <v>55</v>
          </cell>
          <cell r="P762">
            <v>7</v>
          </cell>
          <cell r="Q762">
            <v>1</v>
          </cell>
        </row>
        <row r="763">
          <cell r="B763" t="str">
            <v>Culture-Espaces</v>
          </cell>
          <cell r="F763">
            <v>5</v>
          </cell>
          <cell r="J763">
            <v>41389</v>
          </cell>
          <cell r="L763">
            <v>1</v>
          </cell>
          <cell r="N763">
            <v>1</v>
          </cell>
          <cell r="O763">
            <v>55</v>
          </cell>
          <cell r="P763">
            <v>7</v>
          </cell>
          <cell r="Q763">
            <v>1</v>
          </cell>
        </row>
        <row r="764">
          <cell r="B764" t="str">
            <v>Maison Tourisme Wat</v>
          </cell>
          <cell r="E764">
            <v>35</v>
          </cell>
          <cell r="J764">
            <v>41391</v>
          </cell>
          <cell r="L764">
            <v>1</v>
          </cell>
          <cell r="N764">
            <v>2</v>
          </cell>
          <cell r="O764">
            <v>110</v>
          </cell>
          <cell r="P764">
            <v>14</v>
          </cell>
          <cell r="Q764">
            <v>1</v>
          </cell>
        </row>
        <row r="765">
          <cell r="B765" t="str">
            <v>Musée Wellington</v>
          </cell>
          <cell r="F765">
            <v>20</v>
          </cell>
          <cell r="J765">
            <v>41391</v>
          </cell>
          <cell r="L765">
            <v>2</v>
          </cell>
          <cell r="N765">
            <v>1</v>
          </cell>
          <cell r="O765">
            <v>70</v>
          </cell>
          <cell r="P765">
            <v>9</v>
          </cell>
          <cell r="Q765">
            <v>1</v>
          </cell>
        </row>
        <row r="766">
          <cell r="B766" t="str">
            <v>Musée Wellington</v>
          </cell>
          <cell r="F766">
            <v>40</v>
          </cell>
          <cell r="J766">
            <v>41392</v>
          </cell>
          <cell r="L766">
            <v>2</v>
          </cell>
          <cell r="N766">
            <v>2</v>
          </cell>
          <cell r="O766">
            <v>140</v>
          </cell>
          <cell r="P766">
            <v>18</v>
          </cell>
          <cell r="Q766">
            <v>1</v>
          </cell>
        </row>
        <row r="767">
          <cell r="B767" t="str">
            <v>G1815</v>
          </cell>
          <cell r="F767">
            <v>19</v>
          </cell>
          <cell r="J767">
            <v>41393</v>
          </cell>
          <cell r="L767">
            <v>3</v>
          </cell>
          <cell r="N767">
            <v>1</v>
          </cell>
          <cell r="O767">
            <v>90</v>
          </cell>
          <cell r="P767">
            <v>0</v>
          </cell>
          <cell r="Q767">
            <v>1</v>
          </cell>
        </row>
        <row r="768">
          <cell r="B768" t="str">
            <v>Culture-Espaces</v>
          </cell>
          <cell r="C768">
            <v>45</v>
          </cell>
          <cell r="J768">
            <v>41393</v>
          </cell>
          <cell r="L768">
            <v>1</v>
          </cell>
          <cell r="N768">
            <v>2</v>
          </cell>
          <cell r="O768">
            <v>110</v>
          </cell>
          <cell r="P768">
            <v>14</v>
          </cell>
          <cell r="Q768">
            <v>1</v>
          </cell>
        </row>
        <row r="769">
          <cell r="B769" t="str">
            <v>Musée Wellington</v>
          </cell>
          <cell r="F769">
            <v>35</v>
          </cell>
          <cell r="J769">
            <v>41393</v>
          </cell>
          <cell r="L769">
            <v>1</v>
          </cell>
          <cell r="N769">
            <v>2</v>
          </cell>
          <cell r="O769">
            <v>110</v>
          </cell>
          <cell r="P769">
            <v>14</v>
          </cell>
          <cell r="Q769">
            <v>1</v>
          </cell>
        </row>
        <row r="770">
          <cell r="B770" t="str">
            <v>Culture-Espaces</v>
          </cell>
          <cell r="C770">
            <v>50</v>
          </cell>
          <cell r="J770">
            <v>41394</v>
          </cell>
          <cell r="L770">
            <v>2</v>
          </cell>
          <cell r="N770">
            <v>2</v>
          </cell>
          <cell r="O770">
            <v>140</v>
          </cell>
          <cell r="P770">
            <v>18</v>
          </cell>
          <cell r="Q770">
            <v>1</v>
          </cell>
        </row>
        <row r="771">
          <cell r="B771" t="str">
            <v>Musée Wellington</v>
          </cell>
          <cell r="F771">
            <v>25</v>
          </cell>
          <cell r="J771">
            <v>41398</v>
          </cell>
          <cell r="L771">
            <v>2</v>
          </cell>
          <cell r="N771">
            <v>1</v>
          </cell>
          <cell r="O771">
            <v>70</v>
          </cell>
          <cell r="P771">
            <v>9</v>
          </cell>
          <cell r="Q771">
            <v>1</v>
          </cell>
        </row>
        <row r="772">
          <cell r="B772" t="str">
            <v>Culture-Espaces</v>
          </cell>
          <cell r="F772">
            <v>20</v>
          </cell>
          <cell r="J772">
            <v>41400</v>
          </cell>
          <cell r="L772">
            <v>1</v>
          </cell>
          <cell r="N772">
            <v>1</v>
          </cell>
          <cell r="O772">
            <v>55</v>
          </cell>
          <cell r="P772">
            <v>7</v>
          </cell>
          <cell r="Q772">
            <v>1</v>
          </cell>
        </row>
        <row r="773">
          <cell r="B773" t="str">
            <v>Culture-Espaces</v>
          </cell>
          <cell r="C773">
            <v>33</v>
          </cell>
          <cell r="J773">
            <v>41401</v>
          </cell>
          <cell r="L773">
            <v>1</v>
          </cell>
          <cell r="N773">
            <v>2</v>
          </cell>
          <cell r="O773">
            <v>110</v>
          </cell>
          <cell r="P773">
            <v>14</v>
          </cell>
          <cell r="Q773">
            <v>1</v>
          </cell>
        </row>
        <row r="774">
          <cell r="B774" t="str">
            <v>G1815</v>
          </cell>
          <cell r="D774">
            <v>25</v>
          </cell>
          <cell r="J774">
            <v>41402</v>
          </cell>
          <cell r="L774">
            <v>1</v>
          </cell>
          <cell r="N774">
            <v>1</v>
          </cell>
          <cell r="O774">
            <v>55</v>
          </cell>
          <cell r="P774">
            <v>0</v>
          </cell>
          <cell r="Q774">
            <v>1</v>
          </cell>
        </row>
        <row r="775">
          <cell r="B775" t="str">
            <v>Culture-Espaces</v>
          </cell>
          <cell r="C775">
            <v>50</v>
          </cell>
          <cell r="J775">
            <v>41404</v>
          </cell>
          <cell r="L775">
            <v>1</v>
          </cell>
          <cell r="N775">
            <v>2</v>
          </cell>
          <cell r="O775">
            <v>110</v>
          </cell>
          <cell r="P775">
            <v>14</v>
          </cell>
          <cell r="Q775">
            <v>1</v>
          </cell>
        </row>
        <row r="776">
          <cell r="B776" t="str">
            <v>Culture-Espaces</v>
          </cell>
          <cell r="C776">
            <v>50</v>
          </cell>
          <cell r="J776">
            <v>41404</v>
          </cell>
          <cell r="L776">
            <v>2</v>
          </cell>
          <cell r="N776">
            <v>2</v>
          </cell>
          <cell r="O776">
            <v>140</v>
          </cell>
          <cell r="P776">
            <v>18</v>
          </cell>
          <cell r="Q776">
            <v>1</v>
          </cell>
        </row>
        <row r="777">
          <cell r="B777" t="str">
            <v>Culture-Espaces</v>
          </cell>
          <cell r="C777">
            <v>50</v>
          </cell>
          <cell r="J777">
            <v>41404</v>
          </cell>
          <cell r="L777">
            <v>1</v>
          </cell>
          <cell r="N777">
            <v>2</v>
          </cell>
          <cell r="O777">
            <v>110</v>
          </cell>
          <cell r="P777">
            <v>14</v>
          </cell>
          <cell r="Q777">
            <v>1</v>
          </cell>
        </row>
        <row r="778">
          <cell r="B778" t="str">
            <v>Culture-Espaces</v>
          </cell>
          <cell r="C778">
            <v>50</v>
          </cell>
          <cell r="J778">
            <v>41404</v>
          </cell>
          <cell r="L778">
            <v>2</v>
          </cell>
          <cell r="N778">
            <v>2</v>
          </cell>
          <cell r="O778">
            <v>140</v>
          </cell>
          <cell r="P778">
            <v>18</v>
          </cell>
          <cell r="Q778">
            <v>1</v>
          </cell>
        </row>
        <row r="779">
          <cell r="B779" t="str">
            <v>G1815</v>
          </cell>
          <cell r="C779">
            <v>18</v>
          </cell>
          <cell r="J779">
            <v>41405</v>
          </cell>
          <cell r="L779">
            <v>2</v>
          </cell>
          <cell r="N779">
            <v>1</v>
          </cell>
          <cell r="O779">
            <v>70</v>
          </cell>
          <cell r="P779">
            <v>0</v>
          </cell>
          <cell r="Q779">
            <v>1</v>
          </cell>
        </row>
        <row r="780">
          <cell r="B780" t="str">
            <v>Musée Wellington</v>
          </cell>
          <cell r="F780">
            <v>22</v>
          </cell>
          <cell r="J780">
            <v>41405</v>
          </cell>
          <cell r="L780">
            <v>2</v>
          </cell>
          <cell r="N780">
            <v>1</v>
          </cell>
          <cell r="O780">
            <v>70</v>
          </cell>
          <cell r="P780">
            <v>9</v>
          </cell>
          <cell r="Q780">
            <v>1</v>
          </cell>
        </row>
        <row r="781">
          <cell r="B781" t="str">
            <v>Maison Tourisme Wat</v>
          </cell>
          <cell r="C781">
            <v>32</v>
          </cell>
          <cell r="J781">
            <v>41406</v>
          </cell>
          <cell r="L781">
            <v>2</v>
          </cell>
          <cell r="N781">
            <v>2</v>
          </cell>
          <cell r="O781">
            <v>140</v>
          </cell>
          <cell r="P781">
            <v>18</v>
          </cell>
          <cell r="Q781">
            <v>1</v>
          </cell>
        </row>
        <row r="782">
          <cell r="B782" t="str">
            <v>Culture-Espaces</v>
          </cell>
          <cell r="C782">
            <v>22</v>
          </cell>
          <cell r="J782">
            <v>41407</v>
          </cell>
          <cell r="L782">
            <v>1</v>
          </cell>
          <cell r="N782">
            <v>1</v>
          </cell>
          <cell r="O782">
            <v>55</v>
          </cell>
          <cell r="P782">
            <v>7</v>
          </cell>
          <cell r="Q782">
            <v>1</v>
          </cell>
        </row>
        <row r="783">
          <cell r="B783" t="str">
            <v>Culture-Espaces</v>
          </cell>
          <cell r="E783">
            <v>24</v>
          </cell>
          <cell r="J783">
            <v>41407</v>
          </cell>
          <cell r="L783">
            <v>1</v>
          </cell>
          <cell r="N783">
            <v>1</v>
          </cell>
          <cell r="O783">
            <v>55</v>
          </cell>
          <cell r="P783">
            <v>7</v>
          </cell>
          <cell r="Q783">
            <v>1</v>
          </cell>
        </row>
        <row r="784">
          <cell r="B784" t="str">
            <v>G1815</v>
          </cell>
          <cell r="F784">
            <v>20</v>
          </cell>
          <cell r="J784">
            <v>41407</v>
          </cell>
          <cell r="L784">
            <v>1</v>
          </cell>
          <cell r="N784">
            <v>1</v>
          </cell>
          <cell r="O784">
            <v>55</v>
          </cell>
          <cell r="P784">
            <v>0</v>
          </cell>
          <cell r="Q784">
            <v>1</v>
          </cell>
        </row>
        <row r="785">
          <cell r="B785" t="str">
            <v>Culture-Espaces</v>
          </cell>
          <cell r="F785">
            <v>80</v>
          </cell>
          <cell r="J785">
            <v>41409</v>
          </cell>
          <cell r="L785">
            <v>1</v>
          </cell>
          <cell r="N785">
            <v>4</v>
          </cell>
          <cell r="O785">
            <v>220</v>
          </cell>
          <cell r="P785">
            <v>28</v>
          </cell>
          <cell r="Q785">
            <v>1</v>
          </cell>
        </row>
        <row r="786">
          <cell r="B786" t="str">
            <v>Musée Wellington</v>
          </cell>
          <cell r="F786">
            <v>25</v>
          </cell>
          <cell r="J786">
            <v>41411</v>
          </cell>
          <cell r="L786">
            <v>2</v>
          </cell>
          <cell r="N786">
            <v>1</v>
          </cell>
          <cell r="O786">
            <v>70</v>
          </cell>
          <cell r="P786">
            <v>9</v>
          </cell>
          <cell r="Q786">
            <v>1</v>
          </cell>
        </row>
        <row r="787">
          <cell r="B787" t="str">
            <v>G1815</v>
          </cell>
          <cell r="C787">
            <v>20</v>
          </cell>
          <cell r="J787">
            <v>41412</v>
          </cell>
          <cell r="L787">
            <v>3</v>
          </cell>
          <cell r="N787">
            <v>1</v>
          </cell>
          <cell r="O787">
            <v>90</v>
          </cell>
          <cell r="P787">
            <v>0</v>
          </cell>
          <cell r="Q787">
            <v>1</v>
          </cell>
        </row>
        <row r="788">
          <cell r="B788" t="str">
            <v>G1815</v>
          </cell>
          <cell r="D788">
            <v>19</v>
          </cell>
          <cell r="J788">
            <v>41412</v>
          </cell>
          <cell r="L788">
            <v>3</v>
          </cell>
          <cell r="N788">
            <v>1</v>
          </cell>
          <cell r="O788">
            <v>90</v>
          </cell>
          <cell r="P788">
            <v>0</v>
          </cell>
          <cell r="Q788">
            <v>1</v>
          </cell>
        </row>
        <row r="789">
          <cell r="B789" t="str">
            <v>Musée Wellington</v>
          </cell>
          <cell r="F789">
            <v>25</v>
          </cell>
          <cell r="J789">
            <v>41412</v>
          </cell>
          <cell r="L789">
            <v>2</v>
          </cell>
          <cell r="N789">
            <v>1</v>
          </cell>
          <cell r="O789">
            <v>70</v>
          </cell>
          <cell r="P789">
            <v>9</v>
          </cell>
          <cell r="Q789">
            <v>1</v>
          </cell>
        </row>
        <row r="790">
          <cell r="B790" t="str">
            <v>G1815</v>
          </cell>
          <cell r="D790">
            <v>8</v>
          </cell>
          <cell r="J790">
            <v>41413</v>
          </cell>
          <cell r="L790">
            <v>1</v>
          </cell>
          <cell r="N790">
            <v>1</v>
          </cell>
          <cell r="O790">
            <v>55</v>
          </cell>
          <cell r="P790">
            <v>0</v>
          </cell>
          <cell r="Q790">
            <v>1</v>
          </cell>
        </row>
        <row r="791">
          <cell r="B791" t="str">
            <v>Gratuit</v>
          </cell>
          <cell r="E791">
            <v>15</v>
          </cell>
          <cell r="J791">
            <v>41414</v>
          </cell>
          <cell r="L791">
            <v>2</v>
          </cell>
          <cell r="N791">
            <v>1</v>
          </cell>
          <cell r="O791">
            <v>0</v>
          </cell>
          <cell r="P791">
            <v>0</v>
          </cell>
          <cell r="Q791">
            <v>1</v>
          </cell>
        </row>
        <row r="792">
          <cell r="B792" t="str">
            <v>Culture-Espaces</v>
          </cell>
          <cell r="F792">
            <v>10</v>
          </cell>
          <cell r="J792">
            <v>41414</v>
          </cell>
          <cell r="L792">
            <v>1</v>
          </cell>
          <cell r="N792">
            <v>1</v>
          </cell>
          <cell r="O792">
            <v>55</v>
          </cell>
          <cell r="P792">
            <v>7</v>
          </cell>
          <cell r="Q792">
            <v>1</v>
          </cell>
        </row>
        <row r="793">
          <cell r="B793" t="str">
            <v>Culture-Espaces</v>
          </cell>
          <cell r="F793">
            <v>15</v>
          </cell>
          <cell r="J793">
            <v>41415</v>
          </cell>
          <cell r="L793">
            <v>1</v>
          </cell>
          <cell r="N793">
            <v>1</v>
          </cell>
          <cell r="O793">
            <v>55</v>
          </cell>
          <cell r="P793">
            <v>7</v>
          </cell>
          <cell r="Q793">
            <v>1</v>
          </cell>
        </row>
        <row r="794">
          <cell r="B794" t="str">
            <v>G1815</v>
          </cell>
          <cell r="C794">
            <v>45</v>
          </cell>
          <cell r="J794">
            <v>41416</v>
          </cell>
          <cell r="L794">
            <v>1</v>
          </cell>
          <cell r="N794">
            <v>2</v>
          </cell>
          <cell r="O794">
            <v>110</v>
          </cell>
          <cell r="P794">
            <v>0</v>
          </cell>
          <cell r="Q794">
            <v>1</v>
          </cell>
        </row>
        <row r="795">
          <cell r="B795" t="str">
            <v>Musée Wellington</v>
          </cell>
          <cell r="F795">
            <v>57</v>
          </cell>
          <cell r="J795">
            <v>41416</v>
          </cell>
          <cell r="L795">
            <v>1</v>
          </cell>
          <cell r="N795">
            <v>3</v>
          </cell>
          <cell r="O795">
            <v>165</v>
          </cell>
          <cell r="P795">
            <v>21</v>
          </cell>
          <cell r="Q795">
            <v>1</v>
          </cell>
        </row>
        <row r="796">
          <cell r="B796" t="str">
            <v>Musée Wellington</v>
          </cell>
          <cell r="D796">
            <v>40</v>
          </cell>
          <cell r="J796">
            <v>41417</v>
          </cell>
          <cell r="L796">
            <v>2</v>
          </cell>
          <cell r="N796">
            <v>2</v>
          </cell>
          <cell r="O796">
            <v>140</v>
          </cell>
          <cell r="P796">
            <v>18</v>
          </cell>
          <cell r="Q796">
            <v>1</v>
          </cell>
        </row>
        <row r="797">
          <cell r="B797" t="str">
            <v>Culture-Espaces</v>
          </cell>
          <cell r="C797">
            <v>30</v>
          </cell>
          <cell r="J797">
            <v>41418</v>
          </cell>
          <cell r="L797">
            <v>1</v>
          </cell>
          <cell r="N797">
            <v>2</v>
          </cell>
          <cell r="O797">
            <v>110</v>
          </cell>
          <cell r="P797">
            <v>14</v>
          </cell>
          <cell r="Q797">
            <v>1</v>
          </cell>
        </row>
        <row r="798">
          <cell r="B798" t="str">
            <v>Musée Wellington</v>
          </cell>
          <cell r="F798">
            <v>25</v>
          </cell>
          <cell r="J798">
            <v>41419</v>
          </cell>
          <cell r="L798">
            <v>2</v>
          </cell>
          <cell r="N798">
            <v>1</v>
          </cell>
          <cell r="O798">
            <v>70</v>
          </cell>
          <cell r="P798">
            <v>9</v>
          </cell>
          <cell r="Q798">
            <v>1</v>
          </cell>
        </row>
        <row r="799">
          <cell r="B799" t="str">
            <v>Culture-Espaces</v>
          </cell>
          <cell r="F799">
            <v>24</v>
          </cell>
          <cell r="J799">
            <v>41420</v>
          </cell>
          <cell r="L799">
            <v>1</v>
          </cell>
          <cell r="N799">
            <v>1</v>
          </cell>
          <cell r="O799">
            <v>55</v>
          </cell>
          <cell r="P799">
            <v>7</v>
          </cell>
          <cell r="Q799">
            <v>1</v>
          </cell>
        </row>
        <row r="800">
          <cell r="B800" t="str">
            <v>G1815</v>
          </cell>
          <cell r="E800">
            <v>32</v>
          </cell>
          <cell r="J800">
            <v>41421</v>
          </cell>
          <cell r="L800">
            <v>1</v>
          </cell>
          <cell r="N800">
            <v>2</v>
          </cell>
          <cell r="O800">
            <v>110</v>
          </cell>
          <cell r="P800">
            <v>0</v>
          </cell>
          <cell r="Q800">
            <v>1</v>
          </cell>
        </row>
        <row r="801">
          <cell r="B801" t="str">
            <v>Culture-Espaces</v>
          </cell>
          <cell r="I801">
            <v>21</v>
          </cell>
          <cell r="J801">
            <v>41421</v>
          </cell>
          <cell r="L801">
            <v>1</v>
          </cell>
          <cell r="N801">
            <v>1</v>
          </cell>
          <cell r="O801">
            <v>55</v>
          </cell>
          <cell r="P801">
            <v>7</v>
          </cell>
          <cell r="Q801">
            <v>1</v>
          </cell>
        </row>
        <row r="802">
          <cell r="B802" t="str">
            <v>Musée Wellington</v>
          </cell>
          <cell r="F802">
            <v>30</v>
          </cell>
          <cell r="J802">
            <v>41421</v>
          </cell>
          <cell r="L802">
            <v>3</v>
          </cell>
          <cell r="N802">
            <v>2</v>
          </cell>
          <cell r="O802">
            <v>180</v>
          </cell>
          <cell r="P802">
            <v>24</v>
          </cell>
          <cell r="Q802">
            <v>1</v>
          </cell>
        </row>
        <row r="803">
          <cell r="B803" t="str">
            <v>Maison Tourisme Wat</v>
          </cell>
          <cell r="F803">
            <v>25</v>
          </cell>
          <cell r="J803">
            <v>41425</v>
          </cell>
          <cell r="L803">
            <v>2</v>
          </cell>
          <cell r="N803">
            <v>1</v>
          </cell>
          <cell r="O803">
            <v>70</v>
          </cell>
          <cell r="P803">
            <v>9</v>
          </cell>
          <cell r="Q803">
            <v>1</v>
          </cell>
        </row>
        <row r="804">
          <cell r="B804" t="str">
            <v>G1815</v>
          </cell>
          <cell r="F804">
            <v>60</v>
          </cell>
          <cell r="J804">
            <v>41428</v>
          </cell>
          <cell r="L804">
            <v>2</v>
          </cell>
          <cell r="N804">
            <v>3</v>
          </cell>
          <cell r="O804">
            <v>210</v>
          </cell>
          <cell r="P804">
            <v>0</v>
          </cell>
          <cell r="Q804">
            <v>1</v>
          </cell>
        </row>
        <row r="805">
          <cell r="B805" t="str">
            <v>Culture-Espaces</v>
          </cell>
          <cell r="C805">
            <v>49</v>
          </cell>
          <cell r="J805">
            <v>41429</v>
          </cell>
          <cell r="L805">
            <v>1</v>
          </cell>
          <cell r="N805">
            <v>2</v>
          </cell>
          <cell r="O805">
            <v>110</v>
          </cell>
          <cell r="P805">
            <v>14</v>
          </cell>
          <cell r="Q805">
            <v>1</v>
          </cell>
        </row>
        <row r="806">
          <cell r="B806" t="str">
            <v>Culture-Espaces</v>
          </cell>
          <cell r="C806">
            <v>23</v>
          </cell>
          <cell r="J806">
            <v>41429</v>
          </cell>
          <cell r="L806">
            <v>1</v>
          </cell>
          <cell r="N806">
            <v>1</v>
          </cell>
          <cell r="O806">
            <v>55</v>
          </cell>
          <cell r="P806">
            <v>7</v>
          </cell>
          <cell r="Q806">
            <v>1</v>
          </cell>
        </row>
        <row r="807">
          <cell r="B807" t="str">
            <v>Maison Tourisme Wat</v>
          </cell>
          <cell r="E807">
            <v>21</v>
          </cell>
          <cell r="J807">
            <v>41429</v>
          </cell>
          <cell r="L807">
            <v>1</v>
          </cell>
          <cell r="N807">
            <v>1</v>
          </cell>
          <cell r="O807">
            <v>55</v>
          </cell>
          <cell r="P807">
            <v>7</v>
          </cell>
          <cell r="Q807">
            <v>1</v>
          </cell>
        </row>
        <row r="808">
          <cell r="B808" t="str">
            <v>G1815</v>
          </cell>
          <cell r="C808">
            <v>6</v>
          </cell>
          <cell r="J808">
            <v>41430</v>
          </cell>
          <cell r="L808">
            <v>1</v>
          </cell>
          <cell r="N808">
            <v>1</v>
          </cell>
          <cell r="O808">
            <v>55</v>
          </cell>
          <cell r="P808">
            <v>0</v>
          </cell>
          <cell r="Q808">
            <v>1</v>
          </cell>
        </row>
        <row r="809">
          <cell r="B809" t="str">
            <v>Culture-Espaces</v>
          </cell>
          <cell r="C809">
            <v>33</v>
          </cell>
          <cell r="J809">
            <v>41430</v>
          </cell>
          <cell r="L809">
            <v>1</v>
          </cell>
          <cell r="N809">
            <v>2</v>
          </cell>
          <cell r="O809">
            <v>110</v>
          </cell>
          <cell r="P809">
            <v>14</v>
          </cell>
          <cell r="Q809">
            <v>1</v>
          </cell>
        </row>
        <row r="810">
          <cell r="B810" t="str">
            <v>Culture-Espaces</v>
          </cell>
          <cell r="F810">
            <v>12</v>
          </cell>
          <cell r="J810">
            <v>41430</v>
          </cell>
          <cell r="L810">
            <v>1</v>
          </cell>
          <cell r="N810">
            <v>1</v>
          </cell>
          <cell r="O810">
            <v>55</v>
          </cell>
          <cell r="P810">
            <v>7</v>
          </cell>
          <cell r="Q810">
            <v>1</v>
          </cell>
        </row>
        <row r="811">
          <cell r="B811" t="str">
            <v>Musée Wellington</v>
          </cell>
          <cell r="D811">
            <v>35</v>
          </cell>
          <cell r="J811">
            <v>41430</v>
          </cell>
          <cell r="L811">
            <v>2</v>
          </cell>
          <cell r="N811">
            <v>2</v>
          </cell>
          <cell r="O811">
            <v>140</v>
          </cell>
          <cell r="P811">
            <v>18</v>
          </cell>
          <cell r="Q811">
            <v>1</v>
          </cell>
        </row>
        <row r="812">
          <cell r="B812" t="str">
            <v>Culture-Espaces</v>
          </cell>
          <cell r="C812">
            <v>25</v>
          </cell>
          <cell r="J812">
            <v>41432</v>
          </cell>
          <cell r="L812">
            <v>1</v>
          </cell>
          <cell r="N812">
            <v>1</v>
          </cell>
          <cell r="O812">
            <v>55</v>
          </cell>
          <cell r="P812">
            <v>7</v>
          </cell>
          <cell r="Q812">
            <v>1</v>
          </cell>
        </row>
        <row r="813">
          <cell r="B813" t="str">
            <v>Culture-Espaces</v>
          </cell>
          <cell r="E813">
            <v>35</v>
          </cell>
          <cell r="J813">
            <v>41432</v>
          </cell>
          <cell r="L813">
            <v>1</v>
          </cell>
          <cell r="N813">
            <v>2</v>
          </cell>
          <cell r="O813">
            <v>110</v>
          </cell>
          <cell r="P813">
            <v>14</v>
          </cell>
          <cell r="Q813">
            <v>1</v>
          </cell>
        </row>
        <row r="814">
          <cell r="B814" t="str">
            <v>Maison Tourisme Wat</v>
          </cell>
          <cell r="F814">
            <v>40</v>
          </cell>
          <cell r="J814">
            <v>41433</v>
          </cell>
          <cell r="L814">
            <v>2</v>
          </cell>
          <cell r="N814">
            <v>2</v>
          </cell>
          <cell r="O814">
            <v>140</v>
          </cell>
          <cell r="P814">
            <v>18</v>
          </cell>
          <cell r="Q814">
            <v>1</v>
          </cell>
        </row>
        <row r="815">
          <cell r="B815" t="str">
            <v>Musée Wellington</v>
          </cell>
          <cell r="F815">
            <v>20</v>
          </cell>
          <cell r="J815">
            <v>41433</v>
          </cell>
          <cell r="L815">
            <v>2</v>
          </cell>
          <cell r="N815">
            <v>1</v>
          </cell>
          <cell r="O815">
            <v>70</v>
          </cell>
          <cell r="P815">
            <v>9</v>
          </cell>
          <cell r="Q815">
            <v>1</v>
          </cell>
        </row>
        <row r="816">
          <cell r="B816" t="str">
            <v>Culture-Espaces</v>
          </cell>
          <cell r="C816">
            <v>45</v>
          </cell>
          <cell r="J816">
            <v>41434</v>
          </cell>
          <cell r="L816">
            <v>1</v>
          </cell>
          <cell r="N816">
            <v>2</v>
          </cell>
          <cell r="O816">
            <v>110</v>
          </cell>
          <cell r="P816">
            <v>14</v>
          </cell>
          <cell r="Q816">
            <v>1</v>
          </cell>
        </row>
        <row r="817">
          <cell r="B817" t="str">
            <v>Culture-Espaces</v>
          </cell>
          <cell r="C817">
            <v>18</v>
          </cell>
          <cell r="J817">
            <v>41434</v>
          </cell>
          <cell r="L817">
            <v>1</v>
          </cell>
          <cell r="N817">
            <v>1</v>
          </cell>
          <cell r="O817">
            <v>55</v>
          </cell>
          <cell r="P817">
            <v>7</v>
          </cell>
          <cell r="Q817">
            <v>1</v>
          </cell>
        </row>
        <row r="818">
          <cell r="B818" t="str">
            <v>Maison Tourisme Wat</v>
          </cell>
          <cell r="C818">
            <v>22</v>
          </cell>
          <cell r="J818">
            <v>41434</v>
          </cell>
          <cell r="L818">
            <v>2</v>
          </cell>
          <cell r="N818">
            <v>1</v>
          </cell>
          <cell r="O818">
            <v>70</v>
          </cell>
          <cell r="P818">
            <v>9</v>
          </cell>
          <cell r="Q818">
            <v>1</v>
          </cell>
        </row>
        <row r="819">
          <cell r="B819" t="str">
            <v>Maison Tourisme Wat</v>
          </cell>
          <cell r="F819">
            <v>40</v>
          </cell>
          <cell r="J819">
            <v>41434</v>
          </cell>
          <cell r="L819">
            <v>3</v>
          </cell>
          <cell r="N819">
            <v>2</v>
          </cell>
          <cell r="O819">
            <v>180</v>
          </cell>
          <cell r="P819">
            <v>24</v>
          </cell>
          <cell r="Q819">
            <v>1</v>
          </cell>
        </row>
        <row r="820">
          <cell r="B820" t="str">
            <v>G1815</v>
          </cell>
          <cell r="F820">
            <v>2</v>
          </cell>
          <cell r="J820">
            <v>41437</v>
          </cell>
          <cell r="L820">
            <v>1</v>
          </cell>
          <cell r="N820">
            <v>1</v>
          </cell>
          <cell r="O820">
            <v>55</v>
          </cell>
          <cell r="P820">
            <v>0</v>
          </cell>
          <cell r="Q820">
            <v>1</v>
          </cell>
        </row>
        <row r="821">
          <cell r="B821" t="str">
            <v>G1815</v>
          </cell>
          <cell r="C821">
            <v>6</v>
          </cell>
          <cell r="J821">
            <v>41441</v>
          </cell>
          <cell r="L821">
            <v>2</v>
          </cell>
          <cell r="N821">
            <v>1</v>
          </cell>
          <cell r="O821">
            <v>70</v>
          </cell>
          <cell r="P821">
            <v>0</v>
          </cell>
          <cell r="Q821">
            <v>1</v>
          </cell>
        </row>
        <row r="822">
          <cell r="B822" t="str">
            <v>Musée Wellington</v>
          </cell>
          <cell r="F822">
            <v>13</v>
          </cell>
          <cell r="J822">
            <v>41441</v>
          </cell>
          <cell r="L822">
            <v>2</v>
          </cell>
          <cell r="N822">
            <v>1</v>
          </cell>
          <cell r="O822">
            <v>70</v>
          </cell>
          <cell r="P822">
            <v>9</v>
          </cell>
          <cell r="Q822">
            <v>1</v>
          </cell>
        </row>
        <row r="823">
          <cell r="B823" t="str">
            <v>Musée Wellington</v>
          </cell>
          <cell r="F823">
            <v>20</v>
          </cell>
          <cell r="J823">
            <v>41444</v>
          </cell>
          <cell r="L823">
            <v>3</v>
          </cell>
          <cell r="N823">
            <v>1</v>
          </cell>
          <cell r="O823">
            <v>90</v>
          </cell>
          <cell r="P823">
            <v>12</v>
          </cell>
          <cell r="Q823">
            <v>1</v>
          </cell>
        </row>
        <row r="824">
          <cell r="B824" t="str">
            <v>G1815</v>
          </cell>
          <cell r="E824">
            <v>51</v>
          </cell>
          <cell r="J824">
            <v>41446</v>
          </cell>
          <cell r="L824">
            <v>1</v>
          </cell>
          <cell r="N824">
            <v>2</v>
          </cell>
          <cell r="O824">
            <v>110</v>
          </cell>
          <cell r="P824">
            <v>0</v>
          </cell>
          <cell r="Q824">
            <v>1</v>
          </cell>
        </row>
        <row r="825">
          <cell r="B825" t="str">
            <v>G1815</v>
          </cell>
          <cell r="F825">
            <v>1</v>
          </cell>
          <cell r="J825">
            <v>41446</v>
          </cell>
          <cell r="L825">
            <v>3</v>
          </cell>
          <cell r="N825">
            <v>1</v>
          </cell>
          <cell r="O825">
            <v>90</v>
          </cell>
          <cell r="P825">
            <v>0</v>
          </cell>
          <cell r="Q825">
            <v>1</v>
          </cell>
        </row>
        <row r="826">
          <cell r="B826" t="str">
            <v>G1815</v>
          </cell>
          <cell r="C826">
            <v>8</v>
          </cell>
          <cell r="J826">
            <v>41447</v>
          </cell>
          <cell r="L826">
            <v>1</v>
          </cell>
          <cell r="N826">
            <v>1</v>
          </cell>
          <cell r="O826">
            <v>55</v>
          </cell>
          <cell r="P826">
            <v>0</v>
          </cell>
          <cell r="Q826">
            <v>1</v>
          </cell>
        </row>
        <row r="827">
          <cell r="B827" t="str">
            <v>Musée Wellington</v>
          </cell>
          <cell r="F827">
            <v>25</v>
          </cell>
          <cell r="J827">
            <v>41447</v>
          </cell>
          <cell r="L827">
            <v>2</v>
          </cell>
          <cell r="N827">
            <v>1</v>
          </cell>
          <cell r="O827">
            <v>70</v>
          </cell>
          <cell r="P827">
            <v>9</v>
          </cell>
          <cell r="Q827">
            <v>1</v>
          </cell>
        </row>
        <row r="828">
          <cell r="B828" t="str">
            <v>Maison Tourisme Wat</v>
          </cell>
          <cell r="H828">
            <v>1</v>
          </cell>
          <cell r="J828">
            <v>41449</v>
          </cell>
          <cell r="L828">
            <v>2</v>
          </cell>
          <cell r="N828">
            <v>1</v>
          </cell>
          <cell r="O828">
            <v>70</v>
          </cell>
          <cell r="Q828">
            <v>1</v>
          </cell>
        </row>
        <row r="829">
          <cell r="B829" t="str">
            <v>Culture-Espaces</v>
          </cell>
          <cell r="D829">
            <v>50</v>
          </cell>
          <cell r="J829">
            <v>41450</v>
          </cell>
          <cell r="L829">
            <v>1</v>
          </cell>
          <cell r="N829">
            <v>2</v>
          </cell>
          <cell r="O829">
            <v>110</v>
          </cell>
          <cell r="P829">
            <v>14</v>
          </cell>
          <cell r="Q829">
            <v>1</v>
          </cell>
        </row>
        <row r="830">
          <cell r="B830" t="str">
            <v>Culture-Espaces</v>
          </cell>
          <cell r="F830">
            <v>14</v>
          </cell>
          <cell r="J830">
            <v>41451</v>
          </cell>
          <cell r="L830">
            <v>1</v>
          </cell>
          <cell r="N830">
            <v>1</v>
          </cell>
          <cell r="O830">
            <v>55</v>
          </cell>
          <cell r="P830">
            <v>7</v>
          </cell>
          <cell r="Q830">
            <v>1</v>
          </cell>
        </row>
        <row r="831">
          <cell r="B831" t="str">
            <v>G1815</v>
          </cell>
          <cell r="C831">
            <v>20</v>
          </cell>
          <cell r="J831">
            <v>41453</v>
          </cell>
          <cell r="L831">
            <v>3</v>
          </cell>
          <cell r="N831">
            <v>1</v>
          </cell>
          <cell r="O831">
            <v>90</v>
          </cell>
          <cell r="P831">
            <v>0</v>
          </cell>
          <cell r="Q831">
            <v>1</v>
          </cell>
        </row>
        <row r="832">
          <cell r="B832" t="str">
            <v>Musée Wellington</v>
          </cell>
          <cell r="F832">
            <v>15</v>
          </cell>
          <cell r="J832">
            <v>41454</v>
          </cell>
          <cell r="L832">
            <v>2</v>
          </cell>
          <cell r="N832">
            <v>1</v>
          </cell>
          <cell r="O832">
            <v>70</v>
          </cell>
          <cell r="P832">
            <v>9</v>
          </cell>
          <cell r="Q832">
            <v>1</v>
          </cell>
        </row>
        <row r="833">
          <cell r="B833" t="str">
            <v>G1815</v>
          </cell>
          <cell r="D833">
            <v>25</v>
          </cell>
          <cell r="J833">
            <v>41454</v>
          </cell>
          <cell r="L833">
            <v>1</v>
          </cell>
          <cell r="N833">
            <v>1</v>
          </cell>
          <cell r="O833">
            <v>55</v>
          </cell>
          <cell r="P833">
            <v>0</v>
          </cell>
          <cell r="Q833">
            <v>1</v>
          </cell>
        </row>
        <row r="834">
          <cell r="B834" t="str">
            <v>G1815</v>
          </cell>
          <cell r="F834">
            <v>2</v>
          </cell>
          <cell r="J834">
            <v>41458</v>
          </cell>
          <cell r="L834">
            <v>2</v>
          </cell>
          <cell r="N834">
            <v>1</v>
          </cell>
          <cell r="O834">
            <v>70</v>
          </cell>
          <cell r="P834">
            <v>0</v>
          </cell>
          <cell r="Q834">
            <v>1</v>
          </cell>
        </row>
        <row r="835">
          <cell r="B835" t="str">
            <v>Culture-Espaces</v>
          </cell>
          <cell r="C835">
            <v>40</v>
          </cell>
          <cell r="J835">
            <v>41459</v>
          </cell>
          <cell r="L835">
            <v>1</v>
          </cell>
          <cell r="N835">
            <v>2</v>
          </cell>
          <cell r="O835">
            <v>110</v>
          </cell>
          <cell r="P835">
            <v>14</v>
          </cell>
          <cell r="Q835">
            <v>1</v>
          </cell>
        </row>
        <row r="836">
          <cell r="B836" t="str">
            <v>Culture-Espaces</v>
          </cell>
          <cell r="F836">
            <v>47</v>
          </cell>
          <cell r="J836">
            <v>41461</v>
          </cell>
          <cell r="L836">
            <v>1</v>
          </cell>
          <cell r="N836">
            <v>1</v>
          </cell>
          <cell r="O836">
            <v>55</v>
          </cell>
          <cell r="P836">
            <v>7</v>
          </cell>
          <cell r="Q836">
            <v>1</v>
          </cell>
        </row>
        <row r="837">
          <cell r="B837" t="str">
            <v>Culture-Espaces</v>
          </cell>
          <cell r="C837">
            <v>14</v>
          </cell>
          <cell r="J837">
            <v>41461</v>
          </cell>
          <cell r="L837">
            <v>1</v>
          </cell>
          <cell r="N837">
            <v>1</v>
          </cell>
          <cell r="O837">
            <v>55</v>
          </cell>
          <cell r="P837">
            <v>7</v>
          </cell>
          <cell r="Q837">
            <v>1</v>
          </cell>
        </row>
        <row r="838">
          <cell r="B838" t="str">
            <v>G1815</v>
          </cell>
          <cell r="C838">
            <v>25</v>
          </cell>
          <cell r="J838">
            <v>41468</v>
          </cell>
          <cell r="L838">
            <v>3</v>
          </cell>
          <cell r="N838">
            <v>1</v>
          </cell>
          <cell r="O838">
            <v>90</v>
          </cell>
          <cell r="P838">
            <v>0</v>
          </cell>
          <cell r="Q838">
            <v>1</v>
          </cell>
        </row>
        <row r="839">
          <cell r="B839" t="str">
            <v>G1815</v>
          </cell>
          <cell r="F839">
            <v>8</v>
          </cell>
          <cell r="J839">
            <v>41468</v>
          </cell>
          <cell r="L839">
            <v>2</v>
          </cell>
          <cell r="N839">
            <v>1</v>
          </cell>
          <cell r="O839">
            <v>70</v>
          </cell>
          <cell r="P839">
            <v>0</v>
          </cell>
          <cell r="Q839">
            <v>1</v>
          </cell>
        </row>
        <row r="840">
          <cell r="B840" t="str">
            <v>Musée Wellington</v>
          </cell>
          <cell r="F840">
            <v>16</v>
          </cell>
          <cell r="J840">
            <v>41468</v>
          </cell>
          <cell r="L840">
            <v>2</v>
          </cell>
          <cell r="N840">
            <v>1</v>
          </cell>
          <cell r="O840">
            <v>70</v>
          </cell>
          <cell r="P840">
            <v>9</v>
          </cell>
          <cell r="Q840">
            <v>1</v>
          </cell>
        </row>
        <row r="841">
          <cell r="B841" t="str">
            <v>Maison Tourisme Wat</v>
          </cell>
          <cell r="D841">
            <v>10</v>
          </cell>
          <cell r="J841">
            <v>41469</v>
          </cell>
          <cell r="L841">
            <v>1</v>
          </cell>
          <cell r="N841">
            <v>1</v>
          </cell>
          <cell r="O841">
            <v>55</v>
          </cell>
          <cell r="P841">
            <v>7</v>
          </cell>
          <cell r="Q841">
            <v>1</v>
          </cell>
        </row>
        <row r="842">
          <cell r="B842" t="str">
            <v>Culture-Espaces</v>
          </cell>
          <cell r="C842">
            <v>11</v>
          </cell>
          <cell r="J842">
            <v>41472</v>
          </cell>
          <cell r="L842">
            <v>1</v>
          </cell>
          <cell r="N842">
            <v>1</v>
          </cell>
          <cell r="O842">
            <v>55</v>
          </cell>
          <cell r="P842">
            <v>7</v>
          </cell>
          <cell r="Q842">
            <v>1</v>
          </cell>
        </row>
        <row r="843">
          <cell r="B843" t="str">
            <v>Musée Wellington</v>
          </cell>
          <cell r="F843">
            <v>20</v>
          </cell>
          <cell r="J843">
            <v>41475</v>
          </cell>
          <cell r="L843">
            <v>2</v>
          </cell>
          <cell r="N843">
            <v>1</v>
          </cell>
          <cell r="O843">
            <v>70</v>
          </cell>
          <cell r="P843">
            <v>9</v>
          </cell>
          <cell r="Q843">
            <v>1</v>
          </cell>
        </row>
        <row r="844">
          <cell r="B844" t="str">
            <v>Culture-Espaces</v>
          </cell>
          <cell r="C844">
            <v>46</v>
          </cell>
          <cell r="J844">
            <v>41475</v>
          </cell>
          <cell r="L844">
            <v>1</v>
          </cell>
          <cell r="N844">
            <v>2</v>
          </cell>
          <cell r="O844">
            <v>110</v>
          </cell>
          <cell r="P844">
            <v>14</v>
          </cell>
          <cell r="Q844">
            <v>1</v>
          </cell>
        </row>
        <row r="845">
          <cell r="B845" t="str">
            <v>Maison Tourisme Wat</v>
          </cell>
          <cell r="D845">
            <v>25</v>
          </cell>
          <cell r="J845">
            <v>41483</v>
          </cell>
          <cell r="L845">
            <v>2</v>
          </cell>
          <cell r="N845">
            <v>1</v>
          </cell>
          <cell r="O845">
            <v>70</v>
          </cell>
          <cell r="P845">
            <v>9</v>
          </cell>
          <cell r="Q845">
            <v>1</v>
          </cell>
        </row>
        <row r="846">
          <cell r="B846" t="str">
            <v>Culture-Espaces</v>
          </cell>
          <cell r="C846">
            <v>33</v>
          </cell>
          <cell r="J846">
            <v>41489</v>
          </cell>
          <cell r="L846">
            <v>1</v>
          </cell>
          <cell r="N846">
            <v>2</v>
          </cell>
          <cell r="O846">
            <v>110</v>
          </cell>
          <cell r="P846">
            <v>0</v>
          </cell>
          <cell r="Q846">
            <v>1</v>
          </cell>
        </row>
        <row r="847">
          <cell r="B847" t="str">
            <v>Musée Wellington</v>
          </cell>
          <cell r="F847">
            <v>18</v>
          </cell>
          <cell r="J847">
            <v>41489</v>
          </cell>
          <cell r="L847">
            <v>2</v>
          </cell>
          <cell r="N847">
            <v>1</v>
          </cell>
          <cell r="O847">
            <v>70</v>
          </cell>
          <cell r="P847">
            <v>9</v>
          </cell>
          <cell r="Q847">
            <v>1</v>
          </cell>
        </row>
        <row r="848">
          <cell r="B848" t="str">
            <v>Maison Tourisme Wat</v>
          </cell>
          <cell r="C848">
            <v>46</v>
          </cell>
          <cell r="J848">
            <v>41492</v>
          </cell>
          <cell r="L848">
            <v>2</v>
          </cell>
          <cell r="N848">
            <v>2</v>
          </cell>
          <cell r="O848">
            <v>140</v>
          </cell>
          <cell r="P848">
            <v>18</v>
          </cell>
          <cell r="Q848">
            <v>1</v>
          </cell>
        </row>
        <row r="849">
          <cell r="B849" t="str">
            <v>Culture-Espaces</v>
          </cell>
          <cell r="F849">
            <v>2</v>
          </cell>
          <cell r="J849">
            <v>41494</v>
          </cell>
          <cell r="L849">
            <v>1</v>
          </cell>
          <cell r="N849">
            <v>1</v>
          </cell>
          <cell r="O849">
            <v>55</v>
          </cell>
          <cell r="P849">
            <v>7</v>
          </cell>
          <cell r="Q849">
            <v>1</v>
          </cell>
        </row>
        <row r="850">
          <cell r="B850" t="str">
            <v>Musée Wellington</v>
          </cell>
          <cell r="F850">
            <v>25</v>
          </cell>
          <cell r="J850">
            <v>41496</v>
          </cell>
          <cell r="L850">
            <v>2</v>
          </cell>
          <cell r="N850">
            <v>1</v>
          </cell>
          <cell r="O850">
            <v>70</v>
          </cell>
          <cell r="P850">
            <v>9</v>
          </cell>
          <cell r="Q850">
            <v>1</v>
          </cell>
        </row>
        <row r="851">
          <cell r="B851" t="str">
            <v>G1815</v>
          </cell>
          <cell r="F851">
            <v>1</v>
          </cell>
          <cell r="J851">
            <v>41500</v>
          </cell>
          <cell r="L851">
            <v>3</v>
          </cell>
          <cell r="N851">
            <v>1</v>
          </cell>
          <cell r="O851">
            <v>90</v>
          </cell>
          <cell r="P851">
            <v>0</v>
          </cell>
          <cell r="Q851">
            <v>1</v>
          </cell>
        </row>
        <row r="852">
          <cell r="B852" t="str">
            <v>Musée Wellington</v>
          </cell>
          <cell r="E852">
            <v>19</v>
          </cell>
          <cell r="J852">
            <v>41501</v>
          </cell>
          <cell r="L852">
            <v>3</v>
          </cell>
          <cell r="N852">
            <v>1</v>
          </cell>
          <cell r="O852">
            <v>90</v>
          </cell>
          <cell r="P852">
            <v>12</v>
          </cell>
          <cell r="Q852">
            <v>1</v>
          </cell>
        </row>
        <row r="853">
          <cell r="B853" t="str">
            <v>G1815</v>
          </cell>
          <cell r="F853">
            <v>2</v>
          </cell>
          <cell r="J853">
            <v>41501</v>
          </cell>
          <cell r="L853">
            <v>2</v>
          </cell>
          <cell r="N853">
            <v>1</v>
          </cell>
          <cell r="O853">
            <v>70</v>
          </cell>
          <cell r="P853">
            <v>0</v>
          </cell>
          <cell r="Q853">
            <v>1</v>
          </cell>
        </row>
        <row r="854">
          <cell r="B854" t="str">
            <v>G1815</v>
          </cell>
          <cell r="F854">
            <v>18</v>
          </cell>
          <cell r="J854">
            <v>41503</v>
          </cell>
          <cell r="L854">
            <v>1</v>
          </cell>
          <cell r="N854">
            <v>1</v>
          </cell>
          <cell r="O854">
            <v>55</v>
          </cell>
          <cell r="P854">
            <v>0</v>
          </cell>
          <cell r="Q854">
            <v>1</v>
          </cell>
        </row>
        <row r="855">
          <cell r="B855" t="str">
            <v>Musée Wellington</v>
          </cell>
          <cell r="E855">
            <v>25</v>
          </cell>
          <cell r="J855">
            <v>41503</v>
          </cell>
          <cell r="L855">
            <v>3</v>
          </cell>
          <cell r="N855">
            <v>1</v>
          </cell>
          <cell r="O855">
            <v>90</v>
          </cell>
          <cell r="P855">
            <v>12</v>
          </cell>
          <cell r="Q855">
            <v>1</v>
          </cell>
        </row>
        <row r="856">
          <cell r="B856" t="str">
            <v>Musée Wellington</v>
          </cell>
          <cell r="F856">
            <v>25</v>
          </cell>
          <cell r="J856">
            <v>41503</v>
          </cell>
          <cell r="L856">
            <v>2</v>
          </cell>
          <cell r="N856">
            <v>1</v>
          </cell>
          <cell r="O856">
            <v>70</v>
          </cell>
          <cell r="P856">
            <v>9</v>
          </cell>
          <cell r="Q856">
            <v>1</v>
          </cell>
        </row>
        <row r="857">
          <cell r="B857" t="str">
            <v>Maison Tourisme Wat</v>
          </cell>
          <cell r="E857">
            <v>13</v>
          </cell>
          <cell r="J857">
            <v>41505</v>
          </cell>
          <cell r="L857">
            <v>1</v>
          </cell>
          <cell r="N857">
            <v>1</v>
          </cell>
          <cell r="O857">
            <v>22</v>
          </cell>
          <cell r="Q857">
            <v>1</v>
          </cell>
        </row>
        <row r="858">
          <cell r="B858" t="str">
            <v>Maison Tourisme Wat</v>
          </cell>
          <cell r="F858">
            <v>3</v>
          </cell>
          <cell r="J858">
            <v>41505</v>
          </cell>
          <cell r="L858">
            <v>1</v>
          </cell>
          <cell r="N858">
            <v>1</v>
          </cell>
          <cell r="O858">
            <v>22</v>
          </cell>
          <cell r="P858">
            <v>0</v>
          </cell>
          <cell r="Q858">
            <v>1</v>
          </cell>
        </row>
        <row r="859">
          <cell r="B859" t="str">
            <v>Musée Wellington</v>
          </cell>
          <cell r="F859">
            <v>32</v>
          </cell>
          <cell r="J859">
            <v>41510</v>
          </cell>
          <cell r="L859">
            <v>2</v>
          </cell>
          <cell r="N859">
            <v>2</v>
          </cell>
          <cell r="O859">
            <v>140</v>
          </cell>
          <cell r="P859">
            <v>18</v>
          </cell>
          <cell r="Q859">
            <v>1</v>
          </cell>
        </row>
        <row r="860">
          <cell r="B860" t="str">
            <v>Culture-Espaces</v>
          </cell>
          <cell r="F860">
            <v>39</v>
          </cell>
          <cell r="J860">
            <v>41511</v>
          </cell>
          <cell r="L860">
            <v>1</v>
          </cell>
          <cell r="N860">
            <v>2</v>
          </cell>
          <cell r="O860">
            <v>110</v>
          </cell>
          <cell r="P860">
            <v>14</v>
          </cell>
          <cell r="Q860">
            <v>1</v>
          </cell>
        </row>
        <row r="861">
          <cell r="B861" t="str">
            <v>Culture-Espaces</v>
          </cell>
          <cell r="C861">
            <v>45</v>
          </cell>
          <cell r="J861">
            <v>41515</v>
          </cell>
          <cell r="L861">
            <v>1</v>
          </cell>
          <cell r="N861">
            <v>2</v>
          </cell>
          <cell r="O861">
            <v>110</v>
          </cell>
          <cell r="P861">
            <v>14</v>
          </cell>
          <cell r="Q861">
            <v>1</v>
          </cell>
        </row>
        <row r="862">
          <cell r="B862" t="str">
            <v>G1815</v>
          </cell>
          <cell r="F862">
            <v>5</v>
          </cell>
          <cell r="J862">
            <v>41516</v>
          </cell>
          <cell r="L862">
            <v>3</v>
          </cell>
          <cell r="N862">
            <v>1</v>
          </cell>
          <cell r="O862">
            <v>90</v>
          </cell>
          <cell r="P862">
            <v>0</v>
          </cell>
          <cell r="Q862">
            <v>1</v>
          </cell>
        </row>
        <row r="863">
          <cell r="B863" t="str">
            <v>Maison Tourisme Wat</v>
          </cell>
          <cell r="C863">
            <v>20</v>
          </cell>
          <cell r="J863">
            <v>41517</v>
          </cell>
          <cell r="L863">
            <v>1</v>
          </cell>
          <cell r="N863">
            <v>1</v>
          </cell>
          <cell r="O863">
            <v>55</v>
          </cell>
          <cell r="P863">
            <v>7</v>
          </cell>
          <cell r="Q863">
            <v>1</v>
          </cell>
        </row>
        <row r="864">
          <cell r="B864" t="str">
            <v>Maison Tourisme Wat</v>
          </cell>
          <cell r="C864">
            <v>12</v>
          </cell>
          <cell r="J864">
            <v>41517</v>
          </cell>
          <cell r="L864">
            <v>2</v>
          </cell>
          <cell r="N864">
            <v>1</v>
          </cell>
          <cell r="O864">
            <v>70</v>
          </cell>
          <cell r="P864">
            <v>9</v>
          </cell>
          <cell r="Q864">
            <v>1</v>
          </cell>
        </row>
        <row r="865">
          <cell r="B865" t="str">
            <v>Musée Wellington</v>
          </cell>
          <cell r="F865">
            <v>18</v>
          </cell>
          <cell r="J865">
            <v>41517</v>
          </cell>
          <cell r="L865">
            <v>2</v>
          </cell>
          <cell r="N865">
            <v>1</v>
          </cell>
          <cell r="O865">
            <v>70</v>
          </cell>
          <cell r="P865">
            <v>9</v>
          </cell>
          <cell r="Q865">
            <v>1</v>
          </cell>
        </row>
        <row r="866">
          <cell r="B866" t="str">
            <v>G1815</v>
          </cell>
          <cell r="C866">
            <v>20</v>
          </cell>
          <cell r="J866">
            <v>41518</v>
          </cell>
          <cell r="L866">
            <v>2</v>
          </cell>
          <cell r="N866">
            <v>1</v>
          </cell>
          <cell r="O866">
            <v>70</v>
          </cell>
          <cell r="P866">
            <v>0</v>
          </cell>
          <cell r="Q866">
            <v>1</v>
          </cell>
        </row>
        <row r="867">
          <cell r="B867" t="str">
            <v>G1815</v>
          </cell>
          <cell r="C867">
            <v>17</v>
          </cell>
          <cell r="J867">
            <v>41522</v>
          </cell>
          <cell r="L867">
            <v>1</v>
          </cell>
          <cell r="N867">
            <v>1</v>
          </cell>
          <cell r="O867">
            <v>55</v>
          </cell>
          <cell r="P867">
            <v>0</v>
          </cell>
          <cell r="Q867">
            <v>1</v>
          </cell>
        </row>
        <row r="868">
          <cell r="B868" t="str">
            <v>G1815</v>
          </cell>
          <cell r="F868">
            <v>20</v>
          </cell>
          <cell r="J868">
            <v>41522</v>
          </cell>
          <cell r="L868">
            <v>1</v>
          </cell>
          <cell r="N868">
            <v>1</v>
          </cell>
          <cell r="O868">
            <v>55</v>
          </cell>
          <cell r="P868">
            <v>0</v>
          </cell>
          <cell r="Q868">
            <v>1</v>
          </cell>
        </row>
        <row r="869">
          <cell r="B869" t="str">
            <v>Culture-Espaces</v>
          </cell>
          <cell r="F869">
            <v>13</v>
          </cell>
          <cell r="J869">
            <v>41524</v>
          </cell>
          <cell r="L869">
            <v>1</v>
          </cell>
          <cell r="N869">
            <v>1</v>
          </cell>
          <cell r="O869">
            <v>55</v>
          </cell>
          <cell r="P869">
            <v>7</v>
          </cell>
          <cell r="Q869">
            <v>1</v>
          </cell>
        </row>
        <row r="870">
          <cell r="B870" t="str">
            <v>Musée Wellington</v>
          </cell>
          <cell r="F870">
            <v>23</v>
          </cell>
          <cell r="J870">
            <v>41524</v>
          </cell>
          <cell r="L870">
            <v>2</v>
          </cell>
          <cell r="N870">
            <v>1</v>
          </cell>
          <cell r="O870">
            <v>70</v>
          </cell>
          <cell r="P870">
            <v>9</v>
          </cell>
          <cell r="Q870">
            <v>1</v>
          </cell>
        </row>
        <row r="871">
          <cell r="B871" t="str">
            <v>G1815</v>
          </cell>
          <cell r="F871">
            <v>2</v>
          </cell>
          <cell r="J871">
            <v>41525</v>
          </cell>
          <cell r="L871">
            <v>3</v>
          </cell>
          <cell r="N871">
            <v>1</v>
          </cell>
          <cell r="O871">
            <v>90</v>
          </cell>
          <cell r="P871">
            <v>0</v>
          </cell>
          <cell r="Q871">
            <v>1</v>
          </cell>
        </row>
        <row r="872">
          <cell r="B872" t="str">
            <v>G1815</v>
          </cell>
          <cell r="D872">
            <v>8</v>
          </cell>
          <cell r="J872">
            <v>41525</v>
          </cell>
          <cell r="L872">
            <v>2</v>
          </cell>
          <cell r="N872">
            <v>1</v>
          </cell>
          <cell r="O872">
            <v>70</v>
          </cell>
          <cell r="P872">
            <v>0</v>
          </cell>
          <cell r="Q872">
            <v>1</v>
          </cell>
        </row>
        <row r="873">
          <cell r="B873" t="str">
            <v>Musée Wellington</v>
          </cell>
          <cell r="F873">
            <v>21</v>
          </cell>
          <cell r="J873">
            <v>41528</v>
          </cell>
          <cell r="L873">
            <v>3</v>
          </cell>
          <cell r="N873">
            <v>1</v>
          </cell>
          <cell r="O873">
            <v>90</v>
          </cell>
          <cell r="P873">
            <v>12</v>
          </cell>
          <cell r="Q873">
            <v>1</v>
          </cell>
        </row>
        <row r="874">
          <cell r="B874" t="str">
            <v>Maison Tourisme Wat</v>
          </cell>
          <cell r="C874">
            <v>20</v>
          </cell>
          <cell r="J874">
            <v>41528</v>
          </cell>
          <cell r="L874">
            <v>1</v>
          </cell>
          <cell r="N874">
            <v>1</v>
          </cell>
          <cell r="O874">
            <v>55</v>
          </cell>
          <cell r="P874">
            <v>7</v>
          </cell>
          <cell r="Q874">
            <v>1</v>
          </cell>
        </row>
        <row r="875">
          <cell r="B875" t="str">
            <v>G1815</v>
          </cell>
          <cell r="F875">
            <v>25</v>
          </cell>
          <cell r="J875">
            <v>41530</v>
          </cell>
          <cell r="L875">
            <v>2</v>
          </cell>
          <cell r="N875">
            <v>1</v>
          </cell>
          <cell r="O875">
            <v>70</v>
          </cell>
          <cell r="P875">
            <v>0</v>
          </cell>
          <cell r="Q875">
            <v>1</v>
          </cell>
        </row>
        <row r="876">
          <cell r="B876" t="str">
            <v>Culture-Espaces</v>
          </cell>
          <cell r="C876">
            <v>12</v>
          </cell>
          <cell r="J876">
            <v>41530</v>
          </cell>
          <cell r="L876">
            <v>1</v>
          </cell>
          <cell r="N876">
            <v>1</v>
          </cell>
          <cell r="O876">
            <v>55</v>
          </cell>
          <cell r="P876">
            <v>7</v>
          </cell>
          <cell r="Q876">
            <v>1</v>
          </cell>
        </row>
        <row r="877">
          <cell r="B877" t="str">
            <v>Culture-Espaces</v>
          </cell>
          <cell r="F877">
            <v>25</v>
          </cell>
          <cell r="J877">
            <v>41535</v>
          </cell>
          <cell r="L877">
            <v>1</v>
          </cell>
          <cell r="N877">
            <v>1</v>
          </cell>
          <cell r="O877">
            <v>55</v>
          </cell>
          <cell r="P877">
            <v>7</v>
          </cell>
          <cell r="Q877">
            <v>1</v>
          </cell>
        </row>
        <row r="878">
          <cell r="B878" t="str">
            <v>G1815</v>
          </cell>
          <cell r="F878">
            <v>7</v>
          </cell>
          <cell r="J878">
            <v>41536</v>
          </cell>
          <cell r="L878">
            <v>3</v>
          </cell>
          <cell r="N878">
            <v>1</v>
          </cell>
          <cell r="O878">
            <v>90</v>
          </cell>
          <cell r="P878">
            <v>0</v>
          </cell>
          <cell r="Q878">
            <v>1</v>
          </cell>
        </row>
        <row r="879">
          <cell r="B879" t="str">
            <v>Culture-Espaces</v>
          </cell>
          <cell r="D879">
            <v>50</v>
          </cell>
          <cell r="J879">
            <v>41536</v>
          </cell>
          <cell r="L879">
            <v>1</v>
          </cell>
          <cell r="N879">
            <v>2</v>
          </cell>
          <cell r="O879">
            <v>110</v>
          </cell>
          <cell r="P879">
            <v>14</v>
          </cell>
          <cell r="Q879">
            <v>1</v>
          </cell>
        </row>
        <row r="880">
          <cell r="B880" t="str">
            <v>Culture-Espaces</v>
          </cell>
          <cell r="F880">
            <v>35</v>
          </cell>
          <cell r="J880">
            <v>41537</v>
          </cell>
          <cell r="L880">
            <v>1</v>
          </cell>
          <cell r="N880">
            <v>2</v>
          </cell>
          <cell r="O880">
            <v>110</v>
          </cell>
          <cell r="P880">
            <v>14</v>
          </cell>
          <cell r="Q880">
            <v>1</v>
          </cell>
        </row>
        <row r="881">
          <cell r="B881" t="str">
            <v>Maison Tourisme Wat</v>
          </cell>
          <cell r="C881">
            <v>25</v>
          </cell>
          <cell r="J881">
            <v>41538</v>
          </cell>
          <cell r="L881">
            <v>2</v>
          </cell>
          <cell r="N881">
            <v>1</v>
          </cell>
          <cell r="O881">
            <v>70</v>
          </cell>
          <cell r="P881">
            <v>9</v>
          </cell>
          <cell r="Q881">
            <v>1</v>
          </cell>
        </row>
        <row r="882">
          <cell r="B882" t="str">
            <v>Culture-Espaces</v>
          </cell>
          <cell r="F882">
            <v>25</v>
          </cell>
          <cell r="J882">
            <v>41538</v>
          </cell>
          <cell r="L882">
            <v>1</v>
          </cell>
          <cell r="N882">
            <v>1</v>
          </cell>
          <cell r="O882">
            <v>55</v>
          </cell>
          <cell r="P882">
            <v>7</v>
          </cell>
          <cell r="Q882">
            <v>1</v>
          </cell>
        </row>
        <row r="883">
          <cell r="B883" t="str">
            <v>Culture-Espaces</v>
          </cell>
          <cell r="E883">
            <v>14</v>
          </cell>
          <cell r="J883">
            <v>41538</v>
          </cell>
          <cell r="L883">
            <v>1</v>
          </cell>
          <cell r="N883">
            <v>1</v>
          </cell>
          <cell r="O883">
            <v>55</v>
          </cell>
          <cell r="P883">
            <v>7</v>
          </cell>
          <cell r="Q883">
            <v>1</v>
          </cell>
        </row>
        <row r="884">
          <cell r="B884" t="str">
            <v>Musée Wellington</v>
          </cell>
          <cell r="F884">
            <v>16</v>
          </cell>
          <cell r="J884">
            <v>41538</v>
          </cell>
          <cell r="L884">
            <v>2</v>
          </cell>
          <cell r="N884">
            <v>1</v>
          </cell>
          <cell r="O884">
            <v>70</v>
          </cell>
          <cell r="P884">
            <v>9</v>
          </cell>
          <cell r="Q884">
            <v>1</v>
          </cell>
        </row>
        <row r="885">
          <cell r="B885" t="str">
            <v>Culture-Espaces</v>
          </cell>
          <cell r="D885">
            <v>25</v>
          </cell>
          <cell r="J885">
            <v>41541</v>
          </cell>
          <cell r="L885">
            <v>1</v>
          </cell>
          <cell r="N885">
            <v>1</v>
          </cell>
          <cell r="O885">
            <v>55</v>
          </cell>
          <cell r="P885">
            <v>7</v>
          </cell>
          <cell r="Q885">
            <v>1</v>
          </cell>
        </row>
        <row r="886">
          <cell r="B886" t="str">
            <v>Culture-Espaces</v>
          </cell>
          <cell r="C886">
            <v>60</v>
          </cell>
          <cell r="J886">
            <v>41542</v>
          </cell>
          <cell r="L886">
            <v>1</v>
          </cell>
          <cell r="N886">
            <v>3</v>
          </cell>
          <cell r="O886">
            <v>165</v>
          </cell>
          <cell r="P886">
            <v>21</v>
          </cell>
          <cell r="Q886">
            <v>1</v>
          </cell>
        </row>
        <row r="887">
          <cell r="B887" t="str">
            <v>Culture-Espaces</v>
          </cell>
          <cell r="C887" t="str">
            <v xml:space="preserve"> </v>
          </cell>
          <cell r="D887">
            <v>50</v>
          </cell>
          <cell r="J887">
            <v>41543</v>
          </cell>
          <cell r="L887">
            <v>1</v>
          </cell>
          <cell r="N887">
            <v>2</v>
          </cell>
          <cell r="O887">
            <v>110</v>
          </cell>
          <cell r="P887">
            <v>14</v>
          </cell>
          <cell r="Q887">
            <v>1</v>
          </cell>
        </row>
        <row r="888">
          <cell r="B888" t="str">
            <v>Culture-Espaces</v>
          </cell>
          <cell r="C888">
            <v>50</v>
          </cell>
          <cell r="J888">
            <v>41543</v>
          </cell>
          <cell r="L888">
            <v>1</v>
          </cell>
          <cell r="N888">
            <v>2</v>
          </cell>
          <cell r="O888">
            <v>110</v>
          </cell>
          <cell r="P888">
            <v>14</v>
          </cell>
          <cell r="Q888">
            <v>1</v>
          </cell>
        </row>
        <row r="889">
          <cell r="B889" t="str">
            <v>Culture-Espaces</v>
          </cell>
          <cell r="D889">
            <v>20</v>
          </cell>
          <cell r="J889">
            <v>41543</v>
          </cell>
          <cell r="L889">
            <v>1</v>
          </cell>
          <cell r="N889">
            <v>1</v>
          </cell>
          <cell r="O889">
            <v>55</v>
          </cell>
          <cell r="P889">
            <v>7</v>
          </cell>
          <cell r="Q889">
            <v>1</v>
          </cell>
        </row>
        <row r="890">
          <cell r="B890" t="str">
            <v>Culture-Espaces</v>
          </cell>
          <cell r="D890">
            <v>15</v>
          </cell>
          <cell r="J890">
            <v>41543</v>
          </cell>
          <cell r="L890">
            <v>1</v>
          </cell>
          <cell r="N890">
            <v>1</v>
          </cell>
          <cell r="O890">
            <v>55</v>
          </cell>
          <cell r="P890">
            <v>7</v>
          </cell>
          <cell r="Q890">
            <v>1</v>
          </cell>
        </row>
        <row r="891">
          <cell r="B891" t="str">
            <v>Culture-Espaces</v>
          </cell>
          <cell r="D891">
            <v>50</v>
          </cell>
          <cell r="J891">
            <v>41543</v>
          </cell>
          <cell r="L891">
            <v>1</v>
          </cell>
          <cell r="N891">
            <v>2</v>
          </cell>
          <cell r="O891">
            <v>110</v>
          </cell>
          <cell r="P891">
            <v>14</v>
          </cell>
          <cell r="Q891">
            <v>1</v>
          </cell>
        </row>
        <row r="892">
          <cell r="B892" t="str">
            <v>Culture-Espaces</v>
          </cell>
          <cell r="C892">
            <v>69</v>
          </cell>
          <cell r="J892">
            <v>41543</v>
          </cell>
          <cell r="L892">
            <v>1</v>
          </cell>
          <cell r="N892">
            <v>3</v>
          </cell>
          <cell r="O892">
            <v>165</v>
          </cell>
          <cell r="P892">
            <v>21</v>
          </cell>
          <cell r="Q892">
            <v>1</v>
          </cell>
        </row>
        <row r="893">
          <cell r="B893" t="str">
            <v>Maison Tourisme Wat</v>
          </cell>
          <cell r="F893">
            <v>24</v>
          </cell>
          <cell r="J893">
            <v>41545</v>
          </cell>
          <cell r="L893">
            <v>2</v>
          </cell>
          <cell r="N893">
            <v>1</v>
          </cell>
          <cell r="O893">
            <v>70</v>
          </cell>
          <cell r="P893">
            <v>9</v>
          </cell>
          <cell r="Q893">
            <v>1</v>
          </cell>
        </row>
        <row r="894">
          <cell r="B894" t="str">
            <v>Musée Wellington</v>
          </cell>
          <cell r="F894">
            <v>24</v>
          </cell>
          <cell r="J894">
            <v>41545</v>
          </cell>
          <cell r="L894">
            <v>2</v>
          </cell>
          <cell r="N894">
            <v>1</v>
          </cell>
          <cell r="O894">
            <v>70</v>
          </cell>
          <cell r="P894">
            <v>9</v>
          </cell>
          <cell r="Q894">
            <v>1</v>
          </cell>
        </row>
        <row r="895">
          <cell r="B895" t="str">
            <v>Maison Tourisme Wat</v>
          </cell>
          <cell r="F895">
            <v>42</v>
          </cell>
          <cell r="J895">
            <v>41545</v>
          </cell>
          <cell r="L895">
            <v>2</v>
          </cell>
          <cell r="N895">
            <v>3</v>
          </cell>
          <cell r="O895">
            <v>210</v>
          </cell>
          <cell r="P895">
            <v>27</v>
          </cell>
          <cell r="Q895">
            <v>1</v>
          </cell>
        </row>
        <row r="896">
          <cell r="B896" t="str">
            <v>G1815</v>
          </cell>
          <cell r="F896">
            <v>3</v>
          </cell>
          <cell r="J896">
            <v>41546</v>
          </cell>
          <cell r="L896">
            <v>2</v>
          </cell>
          <cell r="N896">
            <v>1</v>
          </cell>
          <cell r="O896">
            <v>70</v>
          </cell>
          <cell r="P896">
            <v>0</v>
          </cell>
          <cell r="Q896">
            <v>1</v>
          </cell>
        </row>
        <row r="897">
          <cell r="B897" t="str">
            <v>Maison Tourisme Wat</v>
          </cell>
          <cell r="D897">
            <v>20</v>
          </cell>
          <cell r="J897">
            <v>41546</v>
          </cell>
          <cell r="L897">
            <v>2</v>
          </cell>
          <cell r="N897">
            <v>1</v>
          </cell>
          <cell r="O897">
            <v>70</v>
          </cell>
          <cell r="P897">
            <v>9</v>
          </cell>
          <cell r="Q897">
            <v>1</v>
          </cell>
        </row>
        <row r="898">
          <cell r="B898" t="str">
            <v>Maison Tourisme Wat</v>
          </cell>
          <cell r="E898">
            <v>25</v>
          </cell>
          <cell r="J898">
            <v>41549</v>
          </cell>
          <cell r="L898">
            <v>2</v>
          </cell>
          <cell r="N898">
            <v>1</v>
          </cell>
          <cell r="O898">
            <v>70</v>
          </cell>
          <cell r="P898">
            <v>9</v>
          </cell>
          <cell r="Q898">
            <v>1</v>
          </cell>
        </row>
        <row r="899">
          <cell r="B899" t="str">
            <v>Intercommunale</v>
          </cell>
          <cell r="F899">
            <v>25</v>
          </cell>
          <cell r="J899">
            <v>41550</v>
          </cell>
          <cell r="L899">
            <v>1</v>
          </cell>
          <cell r="N899">
            <v>1</v>
          </cell>
          <cell r="O899">
            <v>55</v>
          </cell>
          <cell r="P899">
            <v>7</v>
          </cell>
          <cell r="Q899">
            <v>1</v>
          </cell>
        </row>
        <row r="900">
          <cell r="B900" t="str">
            <v>Maison Tourisme Wat</v>
          </cell>
          <cell r="D900">
            <v>2</v>
          </cell>
          <cell r="J900">
            <v>41551</v>
          </cell>
          <cell r="L900">
            <v>2</v>
          </cell>
          <cell r="N900">
            <v>1</v>
          </cell>
          <cell r="O900">
            <v>70</v>
          </cell>
          <cell r="P900">
            <v>9</v>
          </cell>
          <cell r="Q900">
            <v>1</v>
          </cell>
        </row>
        <row r="901">
          <cell r="B901" t="str">
            <v>Musée Wellington</v>
          </cell>
          <cell r="F901">
            <v>25</v>
          </cell>
          <cell r="J901">
            <v>41551</v>
          </cell>
          <cell r="L901">
            <v>2</v>
          </cell>
          <cell r="N901">
            <v>1</v>
          </cell>
          <cell r="O901">
            <v>70</v>
          </cell>
          <cell r="P901">
            <v>9</v>
          </cell>
          <cell r="Q901">
            <v>1</v>
          </cell>
        </row>
        <row r="902">
          <cell r="B902" t="str">
            <v>Culture-Espaces</v>
          </cell>
          <cell r="C902">
            <v>25</v>
          </cell>
          <cell r="J902">
            <v>41551</v>
          </cell>
          <cell r="L902">
            <v>1</v>
          </cell>
          <cell r="N902">
            <v>1</v>
          </cell>
          <cell r="O902">
            <v>55</v>
          </cell>
          <cell r="P902">
            <v>7</v>
          </cell>
          <cell r="Q902">
            <v>1</v>
          </cell>
        </row>
        <row r="903">
          <cell r="B903" t="str">
            <v>Culture-Espaces</v>
          </cell>
          <cell r="D903">
            <v>25</v>
          </cell>
          <cell r="J903">
            <v>41551</v>
          </cell>
          <cell r="L903">
            <v>1</v>
          </cell>
          <cell r="N903">
            <v>1</v>
          </cell>
          <cell r="O903">
            <v>55</v>
          </cell>
          <cell r="P903">
            <v>7</v>
          </cell>
          <cell r="Q903">
            <v>1</v>
          </cell>
        </row>
        <row r="904">
          <cell r="B904" t="str">
            <v>Culture-Espaces</v>
          </cell>
          <cell r="D904">
            <v>46</v>
          </cell>
          <cell r="J904">
            <v>41551</v>
          </cell>
          <cell r="L904">
            <v>1</v>
          </cell>
          <cell r="N904">
            <v>2</v>
          </cell>
          <cell r="O904">
            <v>110</v>
          </cell>
          <cell r="P904">
            <v>14</v>
          </cell>
          <cell r="Q904">
            <v>1</v>
          </cell>
        </row>
        <row r="905">
          <cell r="B905" t="str">
            <v>G1815</v>
          </cell>
          <cell r="C905">
            <v>20</v>
          </cell>
          <cell r="J905">
            <v>41552</v>
          </cell>
          <cell r="L905">
            <v>2</v>
          </cell>
          <cell r="N905">
            <v>1</v>
          </cell>
          <cell r="O905">
            <v>70</v>
          </cell>
          <cell r="P905">
            <v>0</v>
          </cell>
          <cell r="Q905">
            <v>1</v>
          </cell>
        </row>
        <row r="906">
          <cell r="B906" t="str">
            <v>Maison Tourisme Wat</v>
          </cell>
          <cell r="D906">
            <v>27</v>
          </cell>
          <cell r="J906">
            <v>41552</v>
          </cell>
          <cell r="L906">
            <v>2</v>
          </cell>
          <cell r="N906">
            <v>1</v>
          </cell>
          <cell r="O906">
            <v>70</v>
          </cell>
          <cell r="P906">
            <v>9</v>
          </cell>
          <cell r="Q906">
            <v>1</v>
          </cell>
        </row>
        <row r="907">
          <cell r="B907" t="str">
            <v>Maison Tourisme Wat</v>
          </cell>
          <cell r="D907">
            <v>27</v>
          </cell>
          <cell r="J907">
            <v>41552</v>
          </cell>
          <cell r="L907">
            <v>1</v>
          </cell>
          <cell r="N907">
            <v>1</v>
          </cell>
          <cell r="O907">
            <v>55</v>
          </cell>
          <cell r="P907">
            <v>7</v>
          </cell>
          <cell r="Q907">
            <v>1</v>
          </cell>
        </row>
        <row r="908">
          <cell r="B908" t="str">
            <v>Maison Tourisme Wat</v>
          </cell>
          <cell r="D908">
            <v>17</v>
          </cell>
          <cell r="J908">
            <v>41553</v>
          </cell>
          <cell r="L908">
            <v>2</v>
          </cell>
          <cell r="N908">
            <v>1</v>
          </cell>
          <cell r="O908">
            <v>70</v>
          </cell>
          <cell r="P908">
            <v>9</v>
          </cell>
          <cell r="Q908">
            <v>1</v>
          </cell>
        </row>
        <row r="909">
          <cell r="B909" t="str">
            <v>Culture-Espaces</v>
          </cell>
          <cell r="C909">
            <v>75</v>
          </cell>
          <cell r="J909">
            <v>41554</v>
          </cell>
          <cell r="L909">
            <v>1</v>
          </cell>
          <cell r="N909">
            <v>3</v>
          </cell>
          <cell r="O909">
            <v>165</v>
          </cell>
          <cell r="P909">
            <v>21</v>
          </cell>
          <cell r="Q909">
            <v>1</v>
          </cell>
        </row>
        <row r="910">
          <cell r="B910" t="str">
            <v>Culture-Espaces</v>
          </cell>
          <cell r="C910">
            <v>39</v>
          </cell>
          <cell r="J910">
            <v>41554</v>
          </cell>
          <cell r="L910">
            <v>1</v>
          </cell>
          <cell r="N910">
            <v>2</v>
          </cell>
          <cell r="O910">
            <v>110</v>
          </cell>
          <cell r="P910">
            <v>14</v>
          </cell>
          <cell r="Q910">
            <v>1</v>
          </cell>
        </row>
        <row r="911">
          <cell r="B911" t="str">
            <v>Maison Tourisme Wat</v>
          </cell>
          <cell r="F911">
            <v>5</v>
          </cell>
          <cell r="J911">
            <v>41557</v>
          </cell>
          <cell r="L911">
            <v>1</v>
          </cell>
          <cell r="N911">
            <v>1</v>
          </cell>
          <cell r="O911">
            <v>55</v>
          </cell>
          <cell r="P911">
            <v>7</v>
          </cell>
          <cell r="Q911">
            <v>1</v>
          </cell>
        </row>
        <row r="912">
          <cell r="B912" t="str">
            <v>G1815</v>
          </cell>
          <cell r="F912">
            <v>4</v>
          </cell>
          <cell r="J912">
            <v>41558</v>
          </cell>
          <cell r="L912">
            <v>3</v>
          </cell>
          <cell r="N912">
            <v>1</v>
          </cell>
          <cell r="O912">
            <v>90</v>
          </cell>
          <cell r="P912">
            <v>0</v>
          </cell>
          <cell r="Q912">
            <v>1</v>
          </cell>
        </row>
        <row r="913">
          <cell r="B913" t="str">
            <v>Intercommunale</v>
          </cell>
          <cell r="E913">
            <v>60</v>
          </cell>
          <cell r="J913">
            <v>41563</v>
          </cell>
          <cell r="L913">
            <v>1</v>
          </cell>
          <cell r="N913">
            <v>3</v>
          </cell>
          <cell r="O913">
            <v>165</v>
          </cell>
          <cell r="P913">
            <v>21</v>
          </cell>
          <cell r="Q913">
            <v>1</v>
          </cell>
        </row>
        <row r="914">
          <cell r="B914" t="str">
            <v>Intercommunale</v>
          </cell>
          <cell r="F914">
            <v>35</v>
          </cell>
          <cell r="J914">
            <v>41563</v>
          </cell>
          <cell r="L914">
            <v>1</v>
          </cell>
          <cell r="N914">
            <v>2</v>
          </cell>
          <cell r="O914">
            <v>110</v>
          </cell>
          <cell r="P914">
            <v>14</v>
          </cell>
          <cell r="Q914">
            <v>1</v>
          </cell>
        </row>
        <row r="915">
          <cell r="B915" t="str">
            <v>G1815</v>
          </cell>
          <cell r="C915">
            <v>25</v>
          </cell>
          <cell r="J915">
            <v>41563</v>
          </cell>
          <cell r="L915">
            <v>1</v>
          </cell>
          <cell r="N915">
            <v>1</v>
          </cell>
          <cell r="O915">
            <v>55</v>
          </cell>
          <cell r="P915">
            <v>0</v>
          </cell>
          <cell r="Q915">
            <v>1</v>
          </cell>
        </row>
        <row r="916">
          <cell r="B916" t="str">
            <v>Intercommunale</v>
          </cell>
          <cell r="F916">
            <v>25</v>
          </cell>
          <cell r="J916">
            <v>41565</v>
          </cell>
          <cell r="L916">
            <v>1</v>
          </cell>
          <cell r="N916">
            <v>1</v>
          </cell>
          <cell r="O916">
            <v>55</v>
          </cell>
          <cell r="P916">
            <v>7</v>
          </cell>
          <cell r="Q916">
            <v>1</v>
          </cell>
        </row>
        <row r="917">
          <cell r="B917" t="str">
            <v>Intercommunale</v>
          </cell>
          <cell r="F917">
            <v>22</v>
          </cell>
          <cell r="J917">
            <v>41565</v>
          </cell>
          <cell r="L917">
            <v>1</v>
          </cell>
          <cell r="N917">
            <v>1</v>
          </cell>
          <cell r="O917">
            <v>55</v>
          </cell>
          <cell r="P917">
            <v>7</v>
          </cell>
          <cell r="Q917">
            <v>1</v>
          </cell>
        </row>
        <row r="918">
          <cell r="B918" t="str">
            <v>Intercommunale</v>
          </cell>
          <cell r="D918">
            <v>60</v>
          </cell>
          <cell r="J918">
            <v>41567</v>
          </cell>
          <cell r="L918">
            <v>1</v>
          </cell>
          <cell r="N918">
            <v>3</v>
          </cell>
          <cell r="O918">
            <v>165</v>
          </cell>
          <cell r="P918">
            <v>21</v>
          </cell>
          <cell r="Q918">
            <v>1</v>
          </cell>
        </row>
        <row r="919">
          <cell r="B919" t="str">
            <v>Musée Wellington</v>
          </cell>
          <cell r="C919">
            <v>40</v>
          </cell>
          <cell r="J919">
            <v>41571</v>
          </cell>
          <cell r="L919">
            <v>1</v>
          </cell>
          <cell r="N919">
            <v>2</v>
          </cell>
          <cell r="O919">
            <v>110</v>
          </cell>
          <cell r="P919">
            <v>14</v>
          </cell>
          <cell r="Q919">
            <v>1</v>
          </cell>
        </row>
        <row r="920">
          <cell r="B920" t="str">
            <v>Musée Wellington</v>
          </cell>
          <cell r="C920">
            <v>40</v>
          </cell>
          <cell r="J920">
            <v>41571</v>
          </cell>
          <cell r="L920">
            <v>1</v>
          </cell>
          <cell r="N920">
            <v>2</v>
          </cell>
          <cell r="O920">
            <v>110</v>
          </cell>
          <cell r="P920">
            <v>14</v>
          </cell>
          <cell r="Q920">
            <v>1</v>
          </cell>
        </row>
        <row r="921">
          <cell r="B921" t="str">
            <v>G1815</v>
          </cell>
          <cell r="F921">
            <v>20</v>
          </cell>
          <cell r="J921">
            <v>41577</v>
          </cell>
          <cell r="L921">
            <v>2</v>
          </cell>
          <cell r="N921">
            <v>1</v>
          </cell>
          <cell r="O921">
            <v>70</v>
          </cell>
          <cell r="P921">
            <v>0</v>
          </cell>
          <cell r="Q921">
            <v>1</v>
          </cell>
        </row>
        <row r="922">
          <cell r="Q922" t="str">
            <v xml:space="preserve">   </v>
          </cell>
        </row>
        <row r="923">
          <cell r="B923" t="str">
            <v>G1815</v>
          </cell>
          <cell r="F923">
            <v>20</v>
          </cell>
          <cell r="J923">
            <v>41644</v>
          </cell>
          <cell r="L923">
            <v>1</v>
          </cell>
          <cell r="N923">
            <v>1</v>
          </cell>
          <cell r="O923">
            <v>80</v>
          </cell>
          <cell r="P923">
            <v>0</v>
          </cell>
          <cell r="Q923">
            <v>1</v>
          </cell>
        </row>
        <row r="924">
          <cell r="B924" t="str">
            <v>Musée Wellington</v>
          </cell>
          <cell r="C924">
            <v>40</v>
          </cell>
          <cell r="J924">
            <v>41647</v>
          </cell>
          <cell r="L924">
            <v>1</v>
          </cell>
          <cell r="N924">
            <v>2</v>
          </cell>
          <cell r="O924">
            <v>120</v>
          </cell>
          <cell r="P924">
            <v>10</v>
          </cell>
          <cell r="Q924">
            <v>1</v>
          </cell>
        </row>
        <row r="925">
          <cell r="B925" t="str">
            <v>Intercommunale</v>
          </cell>
          <cell r="F925">
            <v>25</v>
          </cell>
          <cell r="J925">
            <v>41664</v>
          </cell>
          <cell r="L925">
            <v>1</v>
          </cell>
          <cell r="N925">
            <v>1</v>
          </cell>
          <cell r="O925">
            <v>60</v>
          </cell>
          <cell r="P925">
            <v>10</v>
          </cell>
          <cell r="Q925">
            <v>1</v>
          </cell>
        </row>
        <row r="926">
          <cell r="B926" t="str">
            <v>Maison Tourisme Wat</v>
          </cell>
          <cell r="D926">
            <v>27</v>
          </cell>
          <cell r="J926">
            <v>41656</v>
          </cell>
          <cell r="L926">
            <v>2</v>
          </cell>
          <cell r="N926">
            <v>1</v>
          </cell>
          <cell r="O926">
            <v>120</v>
          </cell>
          <cell r="P926">
            <v>10</v>
          </cell>
          <cell r="Q926">
            <v>1</v>
          </cell>
        </row>
        <row r="927">
          <cell r="Q927" t="str">
            <v xml:space="preserve">   </v>
          </cell>
        </row>
        <row r="928">
          <cell r="Q928" t="str">
            <v xml:space="preserve">   </v>
          </cell>
        </row>
        <row r="929">
          <cell r="Q929" t="str">
            <v xml:space="preserve">   </v>
          </cell>
        </row>
        <row r="930">
          <cell r="Q930" t="str">
            <v xml:space="preserve">   </v>
          </cell>
        </row>
        <row r="931">
          <cell r="Q931" t="str">
            <v xml:space="preserve">   </v>
          </cell>
        </row>
        <row r="932">
          <cell r="Q932" t="str">
            <v xml:space="preserve">   </v>
          </cell>
        </row>
        <row r="933">
          <cell r="Q933" t="str">
            <v xml:space="preserve">   </v>
          </cell>
        </row>
        <row r="934">
          <cell r="Q934" t="str">
            <v xml:space="preserve">   </v>
          </cell>
        </row>
        <row r="935">
          <cell r="Q935" t="str">
            <v xml:space="preserve">   </v>
          </cell>
        </row>
        <row r="936">
          <cell r="Q936" t="str">
            <v xml:space="preserve">   </v>
          </cell>
        </row>
        <row r="937">
          <cell r="Q937" t="str">
            <v xml:space="preserve">   </v>
          </cell>
        </row>
        <row r="938">
          <cell r="Q938" t="str">
            <v xml:space="preserve">   </v>
          </cell>
        </row>
        <row r="939">
          <cell r="Q939" t="str">
            <v xml:space="preserve">   </v>
          </cell>
        </row>
        <row r="940">
          <cell r="Q940" t="str">
            <v xml:space="preserve">   </v>
          </cell>
        </row>
        <row r="941">
          <cell r="Q941" t="str">
            <v xml:space="preserve">   </v>
          </cell>
        </row>
        <row r="942">
          <cell r="Q942" t="str">
            <v xml:space="preserve">   </v>
          </cell>
        </row>
        <row r="943">
          <cell r="Q943" t="str">
            <v xml:space="preserve">   </v>
          </cell>
        </row>
        <row r="944">
          <cell r="Q944" t="str">
            <v xml:space="preserve">   </v>
          </cell>
        </row>
        <row r="945">
          <cell r="Q945" t="str">
            <v xml:space="preserve">   </v>
          </cell>
        </row>
        <row r="946">
          <cell r="Q946" t="str">
            <v xml:space="preserve">   </v>
          </cell>
        </row>
        <row r="947">
          <cell r="Q947" t="str">
            <v xml:space="preserve">   </v>
          </cell>
        </row>
        <row r="948">
          <cell r="Q948" t="str">
            <v xml:space="preserve">   </v>
          </cell>
        </row>
        <row r="949">
          <cell r="Q949" t="str">
            <v xml:space="preserve">   </v>
          </cell>
        </row>
        <row r="950">
          <cell r="Q950" t="str">
            <v xml:space="preserve">   </v>
          </cell>
        </row>
        <row r="951">
          <cell r="Q951" t="str">
            <v xml:space="preserve">   </v>
          </cell>
        </row>
        <row r="952">
          <cell r="Q952" t="str">
            <v xml:space="preserve">   </v>
          </cell>
        </row>
        <row r="953">
          <cell r="Q953" t="str">
            <v xml:space="preserve">   </v>
          </cell>
        </row>
        <row r="954">
          <cell r="Q954" t="str">
            <v xml:space="preserve">   </v>
          </cell>
        </row>
        <row r="955">
          <cell r="Q955" t="str">
            <v xml:space="preserve">   </v>
          </cell>
        </row>
        <row r="956">
          <cell r="Q956" t="str">
            <v xml:space="preserve">   </v>
          </cell>
        </row>
        <row r="957">
          <cell r="Q957" t="str">
            <v xml:space="preserve">   </v>
          </cell>
        </row>
        <row r="958">
          <cell r="Q958" t="str">
            <v xml:space="preserve">   </v>
          </cell>
        </row>
        <row r="959">
          <cell r="Q959" t="str">
            <v xml:space="preserve">   </v>
          </cell>
        </row>
        <row r="960">
          <cell r="Q960" t="str">
            <v xml:space="preserve">   </v>
          </cell>
        </row>
        <row r="961">
          <cell r="Q961" t="str">
            <v xml:space="preserve">   </v>
          </cell>
        </row>
        <row r="962">
          <cell r="Q962" t="str">
            <v xml:space="preserve">   </v>
          </cell>
        </row>
        <row r="963">
          <cell r="Q963" t="str">
            <v xml:space="preserve">   </v>
          </cell>
        </row>
        <row r="964">
          <cell r="Q964" t="str">
            <v xml:space="preserve">   </v>
          </cell>
        </row>
        <row r="965">
          <cell r="Q965" t="str">
            <v xml:space="preserve">   </v>
          </cell>
        </row>
        <row r="966">
          <cell r="Q966" t="str">
            <v xml:space="preserve">   </v>
          </cell>
        </row>
        <row r="967">
          <cell r="Q967" t="str">
            <v xml:space="preserve">   </v>
          </cell>
        </row>
        <row r="968">
          <cell r="Q968" t="str">
            <v xml:space="preserve">   </v>
          </cell>
        </row>
        <row r="969">
          <cell r="Q969" t="str">
            <v xml:space="preserve">   </v>
          </cell>
        </row>
        <row r="970">
          <cell r="Q970" t="str">
            <v xml:space="preserve">   </v>
          </cell>
        </row>
        <row r="971">
          <cell r="Q971" t="str">
            <v xml:space="preserve">   </v>
          </cell>
        </row>
        <row r="972">
          <cell r="Q972" t="str">
            <v xml:space="preserve">   </v>
          </cell>
        </row>
        <row r="973">
          <cell r="Q973" t="str">
            <v xml:space="preserve">   </v>
          </cell>
        </row>
        <row r="974">
          <cell r="Q974" t="str">
            <v xml:space="preserve">   </v>
          </cell>
        </row>
        <row r="975">
          <cell r="Q975" t="str">
            <v xml:space="preserve">   </v>
          </cell>
        </row>
        <row r="976">
          <cell r="Q976" t="str">
            <v xml:space="preserve">   </v>
          </cell>
        </row>
        <row r="977">
          <cell r="Q977" t="str">
            <v xml:space="preserve">   </v>
          </cell>
        </row>
        <row r="978">
          <cell r="Q978" t="str">
            <v xml:space="preserve">   </v>
          </cell>
        </row>
        <row r="979">
          <cell r="Q979" t="str">
            <v xml:space="preserve">   </v>
          </cell>
        </row>
        <row r="980">
          <cell r="Q980" t="str">
            <v xml:space="preserve">   </v>
          </cell>
        </row>
        <row r="981">
          <cell r="Q981" t="str">
            <v xml:space="preserve">   </v>
          </cell>
        </row>
        <row r="982">
          <cell r="Q982" t="str">
            <v xml:space="preserve">   </v>
          </cell>
        </row>
        <row r="983">
          <cell r="Q983" t="str">
            <v xml:space="preserve">   </v>
          </cell>
        </row>
        <row r="984">
          <cell r="Q984" t="str">
            <v xml:space="preserve">   </v>
          </cell>
        </row>
        <row r="985">
          <cell r="Q985" t="str">
            <v xml:space="preserve">   </v>
          </cell>
        </row>
        <row r="986">
          <cell r="Q986" t="str">
            <v xml:space="preserve">   </v>
          </cell>
        </row>
        <row r="987">
          <cell r="Q987" t="str">
            <v xml:space="preserve">   </v>
          </cell>
        </row>
        <row r="988">
          <cell r="Q988" t="str">
            <v xml:space="preserve">   </v>
          </cell>
        </row>
        <row r="989">
          <cell r="Q989" t="str">
            <v xml:space="preserve">   </v>
          </cell>
        </row>
        <row r="990">
          <cell r="Q990" t="str">
            <v xml:space="preserve">   </v>
          </cell>
        </row>
        <row r="991">
          <cell r="Q991" t="str">
            <v xml:space="preserve">   </v>
          </cell>
        </row>
        <row r="992">
          <cell r="Q992" t="str">
            <v xml:space="preserve">   </v>
          </cell>
        </row>
        <row r="993">
          <cell r="Q993" t="str">
            <v xml:space="preserve">   </v>
          </cell>
        </row>
        <row r="994">
          <cell r="Q994" t="str">
            <v xml:space="preserve">   </v>
          </cell>
        </row>
        <row r="995">
          <cell r="Q995" t="str">
            <v xml:space="preserve">   </v>
          </cell>
        </row>
        <row r="996">
          <cell r="Q996" t="str">
            <v xml:space="preserve">   </v>
          </cell>
        </row>
        <row r="997">
          <cell r="Q997" t="str">
            <v xml:space="preserve">   </v>
          </cell>
        </row>
        <row r="998">
          <cell r="Q998" t="str">
            <v xml:space="preserve">   </v>
          </cell>
        </row>
        <row r="999">
          <cell r="Q999" t="str">
            <v xml:space="preserve">   </v>
          </cell>
        </row>
        <row r="1000">
          <cell r="Q1000" t="str">
            <v xml:space="preserve">   </v>
          </cell>
        </row>
        <row r="1001">
          <cell r="Q1001" t="str">
            <v xml:space="preserve">   </v>
          </cell>
        </row>
        <row r="1002">
          <cell r="Q1002" t="str">
            <v xml:space="preserve">   </v>
          </cell>
        </row>
        <row r="1003">
          <cell r="Q1003" t="str">
            <v xml:space="preserve">   </v>
          </cell>
        </row>
        <row r="1004">
          <cell r="Q1004" t="str">
            <v xml:space="preserve">   </v>
          </cell>
        </row>
        <row r="1005">
          <cell r="Q1005" t="str">
            <v xml:space="preserve">   </v>
          </cell>
        </row>
        <row r="1006">
          <cell r="Q1006" t="str">
            <v xml:space="preserve">   </v>
          </cell>
        </row>
        <row r="1007">
          <cell r="Q1007" t="str">
            <v xml:space="preserve">   </v>
          </cell>
        </row>
        <row r="1008">
          <cell r="Q1008" t="str">
            <v xml:space="preserve">   </v>
          </cell>
        </row>
        <row r="1009">
          <cell r="Q1009" t="str">
            <v xml:space="preserve">   </v>
          </cell>
        </row>
        <row r="1010">
          <cell r="Q1010" t="str">
            <v xml:space="preserve">   </v>
          </cell>
        </row>
        <row r="1011">
          <cell r="Q1011" t="str">
            <v xml:space="preserve">   </v>
          </cell>
        </row>
        <row r="1012">
          <cell r="Q1012" t="str">
            <v xml:space="preserve">   </v>
          </cell>
        </row>
        <row r="1013">
          <cell r="Q1013" t="str">
            <v xml:space="preserve">   </v>
          </cell>
        </row>
        <row r="1014">
          <cell r="Q1014" t="str">
            <v xml:space="preserve">   </v>
          </cell>
        </row>
        <row r="1015">
          <cell r="Q1015" t="str">
            <v xml:space="preserve">   </v>
          </cell>
        </row>
        <row r="1016">
          <cell r="Q1016" t="str">
            <v xml:space="preserve">   </v>
          </cell>
        </row>
        <row r="1017">
          <cell r="Q1017" t="str">
            <v xml:space="preserve">   </v>
          </cell>
        </row>
        <row r="1018">
          <cell r="Q1018" t="str">
            <v xml:space="preserve">   </v>
          </cell>
        </row>
        <row r="1019">
          <cell r="Q1019" t="str">
            <v xml:space="preserve">   </v>
          </cell>
        </row>
        <row r="1020">
          <cell r="Q1020" t="str">
            <v xml:space="preserve">   </v>
          </cell>
        </row>
        <row r="1021">
          <cell r="Q1021" t="str">
            <v xml:space="preserve">   </v>
          </cell>
        </row>
        <row r="1022">
          <cell r="Q1022" t="str">
            <v xml:space="preserve">   </v>
          </cell>
        </row>
        <row r="1023">
          <cell r="Q1023" t="str">
            <v xml:space="preserve">   </v>
          </cell>
        </row>
        <row r="1024">
          <cell r="Q1024" t="str">
            <v xml:space="preserve">   </v>
          </cell>
        </row>
        <row r="1025">
          <cell r="Q1025" t="str">
            <v xml:space="preserve">   </v>
          </cell>
        </row>
        <row r="1026">
          <cell r="Q1026" t="str">
            <v xml:space="preserve">   </v>
          </cell>
        </row>
        <row r="1027">
          <cell r="Q1027" t="str">
            <v xml:space="preserve">   </v>
          </cell>
        </row>
        <row r="1028">
          <cell r="Q1028" t="str">
            <v xml:space="preserve">   </v>
          </cell>
        </row>
        <row r="1029">
          <cell r="Q1029" t="str">
            <v xml:space="preserve">   </v>
          </cell>
        </row>
        <row r="1030">
          <cell r="Q1030" t="str">
            <v xml:space="preserve">   </v>
          </cell>
        </row>
        <row r="1031">
          <cell r="Q1031" t="str">
            <v xml:space="preserve">   </v>
          </cell>
        </row>
        <row r="1032">
          <cell r="Q1032" t="str">
            <v xml:space="preserve">   </v>
          </cell>
        </row>
        <row r="1033">
          <cell r="Q1033" t="str">
            <v xml:space="preserve">   </v>
          </cell>
        </row>
        <row r="1034">
          <cell r="Q1034" t="str">
            <v xml:space="preserve">   </v>
          </cell>
        </row>
        <row r="1035">
          <cell r="Q1035" t="str">
            <v xml:space="preserve">   </v>
          </cell>
        </row>
        <row r="1036">
          <cell r="Q1036" t="str">
            <v xml:space="preserve">   </v>
          </cell>
        </row>
        <row r="1037">
          <cell r="Q1037" t="str">
            <v xml:space="preserve">   </v>
          </cell>
        </row>
        <row r="1038">
          <cell r="Q1038" t="str">
            <v xml:space="preserve">   </v>
          </cell>
        </row>
        <row r="1039">
          <cell r="Q1039" t="str">
            <v xml:space="preserve">   </v>
          </cell>
        </row>
        <row r="1040">
          <cell r="Q1040" t="str">
            <v xml:space="preserve">   </v>
          </cell>
        </row>
        <row r="1041">
          <cell r="Q1041" t="str">
            <v xml:space="preserve">   </v>
          </cell>
        </row>
        <row r="1042">
          <cell r="Q1042" t="str">
            <v xml:space="preserve">   </v>
          </cell>
        </row>
        <row r="1043">
          <cell r="Q1043" t="str">
            <v xml:space="preserve">   </v>
          </cell>
        </row>
        <row r="1044">
          <cell r="Q1044" t="str">
            <v xml:space="preserve">   </v>
          </cell>
        </row>
        <row r="1045">
          <cell r="Q1045" t="str">
            <v xml:space="preserve">   </v>
          </cell>
        </row>
        <row r="1046">
          <cell r="Q1046" t="str">
            <v xml:space="preserve">   </v>
          </cell>
        </row>
        <row r="1047">
          <cell r="Q1047" t="str">
            <v xml:space="preserve">   </v>
          </cell>
        </row>
        <row r="1048">
          <cell r="Q1048" t="str">
            <v xml:space="preserve">   </v>
          </cell>
        </row>
        <row r="1049">
          <cell r="Q1049" t="str">
            <v xml:space="preserve">   </v>
          </cell>
        </row>
        <row r="1050">
          <cell r="Q1050" t="str">
            <v xml:space="preserve">   </v>
          </cell>
        </row>
        <row r="1051">
          <cell r="Q1051" t="str">
            <v xml:space="preserve">   </v>
          </cell>
        </row>
        <row r="1052">
          <cell r="Q1052" t="str">
            <v xml:space="preserve">   </v>
          </cell>
        </row>
        <row r="1053">
          <cell r="Q1053" t="str">
            <v xml:space="preserve">   </v>
          </cell>
        </row>
        <row r="1054">
          <cell r="Q1054" t="str">
            <v xml:space="preserve">   </v>
          </cell>
        </row>
        <row r="1055">
          <cell r="Q1055" t="str">
            <v xml:space="preserve">   </v>
          </cell>
        </row>
        <row r="1056">
          <cell r="Q1056" t="str">
            <v xml:space="preserve">   </v>
          </cell>
        </row>
        <row r="1057">
          <cell r="Q1057" t="str">
            <v xml:space="preserve">   </v>
          </cell>
        </row>
        <row r="1058">
          <cell r="Q1058" t="str">
            <v xml:space="preserve">   </v>
          </cell>
        </row>
        <row r="1059">
          <cell r="Q1059" t="str">
            <v xml:space="preserve">   </v>
          </cell>
        </row>
        <row r="1060">
          <cell r="Q1060" t="str">
            <v xml:space="preserve">   </v>
          </cell>
        </row>
        <row r="1061">
          <cell r="Q1061" t="str">
            <v xml:space="preserve">   </v>
          </cell>
        </row>
        <row r="1062">
          <cell r="Q1062" t="str">
            <v xml:space="preserve">   </v>
          </cell>
        </row>
        <row r="1063">
          <cell r="Q1063" t="str">
            <v xml:space="preserve">   </v>
          </cell>
        </row>
        <row r="1064">
          <cell r="Q1064" t="str">
            <v xml:space="preserve">   </v>
          </cell>
        </row>
        <row r="1065">
          <cell r="Q1065" t="str">
            <v xml:space="preserve">   </v>
          </cell>
        </row>
        <row r="1066">
          <cell r="Q1066" t="str">
            <v xml:space="preserve">   </v>
          </cell>
        </row>
        <row r="1067">
          <cell r="Q1067" t="str">
            <v xml:space="preserve">   </v>
          </cell>
        </row>
        <row r="1068">
          <cell r="Q1068" t="str">
            <v xml:space="preserve">   </v>
          </cell>
        </row>
        <row r="1069">
          <cell r="Q1069" t="str">
            <v xml:space="preserve">   </v>
          </cell>
        </row>
        <row r="1070">
          <cell r="Q1070" t="str">
            <v xml:space="preserve">   </v>
          </cell>
        </row>
        <row r="1071">
          <cell r="Q1071" t="str">
            <v xml:space="preserve">   </v>
          </cell>
        </row>
        <row r="1072">
          <cell r="Q1072" t="str">
            <v xml:space="preserve">   </v>
          </cell>
        </row>
        <row r="1073">
          <cell r="Q1073" t="str">
            <v xml:space="preserve">   </v>
          </cell>
        </row>
        <row r="1074">
          <cell r="Q1074" t="str">
            <v xml:space="preserve">   </v>
          </cell>
        </row>
        <row r="1075">
          <cell r="Q1075" t="str">
            <v xml:space="preserve">   </v>
          </cell>
        </row>
        <row r="1076">
          <cell r="Q1076" t="str">
            <v xml:space="preserve">   </v>
          </cell>
        </row>
        <row r="1077">
          <cell r="Q1077" t="str">
            <v xml:space="preserve">   </v>
          </cell>
        </row>
        <row r="1078">
          <cell r="Q1078" t="str">
            <v xml:space="preserve">   </v>
          </cell>
        </row>
        <row r="1079">
          <cell r="Q1079" t="str">
            <v xml:space="preserve">   </v>
          </cell>
        </row>
        <row r="1080">
          <cell r="Q1080" t="str">
            <v xml:space="preserve">   </v>
          </cell>
        </row>
        <row r="1081">
          <cell r="Q1081" t="str">
            <v xml:space="preserve">   </v>
          </cell>
        </row>
        <row r="1082">
          <cell r="Q1082" t="str">
            <v xml:space="preserve">   </v>
          </cell>
        </row>
        <row r="1083">
          <cell r="Q1083" t="str">
            <v xml:space="preserve">   </v>
          </cell>
        </row>
        <row r="1084">
          <cell r="Q1084" t="str">
            <v xml:space="preserve">   </v>
          </cell>
        </row>
        <row r="1085">
          <cell r="Q1085" t="str">
            <v xml:space="preserve">   </v>
          </cell>
        </row>
        <row r="1086">
          <cell r="Q1086" t="str">
            <v xml:space="preserve">   </v>
          </cell>
        </row>
        <row r="1087">
          <cell r="Q1087" t="str">
            <v xml:space="preserve">   </v>
          </cell>
        </row>
        <row r="1088">
          <cell r="Q1088" t="str">
            <v xml:space="preserve">   </v>
          </cell>
        </row>
        <row r="1089">
          <cell r="Q1089" t="str">
            <v xml:space="preserve">   </v>
          </cell>
        </row>
        <row r="1090">
          <cell r="Q1090" t="str">
            <v xml:space="preserve">   </v>
          </cell>
        </row>
        <row r="1091">
          <cell r="Q1091" t="str">
            <v xml:space="preserve">   </v>
          </cell>
        </row>
        <row r="1092">
          <cell r="Q1092" t="str">
            <v xml:space="preserve">   </v>
          </cell>
        </row>
        <row r="1093">
          <cell r="Q1093" t="str">
            <v xml:space="preserve">   </v>
          </cell>
        </row>
        <row r="1094">
          <cell r="Q1094" t="str">
            <v xml:space="preserve">   </v>
          </cell>
        </row>
        <row r="1095">
          <cell r="Q1095" t="str">
            <v xml:space="preserve">   </v>
          </cell>
        </row>
        <row r="1096">
          <cell r="Q1096" t="str">
            <v xml:space="preserve">   </v>
          </cell>
        </row>
        <row r="1097">
          <cell r="Q1097" t="str">
            <v xml:space="preserve">   </v>
          </cell>
        </row>
        <row r="1098">
          <cell r="Q1098" t="str">
            <v xml:space="preserve">   </v>
          </cell>
        </row>
        <row r="1099">
          <cell r="Q1099" t="str">
            <v xml:space="preserve">   </v>
          </cell>
        </row>
        <row r="1100">
          <cell r="Q1100" t="str">
            <v xml:space="preserve">   </v>
          </cell>
        </row>
        <row r="1101">
          <cell r="Q1101" t="str">
            <v xml:space="preserve">   </v>
          </cell>
        </row>
        <row r="1102">
          <cell r="Q1102" t="str">
            <v xml:space="preserve">   </v>
          </cell>
        </row>
        <row r="1103">
          <cell r="Q1103" t="str">
            <v xml:space="preserve">   </v>
          </cell>
        </row>
        <row r="1104">
          <cell r="Q1104" t="str">
            <v xml:space="preserve">   </v>
          </cell>
        </row>
        <row r="1105">
          <cell r="Q1105" t="str">
            <v xml:space="preserve">   </v>
          </cell>
        </row>
        <row r="1106">
          <cell r="Q1106" t="str">
            <v xml:space="preserve">   </v>
          </cell>
        </row>
        <row r="1107">
          <cell r="Q1107" t="str">
            <v xml:space="preserve">   </v>
          </cell>
        </row>
        <row r="1108">
          <cell r="Q1108" t="str">
            <v xml:space="preserve">   </v>
          </cell>
        </row>
        <row r="1109">
          <cell r="Q1109" t="str">
            <v xml:space="preserve">   </v>
          </cell>
        </row>
        <row r="1110">
          <cell r="Q1110" t="str">
            <v xml:space="preserve">   </v>
          </cell>
        </row>
        <row r="1111">
          <cell r="Q1111" t="str">
            <v xml:space="preserve">   </v>
          </cell>
        </row>
        <row r="1112">
          <cell r="Q1112" t="str">
            <v xml:space="preserve">   </v>
          </cell>
        </row>
        <row r="1113">
          <cell r="Q1113" t="str">
            <v xml:space="preserve">   </v>
          </cell>
        </row>
        <row r="1114">
          <cell r="Q1114" t="str">
            <v xml:space="preserve">   </v>
          </cell>
        </row>
        <row r="1115">
          <cell r="Q1115" t="str">
            <v xml:space="preserve">   </v>
          </cell>
        </row>
        <row r="1116">
          <cell r="Q1116" t="str">
            <v xml:space="preserve">   </v>
          </cell>
        </row>
        <row r="1117">
          <cell r="Q1117" t="str">
            <v xml:space="preserve">   </v>
          </cell>
        </row>
        <row r="1118">
          <cell r="Q1118" t="str">
            <v xml:space="preserve">   </v>
          </cell>
        </row>
        <row r="1119">
          <cell r="Q1119" t="str">
            <v xml:space="preserve">   </v>
          </cell>
        </row>
        <row r="1120">
          <cell r="Q1120" t="str">
            <v xml:space="preserve">   </v>
          </cell>
        </row>
        <row r="1121">
          <cell r="Q1121" t="str">
            <v xml:space="preserve">   </v>
          </cell>
        </row>
        <row r="1122">
          <cell r="Q1122" t="str">
            <v xml:space="preserve">   </v>
          </cell>
        </row>
        <row r="1123">
          <cell r="Q1123" t="str">
            <v xml:space="preserve">   </v>
          </cell>
        </row>
        <row r="1124">
          <cell r="Q1124" t="str">
            <v xml:space="preserve">   </v>
          </cell>
        </row>
        <row r="1125">
          <cell r="Q1125" t="str">
            <v xml:space="preserve">   </v>
          </cell>
        </row>
        <row r="1126">
          <cell r="Q1126" t="str">
            <v xml:space="preserve">   </v>
          </cell>
        </row>
        <row r="1127">
          <cell r="Q1127" t="str">
            <v xml:space="preserve">   </v>
          </cell>
        </row>
        <row r="1128">
          <cell r="Q1128" t="str">
            <v xml:space="preserve">   </v>
          </cell>
        </row>
        <row r="1129">
          <cell r="Q1129" t="str">
            <v xml:space="preserve">   </v>
          </cell>
        </row>
        <row r="1130">
          <cell r="Q1130" t="str">
            <v xml:space="preserve">   </v>
          </cell>
        </row>
        <row r="1131">
          <cell r="Q1131" t="str">
            <v xml:space="preserve">   </v>
          </cell>
        </row>
        <row r="1132">
          <cell r="Q1132" t="str">
            <v xml:space="preserve">   </v>
          </cell>
        </row>
        <row r="1133">
          <cell r="Q1133" t="str">
            <v xml:space="preserve">   </v>
          </cell>
        </row>
        <row r="1134">
          <cell r="Q1134" t="str">
            <v xml:space="preserve">   </v>
          </cell>
        </row>
        <row r="1135">
          <cell r="Q1135" t="str">
            <v xml:space="preserve">   </v>
          </cell>
        </row>
        <row r="1136">
          <cell r="Q1136" t="str">
            <v xml:space="preserve">   </v>
          </cell>
        </row>
        <row r="1137">
          <cell r="Q1137" t="str">
            <v xml:space="preserve">   </v>
          </cell>
        </row>
        <row r="1138">
          <cell r="Q1138" t="str">
            <v xml:space="preserve">   </v>
          </cell>
        </row>
        <row r="1139">
          <cell r="Q1139" t="str">
            <v xml:space="preserve">   </v>
          </cell>
        </row>
        <row r="1140">
          <cell r="Q1140" t="str">
            <v xml:space="preserve">   </v>
          </cell>
        </row>
        <row r="1141">
          <cell r="Q1141" t="str">
            <v xml:space="preserve">   </v>
          </cell>
        </row>
        <row r="1142">
          <cell r="Q1142" t="str">
            <v xml:space="preserve">   </v>
          </cell>
        </row>
        <row r="1143">
          <cell r="Q1143" t="str">
            <v xml:space="preserve">   </v>
          </cell>
        </row>
        <row r="1144">
          <cell r="Q1144" t="str">
            <v xml:space="preserve">   </v>
          </cell>
        </row>
        <row r="1145">
          <cell r="Q1145" t="str">
            <v xml:space="preserve">   </v>
          </cell>
        </row>
        <row r="1146">
          <cell r="Q1146" t="str">
            <v xml:space="preserve">   </v>
          </cell>
        </row>
        <row r="1147">
          <cell r="Q1147" t="str">
            <v xml:space="preserve">   </v>
          </cell>
        </row>
        <row r="1148">
          <cell r="Q1148" t="str">
            <v xml:space="preserve">   </v>
          </cell>
        </row>
        <row r="1149">
          <cell r="Q1149" t="str">
            <v xml:space="preserve">   </v>
          </cell>
        </row>
        <row r="1150">
          <cell r="Q1150" t="str">
            <v xml:space="preserve">   </v>
          </cell>
        </row>
        <row r="1151">
          <cell r="Q1151" t="str">
            <v xml:space="preserve">   </v>
          </cell>
        </row>
        <row r="1152">
          <cell r="Q1152" t="str">
            <v xml:space="preserve">   </v>
          </cell>
        </row>
        <row r="1153">
          <cell r="Q1153" t="str">
            <v xml:space="preserve">   </v>
          </cell>
        </row>
        <row r="1154">
          <cell r="Q1154" t="str">
            <v xml:space="preserve">   </v>
          </cell>
        </row>
        <row r="1155">
          <cell r="Q1155" t="str">
            <v xml:space="preserve">   </v>
          </cell>
        </row>
        <row r="1156">
          <cell r="Q1156" t="str">
            <v xml:space="preserve">   </v>
          </cell>
        </row>
        <row r="1157">
          <cell r="Q1157" t="str">
            <v xml:space="preserve">   </v>
          </cell>
        </row>
        <row r="1158">
          <cell r="Q1158" t="str">
            <v xml:space="preserve">   </v>
          </cell>
        </row>
        <row r="1159">
          <cell r="Q1159" t="str">
            <v xml:space="preserve">   </v>
          </cell>
        </row>
        <row r="1160">
          <cell r="Q1160" t="str">
            <v xml:space="preserve">   </v>
          </cell>
        </row>
        <row r="1161">
          <cell r="Q1161" t="str">
            <v xml:space="preserve">   </v>
          </cell>
        </row>
        <row r="1162">
          <cell r="Q1162" t="str">
            <v xml:space="preserve">   </v>
          </cell>
        </row>
        <row r="1163">
          <cell r="Q1163" t="str">
            <v xml:space="preserve">   </v>
          </cell>
        </row>
        <row r="1164">
          <cell r="Q1164" t="str">
            <v xml:space="preserve">   </v>
          </cell>
        </row>
        <row r="1165">
          <cell r="Q1165" t="str">
            <v xml:space="preserve">   </v>
          </cell>
        </row>
        <row r="1166">
          <cell r="Q1166" t="str">
            <v xml:space="preserve">   </v>
          </cell>
        </row>
        <row r="1167">
          <cell r="Q1167" t="str">
            <v xml:space="preserve">   </v>
          </cell>
        </row>
        <row r="1168">
          <cell r="Q1168" t="str">
            <v xml:space="preserve">   </v>
          </cell>
        </row>
        <row r="1169">
          <cell r="Q1169" t="str">
            <v xml:space="preserve">   </v>
          </cell>
        </row>
        <row r="1170">
          <cell r="Q1170" t="str">
            <v xml:space="preserve">   </v>
          </cell>
        </row>
        <row r="1171">
          <cell r="Q1171" t="str">
            <v xml:space="preserve">   </v>
          </cell>
        </row>
        <row r="1172">
          <cell r="Q1172" t="str">
            <v xml:space="preserve">   </v>
          </cell>
        </row>
        <row r="1173">
          <cell r="Q1173" t="str">
            <v xml:space="preserve">   </v>
          </cell>
        </row>
        <row r="1174">
          <cell r="Q1174" t="str">
            <v xml:space="preserve">   </v>
          </cell>
        </row>
        <row r="1175">
          <cell r="Q1175" t="str">
            <v xml:space="preserve">   </v>
          </cell>
        </row>
        <row r="1176">
          <cell r="Q1176" t="str">
            <v xml:space="preserve">   </v>
          </cell>
        </row>
        <row r="1177">
          <cell r="Q1177" t="str">
            <v xml:space="preserve">   </v>
          </cell>
        </row>
        <row r="1178">
          <cell r="Q1178" t="str">
            <v xml:space="preserve">   </v>
          </cell>
        </row>
        <row r="1179">
          <cell r="Q1179" t="str">
            <v xml:space="preserve">   </v>
          </cell>
        </row>
        <row r="1180">
          <cell r="Q1180" t="str">
            <v xml:space="preserve">   </v>
          </cell>
        </row>
        <row r="1181">
          <cell r="Q1181" t="str">
            <v xml:space="preserve">   </v>
          </cell>
        </row>
        <row r="1182">
          <cell r="Q1182" t="str">
            <v xml:space="preserve">   </v>
          </cell>
        </row>
        <row r="1183">
          <cell r="Q1183" t="str">
            <v xml:space="preserve">   </v>
          </cell>
        </row>
        <row r="1184">
          <cell r="Q1184" t="str">
            <v xml:space="preserve">   </v>
          </cell>
        </row>
        <row r="1185">
          <cell r="Q1185" t="str">
            <v xml:space="preserve">   </v>
          </cell>
        </row>
        <row r="1186">
          <cell r="Q1186" t="str">
            <v xml:space="preserve">   </v>
          </cell>
        </row>
        <row r="1187">
          <cell r="Q1187" t="str">
            <v xml:space="preserve">   </v>
          </cell>
        </row>
        <row r="1188">
          <cell r="Q1188" t="str">
            <v xml:space="preserve">   </v>
          </cell>
        </row>
        <row r="1189">
          <cell r="Q1189" t="str">
            <v xml:space="preserve">   </v>
          </cell>
        </row>
        <row r="1190">
          <cell r="Q1190" t="str">
            <v xml:space="preserve">   </v>
          </cell>
        </row>
        <row r="1191">
          <cell r="Q1191" t="str">
            <v xml:space="preserve">   </v>
          </cell>
        </row>
        <row r="1192">
          <cell r="Q1192" t="str">
            <v xml:space="preserve">   </v>
          </cell>
        </row>
        <row r="1193">
          <cell r="Q1193" t="str">
            <v xml:space="preserve">   </v>
          </cell>
        </row>
        <row r="1194">
          <cell r="Q1194" t="str">
            <v xml:space="preserve">   </v>
          </cell>
        </row>
        <row r="1195">
          <cell r="Q1195" t="str">
            <v xml:space="preserve">   </v>
          </cell>
        </row>
        <row r="1196">
          <cell r="Q1196" t="str">
            <v xml:space="preserve">   </v>
          </cell>
        </row>
        <row r="1197">
          <cell r="Q1197" t="str">
            <v xml:space="preserve">   </v>
          </cell>
        </row>
        <row r="1198">
          <cell r="Q1198" t="str">
            <v xml:space="preserve">   </v>
          </cell>
        </row>
        <row r="1199">
          <cell r="Q1199" t="str">
            <v xml:space="preserve">   </v>
          </cell>
        </row>
        <row r="1200">
          <cell r="Q1200" t="str">
            <v xml:space="preserve">   </v>
          </cell>
        </row>
        <row r="1201">
          <cell r="Q1201" t="str">
            <v xml:space="preserve">   </v>
          </cell>
        </row>
        <row r="1202">
          <cell r="Q1202" t="str">
            <v xml:space="preserve">   </v>
          </cell>
        </row>
        <row r="1203">
          <cell r="Q1203" t="str">
            <v xml:space="preserve">   </v>
          </cell>
        </row>
        <row r="1204">
          <cell r="Q1204" t="str">
            <v xml:space="preserve">   </v>
          </cell>
        </row>
        <row r="1205">
          <cell r="Q1205" t="str">
            <v xml:space="preserve">   </v>
          </cell>
        </row>
        <row r="1206">
          <cell r="Q1206" t="str">
            <v xml:space="preserve">   </v>
          </cell>
        </row>
        <row r="1207">
          <cell r="Q1207" t="str">
            <v xml:space="preserve">   </v>
          </cell>
        </row>
        <row r="1208">
          <cell r="Q1208" t="str">
            <v xml:space="preserve">   </v>
          </cell>
        </row>
        <row r="1209">
          <cell r="Q1209" t="str">
            <v xml:space="preserve">   </v>
          </cell>
        </row>
        <row r="1210">
          <cell r="Q1210" t="str">
            <v xml:space="preserve">   </v>
          </cell>
        </row>
        <row r="1211">
          <cell r="Q1211" t="str">
            <v xml:space="preserve">   </v>
          </cell>
        </row>
        <row r="1212">
          <cell r="Q1212" t="str">
            <v xml:space="preserve">   </v>
          </cell>
        </row>
        <row r="1213">
          <cell r="Q1213" t="str">
            <v xml:space="preserve">   </v>
          </cell>
        </row>
        <row r="1214">
          <cell r="Q1214" t="str">
            <v xml:space="preserve">   </v>
          </cell>
        </row>
        <row r="1215">
          <cell r="Q1215" t="str">
            <v xml:space="preserve">   </v>
          </cell>
        </row>
        <row r="1216">
          <cell r="Q1216" t="str">
            <v xml:space="preserve">   </v>
          </cell>
        </row>
        <row r="1217">
          <cell r="Q1217" t="str">
            <v xml:space="preserve">   </v>
          </cell>
        </row>
        <row r="1218">
          <cell r="Q1218" t="str">
            <v xml:space="preserve">   </v>
          </cell>
        </row>
        <row r="1219">
          <cell r="Q1219" t="str">
            <v xml:space="preserve">   </v>
          </cell>
        </row>
        <row r="1220">
          <cell r="Q1220" t="str">
            <v xml:space="preserve">   </v>
          </cell>
        </row>
        <row r="1221">
          <cell r="Q1221" t="str">
            <v xml:space="preserve">   </v>
          </cell>
        </row>
        <row r="1222">
          <cell r="Q1222" t="str">
            <v xml:space="preserve">   </v>
          </cell>
        </row>
        <row r="1223">
          <cell r="Q1223" t="str">
            <v xml:space="preserve">   </v>
          </cell>
        </row>
        <row r="1224">
          <cell r="Q1224" t="str">
            <v xml:space="preserve">   </v>
          </cell>
        </row>
        <row r="1225">
          <cell r="Q1225" t="str">
            <v xml:space="preserve">   </v>
          </cell>
        </row>
        <row r="1226">
          <cell r="Q1226" t="str">
            <v xml:space="preserve">   </v>
          </cell>
        </row>
        <row r="1227">
          <cell r="Q1227" t="str">
            <v xml:space="preserve">   </v>
          </cell>
        </row>
        <row r="1228">
          <cell r="Q1228" t="str">
            <v xml:space="preserve">   </v>
          </cell>
        </row>
        <row r="1229">
          <cell r="Q1229" t="str">
            <v xml:space="preserve">   </v>
          </cell>
        </row>
        <row r="1230">
          <cell r="Q1230" t="str">
            <v xml:space="preserve">   </v>
          </cell>
        </row>
        <row r="1231">
          <cell r="Q1231" t="str">
            <v xml:space="preserve">   </v>
          </cell>
        </row>
        <row r="1232">
          <cell r="Q1232" t="str">
            <v xml:space="preserve">   </v>
          </cell>
        </row>
        <row r="1233">
          <cell r="Q1233" t="str">
            <v xml:space="preserve">   </v>
          </cell>
        </row>
        <row r="1234">
          <cell r="Q1234" t="str">
            <v xml:space="preserve">   </v>
          </cell>
        </row>
        <row r="1235">
          <cell r="Q1235" t="str">
            <v xml:space="preserve">   </v>
          </cell>
        </row>
        <row r="1236">
          <cell r="Q1236" t="str">
            <v xml:space="preserve">   </v>
          </cell>
        </row>
        <row r="1237">
          <cell r="Q1237" t="str">
            <v xml:space="preserve">   </v>
          </cell>
        </row>
        <row r="1238">
          <cell r="Q1238" t="str">
            <v xml:space="preserve">   </v>
          </cell>
        </row>
        <row r="1239">
          <cell r="Q1239" t="str">
            <v xml:space="preserve">   </v>
          </cell>
        </row>
        <row r="1240">
          <cell r="Q1240" t="str">
            <v xml:space="preserve">   </v>
          </cell>
        </row>
        <row r="1241">
          <cell r="Q1241" t="str">
            <v xml:space="preserve">   </v>
          </cell>
        </row>
        <row r="1242">
          <cell r="Q1242" t="str">
            <v xml:space="preserve">   </v>
          </cell>
        </row>
        <row r="1243">
          <cell r="Q1243" t="str">
            <v xml:space="preserve">   </v>
          </cell>
        </row>
        <row r="1244">
          <cell r="Q1244" t="str">
            <v xml:space="preserve">   </v>
          </cell>
        </row>
        <row r="1245">
          <cell r="Q1245" t="str">
            <v xml:space="preserve">   </v>
          </cell>
        </row>
        <row r="1246">
          <cell r="Q1246" t="str">
            <v xml:space="preserve">   </v>
          </cell>
        </row>
        <row r="1247">
          <cell r="Q1247" t="str">
            <v xml:space="preserve">   </v>
          </cell>
        </row>
        <row r="1248">
          <cell r="Q1248" t="str">
            <v xml:space="preserve">   </v>
          </cell>
        </row>
        <row r="1249">
          <cell r="Q1249" t="str">
            <v xml:space="preserve">   </v>
          </cell>
        </row>
        <row r="1250">
          <cell r="Q1250" t="str">
            <v xml:space="preserve">   </v>
          </cell>
        </row>
        <row r="1251">
          <cell r="Q1251" t="str">
            <v xml:space="preserve">   </v>
          </cell>
        </row>
        <row r="1252">
          <cell r="Q1252" t="str">
            <v xml:space="preserve">   </v>
          </cell>
        </row>
        <row r="1253">
          <cell r="Q1253" t="str">
            <v xml:space="preserve">   </v>
          </cell>
        </row>
        <row r="1254">
          <cell r="Q1254" t="str">
            <v xml:space="preserve">   </v>
          </cell>
        </row>
        <row r="1255">
          <cell r="Q1255" t="str">
            <v xml:space="preserve">   </v>
          </cell>
        </row>
        <row r="1256">
          <cell r="Q1256" t="str">
            <v xml:space="preserve">   </v>
          </cell>
        </row>
        <row r="1257">
          <cell r="Q1257" t="str">
            <v xml:space="preserve">   </v>
          </cell>
        </row>
        <row r="1258">
          <cell r="Q1258" t="str">
            <v xml:space="preserve">   </v>
          </cell>
        </row>
        <row r="1259">
          <cell r="Q1259" t="str">
            <v xml:space="preserve">   </v>
          </cell>
        </row>
        <row r="1260">
          <cell r="Q1260" t="str">
            <v xml:space="preserve">   </v>
          </cell>
        </row>
        <row r="1261">
          <cell r="Q1261" t="str">
            <v xml:space="preserve">   </v>
          </cell>
        </row>
        <row r="1262">
          <cell r="Q1262" t="str">
            <v xml:space="preserve">   </v>
          </cell>
        </row>
        <row r="1263">
          <cell r="Q1263" t="str">
            <v xml:space="preserve">   </v>
          </cell>
        </row>
        <row r="1264">
          <cell r="Q1264" t="str">
            <v xml:space="preserve">   </v>
          </cell>
        </row>
        <row r="1265">
          <cell r="Q1265" t="str">
            <v xml:space="preserve">   </v>
          </cell>
        </row>
        <row r="1266">
          <cell r="Q1266" t="str">
            <v xml:space="preserve">   </v>
          </cell>
        </row>
        <row r="1267">
          <cell r="Q1267" t="str">
            <v xml:space="preserve">   </v>
          </cell>
        </row>
        <row r="1268">
          <cell r="Q1268" t="str">
            <v xml:space="preserve">   </v>
          </cell>
        </row>
        <row r="1269">
          <cell r="Q1269" t="str">
            <v xml:space="preserve">   </v>
          </cell>
        </row>
        <row r="1270">
          <cell r="Q1270" t="str">
            <v xml:space="preserve">   </v>
          </cell>
        </row>
        <row r="1271">
          <cell r="Q1271" t="str">
            <v xml:space="preserve">   </v>
          </cell>
        </row>
        <row r="1272">
          <cell r="Q1272" t="str">
            <v xml:space="preserve">   </v>
          </cell>
        </row>
        <row r="1273">
          <cell r="Q1273" t="str">
            <v xml:space="preserve">   </v>
          </cell>
        </row>
        <row r="1274">
          <cell r="Q1274" t="str">
            <v xml:space="preserve">   </v>
          </cell>
        </row>
        <row r="1275">
          <cell r="Q1275" t="str">
            <v xml:space="preserve">   </v>
          </cell>
        </row>
        <row r="1276">
          <cell r="Q1276" t="str">
            <v xml:space="preserve">   </v>
          </cell>
        </row>
        <row r="1277">
          <cell r="Q1277" t="str">
            <v xml:space="preserve">   </v>
          </cell>
        </row>
        <row r="1278">
          <cell r="Q1278" t="str">
            <v xml:space="preserve">   </v>
          </cell>
        </row>
        <row r="1279">
          <cell r="Q1279" t="str">
            <v xml:space="preserve">   </v>
          </cell>
        </row>
        <row r="1280">
          <cell r="Q1280" t="str">
            <v xml:space="preserve">   </v>
          </cell>
        </row>
        <row r="1281">
          <cell r="Q1281" t="str">
            <v xml:space="preserve">   </v>
          </cell>
        </row>
        <row r="1282">
          <cell r="Q1282" t="str">
            <v xml:space="preserve">   </v>
          </cell>
        </row>
        <row r="1283">
          <cell r="Q1283" t="str">
            <v xml:space="preserve">   </v>
          </cell>
        </row>
        <row r="1284">
          <cell r="Q1284" t="str">
            <v xml:space="preserve">   </v>
          </cell>
        </row>
        <row r="1285">
          <cell r="Q1285" t="str">
            <v xml:space="preserve">   </v>
          </cell>
        </row>
        <row r="1286">
          <cell r="Q1286" t="str">
            <v xml:space="preserve">   </v>
          </cell>
        </row>
        <row r="1287">
          <cell r="Q1287" t="str">
            <v xml:space="preserve">   </v>
          </cell>
        </row>
        <row r="1288">
          <cell r="Q1288" t="str">
            <v xml:space="preserve">   </v>
          </cell>
        </row>
        <row r="1289">
          <cell r="Q1289" t="str">
            <v xml:space="preserve">   </v>
          </cell>
        </row>
        <row r="1290">
          <cell r="Q1290" t="str">
            <v xml:space="preserve">   </v>
          </cell>
        </row>
        <row r="1291">
          <cell r="Q1291" t="str">
            <v xml:space="preserve">   </v>
          </cell>
        </row>
        <row r="1292">
          <cell r="Q1292" t="str">
            <v xml:space="preserve">   </v>
          </cell>
        </row>
        <row r="1293">
          <cell r="Q1293" t="str">
            <v xml:space="preserve">   </v>
          </cell>
        </row>
        <row r="1294">
          <cell r="Q1294" t="str">
            <v xml:space="preserve">   </v>
          </cell>
        </row>
        <row r="1295">
          <cell r="Q1295" t="str">
            <v xml:space="preserve">   </v>
          </cell>
        </row>
        <row r="1296">
          <cell r="Q1296" t="str">
            <v xml:space="preserve">   </v>
          </cell>
        </row>
        <row r="1297">
          <cell r="Q1297" t="str">
            <v xml:space="preserve">   </v>
          </cell>
        </row>
        <row r="1298">
          <cell r="Q1298" t="str">
            <v xml:space="preserve">   </v>
          </cell>
        </row>
        <row r="1299">
          <cell r="Q1299" t="str">
            <v xml:space="preserve">   </v>
          </cell>
        </row>
        <row r="1300">
          <cell r="Q1300" t="str">
            <v xml:space="preserve">   </v>
          </cell>
        </row>
        <row r="1301">
          <cell r="Q1301" t="str">
            <v xml:space="preserve">   </v>
          </cell>
        </row>
        <row r="1302">
          <cell r="Q1302" t="str">
            <v xml:space="preserve">   </v>
          </cell>
        </row>
        <row r="1303">
          <cell r="Q1303" t="str">
            <v xml:space="preserve">   </v>
          </cell>
        </row>
        <row r="1304">
          <cell r="Q1304" t="str">
            <v xml:space="preserve">   </v>
          </cell>
        </row>
        <row r="1305">
          <cell r="Q1305" t="str">
            <v xml:space="preserve">   </v>
          </cell>
        </row>
        <row r="1306">
          <cell r="Q1306" t="str">
            <v xml:space="preserve">   </v>
          </cell>
        </row>
        <row r="1307">
          <cell r="Q1307" t="str">
            <v xml:space="preserve">   </v>
          </cell>
        </row>
        <row r="1308">
          <cell r="Q1308" t="str">
            <v xml:space="preserve">   </v>
          </cell>
        </row>
        <row r="1309">
          <cell r="Q1309" t="str">
            <v xml:space="preserve">   </v>
          </cell>
        </row>
        <row r="1310">
          <cell r="Q1310" t="str">
            <v xml:space="preserve">   </v>
          </cell>
        </row>
        <row r="1311">
          <cell r="Q1311" t="str">
            <v xml:space="preserve">   </v>
          </cell>
        </row>
        <row r="1312">
          <cell r="Q1312" t="str">
            <v xml:space="preserve">   </v>
          </cell>
        </row>
        <row r="1313">
          <cell r="Q1313" t="str">
            <v xml:space="preserve">   </v>
          </cell>
        </row>
        <row r="1314">
          <cell r="Q1314" t="str">
            <v xml:space="preserve">   </v>
          </cell>
        </row>
        <row r="1315">
          <cell r="Q1315" t="str">
            <v xml:space="preserve">   </v>
          </cell>
        </row>
        <row r="1316">
          <cell r="Q1316" t="str">
            <v xml:space="preserve">   </v>
          </cell>
        </row>
        <row r="1317">
          <cell r="Q1317" t="str">
            <v xml:space="preserve">   </v>
          </cell>
        </row>
        <row r="1318">
          <cell r="Q1318" t="str">
            <v xml:space="preserve">   </v>
          </cell>
        </row>
        <row r="1319">
          <cell r="Q1319" t="str">
            <v xml:space="preserve">   </v>
          </cell>
        </row>
        <row r="1320">
          <cell r="Q1320" t="str">
            <v xml:space="preserve">   </v>
          </cell>
        </row>
        <row r="1321">
          <cell r="Q1321" t="str">
            <v xml:space="preserve">   </v>
          </cell>
        </row>
        <row r="1322">
          <cell r="Q1322" t="str">
            <v xml:space="preserve">   </v>
          </cell>
        </row>
        <row r="1323">
          <cell r="Q1323" t="str">
            <v xml:space="preserve">   </v>
          </cell>
        </row>
        <row r="1324">
          <cell r="Q1324" t="str">
            <v xml:space="preserve">   </v>
          </cell>
        </row>
        <row r="1325">
          <cell r="Q1325" t="str">
            <v xml:space="preserve">   </v>
          </cell>
        </row>
        <row r="1326">
          <cell r="Q1326" t="str">
            <v xml:space="preserve">   </v>
          </cell>
        </row>
        <row r="1327">
          <cell r="Q1327" t="str">
            <v xml:space="preserve">   </v>
          </cell>
        </row>
        <row r="1328">
          <cell r="Q1328" t="str">
            <v xml:space="preserve">   </v>
          </cell>
        </row>
        <row r="1329">
          <cell r="Q1329" t="str">
            <v xml:space="preserve">   </v>
          </cell>
        </row>
        <row r="1330">
          <cell r="Q1330" t="str">
            <v xml:space="preserve">   </v>
          </cell>
        </row>
        <row r="1331">
          <cell r="Q1331" t="str">
            <v xml:space="preserve">   </v>
          </cell>
        </row>
        <row r="1332">
          <cell r="Q1332" t="str">
            <v xml:space="preserve">   </v>
          </cell>
        </row>
        <row r="1333">
          <cell r="Q1333" t="str">
            <v xml:space="preserve">   </v>
          </cell>
        </row>
        <row r="1334">
          <cell r="Q1334" t="str">
            <v xml:space="preserve">   </v>
          </cell>
        </row>
        <row r="1335">
          <cell r="Q1335" t="str">
            <v xml:space="preserve">   </v>
          </cell>
        </row>
        <row r="1336">
          <cell r="Q1336" t="str">
            <v xml:space="preserve">   </v>
          </cell>
        </row>
        <row r="1337">
          <cell r="Q1337" t="str">
            <v xml:space="preserve">   </v>
          </cell>
        </row>
        <row r="1338">
          <cell r="Q1338" t="str">
            <v xml:space="preserve">   </v>
          </cell>
        </row>
        <row r="1339">
          <cell r="Q1339" t="str">
            <v xml:space="preserve">   </v>
          </cell>
        </row>
        <row r="1340">
          <cell r="Q1340" t="str">
            <v xml:space="preserve">   </v>
          </cell>
        </row>
        <row r="1341">
          <cell r="Q1341" t="str">
            <v xml:space="preserve">   </v>
          </cell>
        </row>
        <row r="1342">
          <cell r="Q1342" t="str">
            <v xml:space="preserve">   </v>
          </cell>
        </row>
        <row r="1343">
          <cell r="Q1343" t="str">
            <v xml:space="preserve">   </v>
          </cell>
        </row>
        <row r="1344">
          <cell r="Q1344" t="str">
            <v xml:space="preserve">   </v>
          </cell>
        </row>
        <row r="1345">
          <cell r="Q1345" t="str">
            <v xml:space="preserve">   </v>
          </cell>
        </row>
        <row r="1346">
          <cell r="Q1346" t="str">
            <v xml:space="preserve">   </v>
          </cell>
        </row>
        <row r="1347">
          <cell r="Q1347" t="str">
            <v xml:space="preserve">   </v>
          </cell>
        </row>
        <row r="1348">
          <cell r="Q1348" t="str">
            <v xml:space="preserve">   </v>
          </cell>
        </row>
        <row r="1349">
          <cell r="Q1349" t="str">
            <v xml:space="preserve">   </v>
          </cell>
        </row>
        <row r="1350">
          <cell r="Q1350" t="str">
            <v xml:space="preserve">   </v>
          </cell>
        </row>
        <row r="1351">
          <cell r="Q1351" t="str">
            <v xml:space="preserve">   </v>
          </cell>
        </row>
        <row r="1352">
          <cell r="Q1352" t="str">
            <v xml:space="preserve">   </v>
          </cell>
        </row>
        <row r="1353">
          <cell r="Q1353" t="str">
            <v xml:space="preserve">   </v>
          </cell>
        </row>
        <row r="1354">
          <cell r="Q1354" t="str">
            <v xml:space="preserve">   </v>
          </cell>
        </row>
        <row r="1355">
          <cell r="Q1355" t="str">
            <v xml:space="preserve">   </v>
          </cell>
        </row>
        <row r="1356">
          <cell r="Q1356" t="str">
            <v xml:space="preserve">   </v>
          </cell>
        </row>
        <row r="1357">
          <cell r="Q1357" t="str">
            <v xml:space="preserve">   </v>
          </cell>
        </row>
        <row r="1358">
          <cell r="Q1358" t="str">
            <v xml:space="preserve">   </v>
          </cell>
        </row>
        <row r="1359">
          <cell r="Q1359" t="str">
            <v xml:space="preserve">   </v>
          </cell>
        </row>
        <row r="1360">
          <cell r="Q1360" t="str">
            <v xml:space="preserve">   </v>
          </cell>
        </row>
        <row r="1361">
          <cell r="Q1361" t="str">
            <v xml:space="preserve">   </v>
          </cell>
        </row>
        <row r="1362">
          <cell r="Q1362" t="str">
            <v xml:space="preserve">   </v>
          </cell>
        </row>
        <row r="1363">
          <cell r="Q1363" t="str">
            <v xml:space="preserve">   </v>
          </cell>
        </row>
        <row r="1364">
          <cell r="Q1364" t="str">
            <v xml:space="preserve">   </v>
          </cell>
        </row>
        <row r="1365">
          <cell r="Q1365" t="str">
            <v xml:space="preserve">   </v>
          </cell>
        </row>
        <row r="1366">
          <cell r="Q1366" t="str">
            <v xml:space="preserve">   </v>
          </cell>
        </row>
        <row r="1367">
          <cell r="Q1367" t="str">
            <v xml:space="preserve">   </v>
          </cell>
        </row>
        <row r="1368">
          <cell r="Q1368" t="str">
            <v xml:space="preserve">   </v>
          </cell>
        </row>
        <row r="1369">
          <cell r="Q1369" t="str">
            <v xml:space="preserve">   </v>
          </cell>
        </row>
        <row r="1370">
          <cell r="Q1370" t="str">
            <v xml:space="preserve">   </v>
          </cell>
        </row>
        <row r="1371">
          <cell r="Q1371" t="str">
            <v xml:space="preserve">   </v>
          </cell>
        </row>
        <row r="1372">
          <cell r="Q1372" t="str">
            <v xml:space="preserve">   </v>
          </cell>
        </row>
        <row r="1373">
          <cell r="Q1373" t="str">
            <v xml:space="preserve">   </v>
          </cell>
        </row>
        <row r="1374">
          <cell r="Q1374" t="str">
            <v xml:space="preserve">   </v>
          </cell>
        </row>
        <row r="1375">
          <cell r="Q1375" t="str">
            <v xml:space="preserve">   </v>
          </cell>
        </row>
        <row r="1376">
          <cell r="Q1376" t="str">
            <v xml:space="preserve">   </v>
          </cell>
        </row>
        <row r="1377">
          <cell r="Q1377" t="str">
            <v xml:space="preserve">   </v>
          </cell>
        </row>
        <row r="1378">
          <cell r="Q1378" t="str">
            <v xml:space="preserve">   </v>
          </cell>
        </row>
        <row r="1379">
          <cell r="Q1379" t="str">
            <v xml:space="preserve">   </v>
          </cell>
        </row>
        <row r="1380">
          <cell r="Q1380" t="str">
            <v xml:space="preserve">   </v>
          </cell>
        </row>
        <row r="1381">
          <cell r="Q1381" t="str">
            <v xml:space="preserve">   </v>
          </cell>
        </row>
        <row r="1382">
          <cell r="Q1382" t="str">
            <v xml:space="preserve">   </v>
          </cell>
        </row>
        <row r="1383">
          <cell r="Q1383" t="str">
            <v xml:space="preserve">   </v>
          </cell>
        </row>
        <row r="1384">
          <cell r="Q1384" t="str">
            <v xml:space="preserve">   </v>
          </cell>
        </row>
        <row r="1385">
          <cell r="Q1385" t="str">
            <v xml:space="preserve">   </v>
          </cell>
        </row>
        <row r="1386">
          <cell r="Q1386" t="str">
            <v xml:space="preserve">   </v>
          </cell>
        </row>
        <row r="1387">
          <cell r="Q1387" t="str">
            <v xml:space="preserve">   </v>
          </cell>
        </row>
        <row r="1388">
          <cell r="Q1388" t="str">
            <v xml:space="preserve">   </v>
          </cell>
        </row>
        <row r="1389">
          <cell r="Q1389" t="str">
            <v xml:space="preserve">   </v>
          </cell>
        </row>
        <row r="1390">
          <cell r="Q1390" t="str">
            <v xml:space="preserve">   </v>
          </cell>
        </row>
        <row r="1391">
          <cell r="Q1391" t="str">
            <v xml:space="preserve">   </v>
          </cell>
        </row>
        <row r="1392">
          <cell r="Q1392" t="str">
            <v xml:space="preserve">   </v>
          </cell>
        </row>
        <row r="1393">
          <cell r="Q1393" t="str">
            <v xml:space="preserve">   </v>
          </cell>
        </row>
        <row r="1394">
          <cell r="Q1394" t="str">
            <v xml:space="preserve">   </v>
          </cell>
        </row>
        <row r="1395">
          <cell r="Q1395" t="str">
            <v xml:space="preserve">   </v>
          </cell>
        </row>
        <row r="1396">
          <cell r="Q1396" t="str">
            <v xml:space="preserve">   </v>
          </cell>
        </row>
        <row r="1397">
          <cell r="Q1397" t="str">
            <v xml:space="preserve">   </v>
          </cell>
        </row>
        <row r="1398">
          <cell r="Q1398" t="str">
            <v xml:space="preserve">   </v>
          </cell>
        </row>
        <row r="1399">
          <cell r="Q1399" t="str">
            <v xml:space="preserve">   </v>
          </cell>
        </row>
        <row r="1400">
          <cell r="Q1400" t="str">
            <v xml:space="preserve">   </v>
          </cell>
        </row>
        <row r="1401">
          <cell r="Q1401" t="str">
            <v xml:space="preserve">   </v>
          </cell>
        </row>
        <row r="1402">
          <cell r="Q1402" t="str">
            <v xml:space="preserve">   </v>
          </cell>
        </row>
        <row r="1403">
          <cell r="Q1403" t="str">
            <v xml:space="preserve">   </v>
          </cell>
        </row>
        <row r="1404">
          <cell r="Q1404" t="str">
            <v xml:space="preserve">   </v>
          </cell>
        </row>
        <row r="1405">
          <cell r="Q1405" t="str">
            <v xml:space="preserve">   </v>
          </cell>
        </row>
        <row r="1406">
          <cell r="Q1406" t="str">
            <v xml:space="preserve">   </v>
          </cell>
        </row>
        <row r="1407">
          <cell r="Q1407" t="str">
            <v xml:space="preserve">   </v>
          </cell>
        </row>
        <row r="1408">
          <cell r="Q1408" t="str">
            <v xml:space="preserve">   </v>
          </cell>
        </row>
        <row r="1409">
          <cell r="Q1409" t="str">
            <v xml:space="preserve">   </v>
          </cell>
        </row>
        <row r="1410">
          <cell r="Q1410" t="str">
            <v xml:space="preserve">   </v>
          </cell>
        </row>
        <row r="1411">
          <cell r="Q1411" t="str">
            <v xml:space="preserve">   </v>
          </cell>
        </row>
        <row r="1412">
          <cell r="Q1412" t="str">
            <v xml:space="preserve">   </v>
          </cell>
        </row>
        <row r="1413">
          <cell r="Q1413" t="str">
            <v xml:space="preserve">   </v>
          </cell>
        </row>
        <row r="1414">
          <cell r="Q1414" t="str">
            <v xml:space="preserve">   </v>
          </cell>
        </row>
        <row r="1415">
          <cell r="Q1415" t="str">
            <v xml:space="preserve">   </v>
          </cell>
        </row>
        <row r="1416">
          <cell r="Q1416" t="str">
            <v xml:space="preserve">   </v>
          </cell>
        </row>
        <row r="1417">
          <cell r="Q1417" t="str">
            <v xml:space="preserve">   </v>
          </cell>
        </row>
        <row r="1418">
          <cell r="Q1418" t="str">
            <v xml:space="preserve">   </v>
          </cell>
        </row>
        <row r="1419">
          <cell r="Q1419" t="str">
            <v xml:space="preserve">   </v>
          </cell>
        </row>
        <row r="1420">
          <cell r="Q1420" t="str">
            <v xml:space="preserve">   </v>
          </cell>
        </row>
        <row r="1421">
          <cell r="Q1421" t="str">
            <v xml:space="preserve">   </v>
          </cell>
        </row>
        <row r="1422">
          <cell r="Q1422" t="str">
            <v xml:space="preserve">   </v>
          </cell>
        </row>
        <row r="1423">
          <cell r="Q1423" t="str">
            <v xml:space="preserve">   </v>
          </cell>
        </row>
        <row r="1424">
          <cell r="Q1424" t="str">
            <v xml:space="preserve">   </v>
          </cell>
        </row>
        <row r="1425">
          <cell r="Q1425" t="str">
            <v xml:space="preserve">   </v>
          </cell>
        </row>
        <row r="1426">
          <cell r="Q1426" t="str">
            <v xml:space="preserve">   </v>
          </cell>
        </row>
        <row r="1427">
          <cell r="Q1427" t="str">
            <v xml:space="preserve">   </v>
          </cell>
        </row>
        <row r="1428">
          <cell r="Q1428" t="str">
            <v xml:space="preserve">   </v>
          </cell>
        </row>
        <row r="1429">
          <cell r="Q1429" t="str">
            <v xml:space="preserve">   </v>
          </cell>
        </row>
        <row r="1430">
          <cell r="Q1430" t="str">
            <v xml:space="preserve">   </v>
          </cell>
        </row>
        <row r="1431">
          <cell r="Q1431" t="str">
            <v xml:space="preserve">   </v>
          </cell>
        </row>
        <row r="1432">
          <cell r="Q1432" t="str">
            <v xml:space="preserve">   </v>
          </cell>
        </row>
        <row r="1433">
          <cell r="Q1433" t="str">
            <v xml:space="preserve">   </v>
          </cell>
        </row>
        <row r="1434">
          <cell r="Q1434" t="str">
            <v xml:space="preserve">   </v>
          </cell>
        </row>
        <row r="1435">
          <cell r="Q1435" t="str">
            <v xml:space="preserve">   </v>
          </cell>
        </row>
        <row r="1436">
          <cell r="Q1436" t="str">
            <v xml:space="preserve">   </v>
          </cell>
        </row>
        <row r="1437">
          <cell r="Q1437" t="str">
            <v xml:space="preserve">   </v>
          </cell>
        </row>
        <row r="1438">
          <cell r="Q1438" t="str">
            <v xml:space="preserve">   </v>
          </cell>
        </row>
        <row r="1439">
          <cell r="Q1439" t="str">
            <v xml:space="preserve">   </v>
          </cell>
        </row>
        <row r="1440">
          <cell r="Q1440" t="str">
            <v xml:space="preserve">   </v>
          </cell>
        </row>
        <row r="1441">
          <cell r="Q1441" t="str">
            <v xml:space="preserve">   </v>
          </cell>
        </row>
        <row r="1442">
          <cell r="Q1442" t="str">
            <v xml:space="preserve">   </v>
          </cell>
        </row>
        <row r="1443">
          <cell r="Q1443" t="str">
            <v xml:space="preserve">   </v>
          </cell>
        </row>
        <row r="1444">
          <cell r="Q1444" t="str">
            <v xml:space="preserve">   </v>
          </cell>
        </row>
        <row r="1445">
          <cell r="Q1445" t="str">
            <v xml:space="preserve">   </v>
          </cell>
        </row>
        <row r="1446">
          <cell r="Q1446" t="str">
            <v xml:space="preserve">   </v>
          </cell>
        </row>
        <row r="1447">
          <cell r="Q1447" t="str">
            <v xml:space="preserve">   </v>
          </cell>
        </row>
        <row r="1448">
          <cell r="Q1448" t="str">
            <v xml:space="preserve">   </v>
          </cell>
        </row>
        <row r="1449">
          <cell r="Q1449" t="str">
            <v xml:space="preserve">   </v>
          </cell>
        </row>
        <row r="1450">
          <cell r="Q1450" t="str">
            <v xml:space="preserve">   </v>
          </cell>
        </row>
        <row r="1451">
          <cell r="Q1451" t="str">
            <v xml:space="preserve">   </v>
          </cell>
        </row>
        <row r="1452">
          <cell r="Q1452" t="str">
            <v xml:space="preserve">   </v>
          </cell>
        </row>
        <row r="1453">
          <cell r="Q1453" t="str">
            <v xml:space="preserve">   </v>
          </cell>
        </row>
        <row r="1454">
          <cell r="Q1454" t="str">
            <v xml:space="preserve">   </v>
          </cell>
        </row>
        <row r="1455">
          <cell r="Q1455" t="str">
            <v xml:space="preserve">   </v>
          </cell>
        </row>
        <row r="1456">
          <cell r="Q1456" t="str">
            <v xml:space="preserve">   </v>
          </cell>
        </row>
        <row r="1457">
          <cell r="Q1457" t="str">
            <v xml:space="preserve">   </v>
          </cell>
        </row>
        <row r="1458">
          <cell r="Q1458" t="str">
            <v xml:space="preserve">   </v>
          </cell>
        </row>
        <row r="1459">
          <cell r="Q1459" t="str">
            <v xml:space="preserve">   </v>
          </cell>
        </row>
        <row r="1460">
          <cell r="Q1460" t="str">
            <v xml:space="preserve">   </v>
          </cell>
        </row>
        <row r="1461">
          <cell r="Q1461" t="str">
            <v xml:space="preserve">   </v>
          </cell>
        </row>
        <row r="1462">
          <cell r="Q1462" t="str">
            <v xml:space="preserve">   </v>
          </cell>
        </row>
        <row r="1463">
          <cell r="Q1463" t="str">
            <v xml:space="preserve">   </v>
          </cell>
        </row>
        <row r="1464">
          <cell r="Q1464" t="str">
            <v xml:space="preserve">   </v>
          </cell>
        </row>
        <row r="1465">
          <cell r="Q1465" t="str">
            <v xml:space="preserve">   </v>
          </cell>
        </row>
        <row r="1466">
          <cell r="Q1466" t="str">
            <v xml:space="preserve">   </v>
          </cell>
        </row>
        <row r="1467">
          <cell r="Q1467" t="str">
            <v xml:space="preserve">   </v>
          </cell>
        </row>
        <row r="1468">
          <cell r="Q1468" t="str">
            <v xml:space="preserve">   </v>
          </cell>
        </row>
        <row r="1469">
          <cell r="Q1469" t="str">
            <v xml:space="preserve">   </v>
          </cell>
        </row>
        <row r="1470">
          <cell r="Q1470" t="str">
            <v xml:space="preserve">   </v>
          </cell>
        </row>
        <row r="1471">
          <cell r="Q1471" t="str">
            <v xml:space="preserve">   </v>
          </cell>
        </row>
        <row r="1472">
          <cell r="Q1472" t="str">
            <v xml:space="preserve">   </v>
          </cell>
        </row>
        <row r="1473">
          <cell r="Q1473" t="str">
            <v xml:space="preserve">   </v>
          </cell>
        </row>
        <row r="1474">
          <cell r="Q1474" t="str">
            <v xml:space="preserve">   </v>
          </cell>
        </row>
        <row r="1475">
          <cell r="Q1475" t="str">
            <v xml:space="preserve">   </v>
          </cell>
        </row>
        <row r="1476">
          <cell r="Q1476" t="str">
            <v xml:space="preserve">   </v>
          </cell>
        </row>
        <row r="1477">
          <cell r="Q1477" t="str">
            <v xml:space="preserve">   </v>
          </cell>
        </row>
        <row r="1478">
          <cell r="Q1478" t="str">
            <v xml:space="preserve">   </v>
          </cell>
        </row>
        <row r="1479">
          <cell r="Q1479" t="str">
            <v xml:space="preserve">   </v>
          </cell>
        </row>
        <row r="1480">
          <cell r="Q1480" t="str">
            <v xml:space="preserve">   </v>
          </cell>
        </row>
        <row r="1481">
          <cell r="Q1481" t="str">
            <v xml:space="preserve">   </v>
          </cell>
        </row>
        <row r="1482">
          <cell r="Q1482" t="str">
            <v xml:space="preserve">   </v>
          </cell>
        </row>
        <row r="1483">
          <cell r="Q1483" t="str">
            <v xml:space="preserve">   </v>
          </cell>
        </row>
        <row r="1484">
          <cell r="Q1484" t="str">
            <v xml:space="preserve">   </v>
          </cell>
        </row>
        <row r="1485">
          <cell r="Q1485" t="str">
            <v xml:space="preserve">   </v>
          </cell>
        </row>
        <row r="1486">
          <cell r="Q1486" t="str">
            <v xml:space="preserve">   </v>
          </cell>
        </row>
        <row r="1487">
          <cell r="Q1487" t="str">
            <v xml:space="preserve">   </v>
          </cell>
        </row>
        <row r="1488">
          <cell r="Q1488" t="str">
            <v xml:space="preserve">   </v>
          </cell>
        </row>
        <row r="1489">
          <cell r="Q1489" t="str">
            <v xml:space="preserve">   </v>
          </cell>
        </row>
        <row r="1490">
          <cell r="Q1490" t="str">
            <v xml:space="preserve">   </v>
          </cell>
        </row>
        <row r="1491">
          <cell r="Q1491" t="str">
            <v xml:space="preserve">   </v>
          </cell>
        </row>
        <row r="1492">
          <cell r="Q1492" t="str">
            <v xml:space="preserve">   </v>
          </cell>
        </row>
        <row r="1493">
          <cell r="Q1493" t="str">
            <v xml:space="preserve">   </v>
          </cell>
        </row>
        <row r="1494">
          <cell r="Q1494" t="str">
            <v xml:space="preserve">   </v>
          </cell>
        </row>
        <row r="1495">
          <cell r="Q1495" t="str">
            <v xml:space="preserve">   </v>
          </cell>
        </row>
        <row r="1496">
          <cell r="Q1496" t="str">
            <v xml:space="preserve">   </v>
          </cell>
        </row>
        <row r="1497">
          <cell r="Q1497" t="str">
            <v xml:space="preserve">   </v>
          </cell>
        </row>
        <row r="1498">
          <cell r="Q1498" t="str">
            <v xml:space="preserve">   </v>
          </cell>
        </row>
        <row r="1499">
          <cell r="Q1499" t="str">
            <v xml:space="preserve">   </v>
          </cell>
        </row>
        <row r="1500">
          <cell r="Q1500" t="str">
            <v xml:space="preserve">   </v>
          </cell>
        </row>
        <row r="1501">
          <cell r="Q1501" t="str">
            <v xml:space="preserve">   </v>
          </cell>
        </row>
        <row r="1502">
          <cell r="Q1502" t="str">
            <v xml:space="preserve">   </v>
          </cell>
        </row>
        <row r="1503">
          <cell r="Q1503" t="str">
            <v xml:space="preserve">   </v>
          </cell>
        </row>
        <row r="1504">
          <cell r="Q1504" t="str">
            <v xml:space="preserve">   </v>
          </cell>
        </row>
        <row r="1505">
          <cell r="Q1505" t="str">
            <v xml:space="preserve">   </v>
          </cell>
        </row>
        <row r="1506">
          <cell r="Q1506" t="str">
            <v xml:space="preserve">   </v>
          </cell>
        </row>
        <row r="1507">
          <cell r="Q1507" t="str">
            <v xml:space="preserve">   </v>
          </cell>
        </row>
        <row r="1508">
          <cell r="Q1508" t="str">
            <v xml:space="preserve">   </v>
          </cell>
        </row>
        <row r="1509">
          <cell r="Q1509" t="str">
            <v xml:space="preserve">   </v>
          </cell>
        </row>
        <row r="1510">
          <cell r="Q1510" t="str">
            <v xml:space="preserve">   </v>
          </cell>
        </row>
        <row r="1511">
          <cell r="Q1511" t="str">
            <v xml:space="preserve">   </v>
          </cell>
        </row>
        <row r="1512">
          <cell r="Q1512" t="str">
            <v xml:space="preserve">   </v>
          </cell>
        </row>
        <row r="1513">
          <cell r="Q1513" t="str">
            <v xml:space="preserve">   </v>
          </cell>
        </row>
        <row r="1514">
          <cell r="Q1514" t="str">
            <v xml:space="preserve">   </v>
          </cell>
        </row>
        <row r="1515">
          <cell r="Q1515" t="str">
            <v xml:space="preserve">   </v>
          </cell>
        </row>
        <row r="1516">
          <cell r="Q1516" t="str">
            <v xml:space="preserve">   </v>
          </cell>
        </row>
        <row r="1517">
          <cell r="Q1517" t="str">
            <v xml:space="preserve">   </v>
          </cell>
        </row>
        <row r="1518">
          <cell r="Q1518" t="str">
            <v xml:space="preserve">   </v>
          </cell>
        </row>
        <row r="1519">
          <cell r="Q1519" t="str">
            <v xml:space="preserve">   </v>
          </cell>
        </row>
        <row r="1520">
          <cell r="Q1520" t="str">
            <v xml:space="preserve">   </v>
          </cell>
        </row>
        <row r="1521">
          <cell r="Q1521" t="str">
            <v xml:space="preserve">   </v>
          </cell>
        </row>
        <row r="1522">
          <cell r="Q1522" t="str">
            <v xml:space="preserve">   </v>
          </cell>
        </row>
        <row r="1523">
          <cell r="Q1523" t="str">
            <v xml:space="preserve">   </v>
          </cell>
        </row>
        <row r="1524">
          <cell r="Q1524" t="str">
            <v xml:space="preserve">   </v>
          </cell>
        </row>
        <row r="1525">
          <cell r="Q1525" t="str">
            <v xml:space="preserve">   </v>
          </cell>
        </row>
        <row r="1526">
          <cell r="Q1526" t="str">
            <v xml:space="preserve">   </v>
          </cell>
        </row>
        <row r="1527">
          <cell r="Q1527" t="str">
            <v xml:space="preserve">   </v>
          </cell>
        </row>
        <row r="1528">
          <cell r="Q1528" t="str">
            <v xml:space="preserve">   </v>
          </cell>
        </row>
        <row r="1529">
          <cell r="Q1529" t="str">
            <v xml:space="preserve">   </v>
          </cell>
        </row>
        <row r="1530">
          <cell r="Q1530" t="str">
            <v xml:space="preserve">   </v>
          </cell>
        </row>
        <row r="1531">
          <cell r="Q1531" t="str">
            <v xml:space="preserve">   </v>
          </cell>
        </row>
        <row r="1532">
          <cell r="Q1532" t="str">
            <v xml:space="preserve">   </v>
          </cell>
        </row>
        <row r="1533">
          <cell r="Q1533" t="str">
            <v xml:space="preserve">   </v>
          </cell>
        </row>
        <row r="1534">
          <cell r="Q1534" t="str">
            <v xml:space="preserve">   </v>
          </cell>
        </row>
        <row r="1535">
          <cell r="Q1535" t="str">
            <v xml:space="preserve">   </v>
          </cell>
        </row>
        <row r="1536">
          <cell r="Q1536" t="str">
            <v xml:space="preserve">   </v>
          </cell>
        </row>
        <row r="1537">
          <cell r="Q1537" t="str">
            <v xml:space="preserve">   </v>
          </cell>
        </row>
        <row r="1538">
          <cell r="Q1538" t="str">
            <v xml:space="preserve">   </v>
          </cell>
        </row>
        <row r="1539">
          <cell r="Q1539" t="str">
            <v xml:space="preserve">   </v>
          </cell>
        </row>
        <row r="1540">
          <cell r="Q1540" t="str">
            <v xml:space="preserve">   </v>
          </cell>
        </row>
        <row r="1541">
          <cell r="Q1541" t="str">
            <v xml:space="preserve">   </v>
          </cell>
        </row>
        <row r="1542">
          <cell r="Q1542" t="str">
            <v xml:space="preserve">   </v>
          </cell>
        </row>
        <row r="1543">
          <cell r="Q1543" t="str">
            <v xml:space="preserve">   </v>
          </cell>
        </row>
        <row r="1544">
          <cell r="Q1544" t="str">
            <v xml:space="preserve">   </v>
          </cell>
        </row>
        <row r="1545">
          <cell r="Q1545" t="str">
            <v xml:space="preserve">   </v>
          </cell>
        </row>
        <row r="1546">
          <cell r="Q1546" t="str">
            <v xml:space="preserve">   </v>
          </cell>
        </row>
        <row r="1547">
          <cell r="Q1547" t="str">
            <v xml:space="preserve">   </v>
          </cell>
        </row>
        <row r="1548">
          <cell r="Q1548" t="str">
            <v xml:space="preserve">   </v>
          </cell>
        </row>
        <row r="1549">
          <cell r="Q1549" t="str">
            <v xml:space="preserve">   </v>
          </cell>
        </row>
        <row r="1550">
          <cell r="Q1550" t="str">
            <v xml:space="preserve">   </v>
          </cell>
        </row>
        <row r="1551">
          <cell r="Q1551" t="str">
            <v xml:space="preserve">   </v>
          </cell>
        </row>
        <row r="1552">
          <cell r="Q1552" t="str">
            <v xml:space="preserve">   </v>
          </cell>
        </row>
        <row r="1553">
          <cell r="Q1553" t="str">
            <v xml:space="preserve">   </v>
          </cell>
        </row>
        <row r="1554">
          <cell r="Q1554" t="str">
            <v xml:space="preserve">   </v>
          </cell>
        </row>
        <row r="1555">
          <cell r="Q1555" t="str">
            <v xml:space="preserve">   </v>
          </cell>
        </row>
        <row r="1556">
          <cell r="Q1556" t="str">
            <v xml:space="preserve">   </v>
          </cell>
        </row>
        <row r="1557">
          <cell r="Q1557" t="str">
            <v xml:space="preserve">   </v>
          </cell>
        </row>
        <row r="1558">
          <cell r="Q1558" t="str">
            <v xml:space="preserve">   </v>
          </cell>
        </row>
        <row r="1559">
          <cell r="Q1559" t="str">
            <v xml:space="preserve">   </v>
          </cell>
        </row>
        <row r="1560">
          <cell r="Q1560" t="str">
            <v xml:space="preserve">   </v>
          </cell>
        </row>
        <row r="1561">
          <cell r="Q1561" t="str">
            <v xml:space="preserve">   </v>
          </cell>
        </row>
        <row r="1562">
          <cell r="Q1562" t="str">
            <v xml:space="preserve">   </v>
          </cell>
        </row>
        <row r="1563">
          <cell r="Q1563" t="str">
            <v xml:space="preserve">   </v>
          </cell>
        </row>
        <row r="1564">
          <cell r="Q1564" t="str">
            <v xml:space="preserve">   </v>
          </cell>
        </row>
        <row r="1565">
          <cell r="Q1565" t="str">
            <v xml:space="preserve">   </v>
          </cell>
        </row>
        <row r="1566">
          <cell r="Q1566" t="str">
            <v xml:space="preserve">   </v>
          </cell>
        </row>
        <row r="1567">
          <cell r="Q1567" t="str">
            <v xml:space="preserve">   </v>
          </cell>
        </row>
        <row r="1568">
          <cell r="Q1568" t="str">
            <v xml:space="preserve">   </v>
          </cell>
        </row>
        <row r="1569">
          <cell r="Q1569" t="str">
            <v xml:space="preserve">   </v>
          </cell>
        </row>
        <row r="1570">
          <cell r="Q1570" t="str">
            <v xml:space="preserve">   </v>
          </cell>
        </row>
        <row r="1571">
          <cell r="Q1571" t="str">
            <v xml:space="preserve">   </v>
          </cell>
        </row>
        <row r="1572">
          <cell r="Q1572" t="str">
            <v xml:space="preserve">   </v>
          </cell>
        </row>
        <row r="1573">
          <cell r="Q1573" t="str">
            <v xml:space="preserve">   </v>
          </cell>
        </row>
        <row r="1574">
          <cell r="Q1574" t="str">
            <v xml:space="preserve">   </v>
          </cell>
        </row>
        <row r="1575">
          <cell r="Q1575" t="str">
            <v xml:space="preserve">   </v>
          </cell>
        </row>
        <row r="1576">
          <cell r="Q1576" t="str">
            <v xml:space="preserve">   </v>
          </cell>
        </row>
        <row r="1577">
          <cell r="Q1577" t="str">
            <v xml:space="preserve">   </v>
          </cell>
        </row>
        <row r="1578">
          <cell r="Q1578" t="str">
            <v xml:space="preserve">   </v>
          </cell>
        </row>
        <row r="1579">
          <cell r="Q1579" t="str">
            <v xml:space="preserve">   </v>
          </cell>
        </row>
        <row r="1580">
          <cell r="Q1580" t="str">
            <v xml:space="preserve">   </v>
          </cell>
        </row>
        <row r="1581">
          <cell r="Q1581" t="str">
            <v xml:space="preserve">   </v>
          </cell>
        </row>
        <row r="1582">
          <cell r="Q1582" t="str">
            <v xml:space="preserve">   </v>
          </cell>
        </row>
        <row r="1583">
          <cell r="Q1583" t="str">
            <v xml:space="preserve">   </v>
          </cell>
        </row>
        <row r="1584">
          <cell r="Q1584" t="str">
            <v xml:space="preserve">   </v>
          </cell>
        </row>
        <row r="1585">
          <cell r="Q1585" t="str">
            <v xml:space="preserve">   </v>
          </cell>
        </row>
        <row r="1586">
          <cell r="Q1586" t="str">
            <v xml:space="preserve">   </v>
          </cell>
        </row>
        <row r="1587">
          <cell r="Q1587" t="str">
            <v xml:space="preserve">   </v>
          </cell>
        </row>
        <row r="1588">
          <cell r="Q1588" t="str">
            <v xml:space="preserve">   </v>
          </cell>
        </row>
        <row r="1589">
          <cell r="Q1589" t="str">
            <v xml:space="preserve">   </v>
          </cell>
        </row>
        <row r="1590">
          <cell r="Q1590" t="str">
            <v xml:space="preserve">   </v>
          </cell>
        </row>
        <row r="1591">
          <cell r="Q1591" t="str">
            <v xml:space="preserve">   </v>
          </cell>
        </row>
        <row r="1592">
          <cell r="Q1592" t="str">
            <v xml:space="preserve">   </v>
          </cell>
        </row>
        <row r="1593">
          <cell r="Q1593" t="str">
            <v xml:space="preserve">   </v>
          </cell>
        </row>
        <row r="1594">
          <cell r="Q1594" t="str">
            <v xml:space="preserve">   </v>
          </cell>
        </row>
        <row r="1595">
          <cell r="Q1595" t="str">
            <v xml:space="preserve">   </v>
          </cell>
        </row>
        <row r="1596">
          <cell r="Q1596" t="str">
            <v xml:space="preserve">   </v>
          </cell>
        </row>
        <row r="1597">
          <cell r="Q1597" t="str">
            <v xml:space="preserve">   </v>
          </cell>
        </row>
        <row r="1598">
          <cell r="Q1598" t="str">
            <v xml:space="preserve">   </v>
          </cell>
        </row>
        <row r="1599">
          <cell r="Q1599" t="str">
            <v xml:space="preserve">   </v>
          </cell>
        </row>
        <row r="1600">
          <cell r="Q1600" t="str">
            <v xml:space="preserve">   </v>
          </cell>
        </row>
        <row r="1601">
          <cell r="Q1601" t="str">
            <v xml:space="preserve">   </v>
          </cell>
        </row>
        <row r="1602">
          <cell r="Q1602" t="str">
            <v xml:space="preserve">   </v>
          </cell>
        </row>
        <row r="1603">
          <cell r="Q1603" t="str">
            <v xml:space="preserve">   </v>
          </cell>
        </row>
        <row r="1604">
          <cell r="Q1604" t="str">
            <v xml:space="preserve">   </v>
          </cell>
        </row>
        <row r="1605">
          <cell r="Q1605" t="str">
            <v xml:space="preserve">   </v>
          </cell>
        </row>
        <row r="1606">
          <cell r="Q1606" t="str">
            <v xml:space="preserve">   </v>
          </cell>
        </row>
        <row r="1607">
          <cell r="Q1607" t="str">
            <v xml:space="preserve">   </v>
          </cell>
        </row>
        <row r="1608">
          <cell r="Q1608" t="str">
            <v xml:space="preserve">   </v>
          </cell>
        </row>
        <row r="1609">
          <cell r="Q1609" t="str">
            <v xml:space="preserve">   </v>
          </cell>
        </row>
        <row r="1610">
          <cell r="Q1610" t="str">
            <v xml:space="preserve">   </v>
          </cell>
        </row>
        <row r="1611">
          <cell r="Q1611" t="str">
            <v xml:space="preserve">   </v>
          </cell>
        </row>
        <row r="1612">
          <cell r="Q1612" t="str">
            <v xml:space="preserve">   </v>
          </cell>
        </row>
        <row r="1613">
          <cell r="Q1613" t="str">
            <v xml:space="preserve">   </v>
          </cell>
        </row>
        <row r="1614">
          <cell r="Q1614" t="str">
            <v xml:space="preserve">   </v>
          </cell>
        </row>
        <row r="1615">
          <cell r="Q1615" t="str">
            <v xml:space="preserve">   </v>
          </cell>
        </row>
        <row r="1616">
          <cell r="Q1616" t="str">
            <v xml:space="preserve">   </v>
          </cell>
        </row>
        <row r="1617">
          <cell r="Q1617" t="str">
            <v xml:space="preserve">   </v>
          </cell>
        </row>
        <row r="1618">
          <cell r="Q1618" t="str">
            <v xml:space="preserve">   </v>
          </cell>
        </row>
        <row r="1619">
          <cell r="Q1619" t="str">
            <v xml:space="preserve">   </v>
          </cell>
        </row>
        <row r="1620">
          <cell r="Q1620" t="str">
            <v xml:space="preserve">   </v>
          </cell>
        </row>
        <row r="1621">
          <cell r="Q1621" t="str">
            <v xml:space="preserve">   </v>
          </cell>
        </row>
        <row r="1622">
          <cell r="Q1622" t="str">
            <v xml:space="preserve">   </v>
          </cell>
        </row>
        <row r="1623">
          <cell r="Q1623" t="str">
            <v xml:space="preserve">   </v>
          </cell>
        </row>
        <row r="1624">
          <cell r="Q1624" t="str">
            <v xml:space="preserve">   </v>
          </cell>
        </row>
        <row r="1625">
          <cell r="Q1625" t="str">
            <v xml:space="preserve">   </v>
          </cell>
        </row>
        <row r="1626">
          <cell r="Q1626" t="str">
            <v xml:space="preserve">   </v>
          </cell>
        </row>
        <row r="1627">
          <cell r="Q1627" t="str">
            <v xml:space="preserve">   </v>
          </cell>
        </row>
        <row r="1628">
          <cell r="Q1628" t="str">
            <v xml:space="preserve">   </v>
          </cell>
        </row>
        <row r="1629">
          <cell r="Q1629" t="str">
            <v xml:space="preserve">   </v>
          </cell>
        </row>
        <row r="1630">
          <cell r="Q1630" t="str">
            <v xml:space="preserve">   </v>
          </cell>
        </row>
        <row r="1631">
          <cell r="Q1631" t="str">
            <v xml:space="preserve">   </v>
          </cell>
        </row>
        <row r="1632">
          <cell r="Q1632" t="str">
            <v xml:space="preserve">   </v>
          </cell>
        </row>
        <row r="1633">
          <cell r="Q1633" t="str">
            <v xml:space="preserve">   </v>
          </cell>
        </row>
        <row r="1634">
          <cell r="Q1634" t="str">
            <v xml:space="preserve">   </v>
          </cell>
        </row>
        <row r="1635">
          <cell r="Q1635" t="str">
            <v xml:space="preserve">   </v>
          </cell>
        </row>
        <row r="1636">
          <cell r="Q1636" t="str">
            <v xml:space="preserve">   </v>
          </cell>
        </row>
        <row r="1637">
          <cell r="Q1637" t="str">
            <v xml:space="preserve">   </v>
          </cell>
        </row>
        <row r="1638">
          <cell r="Q1638" t="str">
            <v xml:space="preserve">   </v>
          </cell>
        </row>
        <row r="1639">
          <cell r="Q1639" t="str">
            <v xml:space="preserve">   </v>
          </cell>
        </row>
        <row r="1640">
          <cell r="Q1640" t="str">
            <v xml:space="preserve">   </v>
          </cell>
        </row>
        <row r="1641">
          <cell r="Q1641" t="str">
            <v xml:space="preserve">   </v>
          </cell>
        </row>
        <row r="1642">
          <cell r="Q1642" t="str">
            <v xml:space="preserve">   </v>
          </cell>
        </row>
        <row r="1643">
          <cell r="Q1643" t="str">
            <v xml:space="preserve">   </v>
          </cell>
        </row>
        <row r="1644">
          <cell r="Q1644" t="str">
            <v xml:space="preserve">   </v>
          </cell>
        </row>
        <row r="1645">
          <cell r="Q1645" t="str">
            <v xml:space="preserve">   </v>
          </cell>
        </row>
        <row r="1646">
          <cell r="Q1646" t="str">
            <v xml:space="preserve">   </v>
          </cell>
        </row>
        <row r="1647">
          <cell r="Q1647" t="str">
            <v xml:space="preserve">   </v>
          </cell>
        </row>
        <row r="1648">
          <cell r="Q1648" t="str">
            <v xml:space="preserve">   </v>
          </cell>
        </row>
        <row r="1649">
          <cell r="Q1649" t="str">
            <v xml:space="preserve">   </v>
          </cell>
        </row>
        <row r="1650">
          <cell r="Q1650" t="str">
            <v xml:space="preserve">   </v>
          </cell>
        </row>
        <row r="1651">
          <cell r="Q1651" t="str">
            <v xml:space="preserve">   </v>
          </cell>
        </row>
        <row r="1652">
          <cell r="Q1652" t="str">
            <v xml:space="preserve">   </v>
          </cell>
        </row>
        <row r="1653">
          <cell r="Q1653" t="str">
            <v xml:space="preserve">   </v>
          </cell>
        </row>
        <row r="1654">
          <cell r="Q1654" t="str">
            <v xml:space="preserve">   </v>
          </cell>
        </row>
        <row r="1655">
          <cell r="Q1655" t="str">
            <v xml:space="preserve">   </v>
          </cell>
        </row>
        <row r="1656">
          <cell r="Q1656" t="str">
            <v xml:space="preserve">   </v>
          </cell>
        </row>
        <row r="1657">
          <cell r="Q1657" t="str">
            <v xml:space="preserve">   </v>
          </cell>
        </row>
        <row r="1658">
          <cell r="Q1658" t="str">
            <v xml:space="preserve">   </v>
          </cell>
        </row>
        <row r="1659">
          <cell r="Q1659" t="str">
            <v xml:space="preserve">   </v>
          </cell>
        </row>
        <row r="1660">
          <cell r="Q1660" t="str">
            <v xml:space="preserve">   </v>
          </cell>
        </row>
        <row r="1661">
          <cell r="Q1661" t="str">
            <v xml:space="preserve">   </v>
          </cell>
        </row>
        <row r="1662">
          <cell r="Q1662" t="str">
            <v xml:space="preserve">   </v>
          </cell>
        </row>
        <row r="1663">
          <cell r="Q1663" t="str">
            <v xml:space="preserve">   </v>
          </cell>
        </row>
        <row r="1664">
          <cell r="Q1664" t="str">
            <v xml:space="preserve">   </v>
          </cell>
        </row>
        <row r="1665">
          <cell r="Q1665" t="str">
            <v xml:space="preserve">   </v>
          </cell>
        </row>
        <row r="1666">
          <cell r="Q1666" t="str">
            <v xml:space="preserve">   </v>
          </cell>
        </row>
        <row r="1667">
          <cell r="Q1667" t="str">
            <v xml:space="preserve">   </v>
          </cell>
        </row>
        <row r="1668">
          <cell r="Q1668" t="str">
            <v xml:space="preserve">   </v>
          </cell>
        </row>
        <row r="1669">
          <cell r="Q1669" t="str">
            <v xml:space="preserve">   </v>
          </cell>
        </row>
        <row r="1670">
          <cell r="Q1670" t="str">
            <v xml:space="preserve">   </v>
          </cell>
        </row>
        <row r="1671">
          <cell r="Q1671" t="str">
            <v xml:space="preserve">   </v>
          </cell>
        </row>
        <row r="1672">
          <cell r="Q1672" t="str">
            <v xml:space="preserve">   </v>
          </cell>
        </row>
        <row r="1673">
          <cell r="Q1673" t="str">
            <v xml:space="preserve">   </v>
          </cell>
        </row>
        <row r="1674">
          <cell r="Q1674" t="str">
            <v xml:space="preserve">   </v>
          </cell>
        </row>
        <row r="1675">
          <cell r="Q1675" t="str">
            <v xml:space="preserve">   </v>
          </cell>
        </row>
        <row r="1676">
          <cell r="Q1676" t="str">
            <v xml:space="preserve">   </v>
          </cell>
        </row>
        <row r="1677">
          <cell r="Q1677" t="str">
            <v xml:space="preserve">   </v>
          </cell>
        </row>
        <row r="1678">
          <cell r="Q1678" t="str">
            <v xml:space="preserve">   </v>
          </cell>
        </row>
        <row r="1679">
          <cell r="Q1679" t="str">
            <v xml:space="preserve">   </v>
          </cell>
        </row>
        <row r="1680">
          <cell r="Q1680" t="str">
            <v xml:space="preserve">   </v>
          </cell>
        </row>
        <row r="1681">
          <cell r="Q1681" t="str">
            <v xml:space="preserve">   </v>
          </cell>
        </row>
        <row r="1682">
          <cell r="Q1682" t="str">
            <v xml:space="preserve">   </v>
          </cell>
        </row>
        <row r="1683">
          <cell r="Q1683" t="str">
            <v xml:space="preserve">   </v>
          </cell>
        </row>
        <row r="1684">
          <cell r="Q1684" t="str">
            <v xml:space="preserve">   </v>
          </cell>
        </row>
        <row r="1685">
          <cell r="Q1685" t="str">
            <v xml:space="preserve">   </v>
          </cell>
        </row>
        <row r="1686">
          <cell r="Q1686" t="str">
            <v xml:space="preserve">   </v>
          </cell>
        </row>
        <row r="1687">
          <cell r="Q1687" t="str">
            <v xml:space="preserve">   </v>
          </cell>
        </row>
        <row r="1688">
          <cell r="Q1688" t="str">
            <v xml:space="preserve">   </v>
          </cell>
        </row>
        <row r="1689">
          <cell r="Q1689" t="str">
            <v xml:space="preserve">   </v>
          </cell>
        </row>
        <row r="1690">
          <cell r="Q1690" t="str">
            <v xml:space="preserve">   </v>
          </cell>
        </row>
        <row r="1691">
          <cell r="Q1691" t="str">
            <v xml:space="preserve">   </v>
          </cell>
        </row>
        <row r="1692">
          <cell r="Q1692" t="str">
            <v xml:space="preserve">   </v>
          </cell>
        </row>
        <row r="1693">
          <cell r="Q1693" t="str">
            <v xml:space="preserve">   </v>
          </cell>
        </row>
        <row r="1694">
          <cell r="Q1694" t="str">
            <v xml:space="preserve">   </v>
          </cell>
        </row>
        <row r="1695">
          <cell r="Q1695" t="str">
            <v xml:space="preserve">   </v>
          </cell>
        </row>
        <row r="1696">
          <cell r="Q1696" t="str">
            <v xml:space="preserve">   </v>
          </cell>
        </row>
        <row r="1697">
          <cell r="Q1697" t="str">
            <v xml:space="preserve">   </v>
          </cell>
        </row>
        <row r="1698">
          <cell r="Q1698" t="str">
            <v xml:space="preserve">   </v>
          </cell>
        </row>
        <row r="1699">
          <cell r="Q1699" t="str">
            <v xml:space="preserve">   </v>
          </cell>
        </row>
        <row r="1700">
          <cell r="Q1700" t="str">
            <v xml:space="preserve">   </v>
          </cell>
        </row>
        <row r="1701">
          <cell r="Q1701" t="str">
            <v xml:space="preserve">   </v>
          </cell>
        </row>
        <row r="1702">
          <cell r="Q1702" t="str">
            <v xml:space="preserve">   </v>
          </cell>
        </row>
        <row r="1703">
          <cell r="Q1703" t="str">
            <v xml:space="preserve">   </v>
          </cell>
        </row>
        <row r="1704">
          <cell r="Q1704" t="str">
            <v xml:space="preserve">   </v>
          </cell>
        </row>
        <row r="1705">
          <cell r="Q1705" t="str">
            <v xml:space="preserve">   </v>
          </cell>
        </row>
        <row r="1706">
          <cell r="Q1706" t="str">
            <v xml:space="preserve">   </v>
          </cell>
        </row>
        <row r="1707">
          <cell r="Q1707" t="str">
            <v xml:space="preserve">   </v>
          </cell>
        </row>
        <row r="1708">
          <cell r="Q1708" t="str">
            <v xml:space="preserve">   </v>
          </cell>
        </row>
        <row r="1709">
          <cell r="Q1709" t="str">
            <v xml:space="preserve">   </v>
          </cell>
        </row>
        <row r="1710">
          <cell r="Q1710" t="str">
            <v xml:space="preserve">   </v>
          </cell>
        </row>
        <row r="1711">
          <cell r="Q1711" t="str">
            <v xml:space="preserve">   </v>
          </cell>
        </row>
        <row r="1712">
          <cell r="Q1712" t="str">
            <v xml:space="preserve">   </v>
          </cell>
        </row>
        <row r="1713">
          <cell r="Q1713" t="str">
            <v xml:space="preserve">   </v>
          </cell>
        </row>
        <row r="1714">
          <cell r="Q1714" t="str">
            <v xml:space="preserve">   </v>
          </cell>
        </row>
        <row r="1715">
          <cell r="Q1715" t="str">
            <v xml:space="preserve">   </v>
          </cell>
        </row>
        <row r="1716">
          <cell r="Q1716" t="str">
            <v xml:space="preserve">   </v>
          </cell>
        </row>
        <row r="1717">
          <cell r="Q1717" t="str">
            <v xml:space="preserve">   </v>
          </cell>
        </row>
        <row r="1718">
          <cell r="Q1718" t="str">
            <v xml:space="preserve">   </v>
          </cell>
        </row>
        <row r="1719">
          <cell r="Q1719" t="str">
            <v xml:space="preserve">   </v>
          </cell>
        </row>
        <row r="1720">
          <cell r="Q1720" t="str">
            <v xml:space="preserve">   </v>
          </cell>
        </row>
        <row r="1721">
          <cell r="Q1721" t="str">
            <v xml:space="preserve">   </v>
          </cell>
        </row>
        <row r="1722">
          <cell r="Q1722" t="str">
            <v xml:space="preserve">   </v>
          </cell>
        </row>
        <row r="1723">
          <cell r="Q1723" t="str">
            <v xml:space="preserve">   </v>
          </cell>
        </row>
        <row r="1724">
          <cell r="Q1724" t="str">
            <v xml:space="preserve">   </v>
          </cell>
        </row>
        <row r="1725">
          <cell r="Q1725" t="str">
            <v xml:space="preserve">   </v>
          </cell>
        </row>
        <row r="1726">
          <cell r="Q1726" t="str">
            <v xml:space="preserve">   </v>
          </cell>
        </row>
        <row r="1727">
          <cell r="Q1727" t="str">
            <v xml:space="preserve">   </v>
          </cell>
        </row>
        <row r="1728">
          <cell r="Q1728" t="str">
            <v xml:space="preserve">   </v>
          </cell>
        </row>
        <row r="1729">
          <cell r="Q1729" t="str">
            <v xml:space="preserve">   </v>
          </cell>
        </row>
        <row r="1730">
          <cell r="Q1730" t="str">
            <v xml:space="preserve">   </v>
          </cell>
        </row>
        <row r="1731">
          <cell r="Q1731" t="str">
            <v xml:space="preserve">   </v>
          </cell>
        </row>
        <row r="1732">
          <cell r="Q1732" t="str">
            <v xml:space="preserve">   </v>
          </cell>
        </row>
        <row r="1733">
          <cell r="Q1733" t="str">
            <v xml:space="preserve">   </v>
          </cell>
        </row>
        <row r="1734">
          <cell r="Q1734" t="str">
            <v xml:space="preserve">   </v>
          </cell>
        </row>
        <row r="1735">
          <cell r="Q1735" t="str">
            <v xml:space="preserve">   </v>
          </cell>
        </row>
        <row r="1736">
          <cell r="Q1736" t="str">
            <v xml:space="preserve">   </v>
          </cell>
        </row>
        <row r="1737">
          <cell r="Q1737" t="str">
            <v xml:space="preserve">   </v>
          </cell>
        </row>
        <row r="1738">
          <cell r="Q1738" t="str">
            <v xml:space="preserve">   </v>
          </cell>
        </row>
        <row r="1739">
          <cell r="Q1739" t="str">
            <v xml:space="preserve">   </v>
          </cell>
        </row>
        <row r="1740">
          <cell r="Q1740" t="str">
            <v xml:space="preserve">   </v>
          </cell>
        </row>
        <row r="1741">
          <cell r="Q1741" t="str">
            <v xml:space="preserve">   </v>
          </cell>
        </row>
        <row r="1742">
          <cell r="Q1742" t="str">
            <v xml:space="preserve">   </v>
          </cell>
        </row>
        <row r="1743">
          <cell r="Q1743" t="str">
            <v xml:space="preserve">   </v>
          </cell>
        </row>
        <row r="1744">
          <cell r="Q1744" t="str">
            <v xml:space="preserve">   </v>
          </cell>
        </row>
        <row r="1745">
          <cell r="Q1745" t="str">
            <v xml:space="preserve">   </v>
          </cell>
        </row>
        <row r="1746">
          <cell r="Q1746" t="str">
            <v xml:space="preserve">   </v>
          </cell>
        </row>
        <row r="1747">
          <cell r="Q1747" t="str">
            <v xml:space="preserve">   </v>
          </cell>
        </row>
        <row r="1748">
          <cell r="Q1748" t="str">
            <v xml:space="preserve">   </v>
          </cell>
        </row>
        <row r="1749">
          <cell r="Q1749" t="str">
            <v xml:space="preserve">   </v>
          </cell>
        </row>
        <row r="1750">
          <cell r="Q1750" t="str">
            <v xml:space="preserve">   </v>
          </cell>
        </row>
        <row r="1751">
          <cell r="Q1751" t="str">
            <v xml:space="preserve">   </v>
          </cell>
        </row>
        <row r="1752">
          <cell r="Q1752" t="str">
            <v xml:space="preserve">   </v>
          </cell>
        </row>
        <row r="1753">
          <cell r="Q1753" t="str">
            <v xml:space="preserve">   </v>
          </cell>
        </row>
        <row r="1754">
          <cell r="Q1754" t="str">
            <v xml:space="preserve">   </v>
          </cell>
        </row>
        <row r="1755">
          <cell r="Q1755" t="str">
            <v xml:space="preserve">   </v>
          </cell>
        </row>
        <row r="1756">
          <cell r="Q1756" t="str">
            <v xml:space="preserve">   </v>
          </cell>
        </row>
        <row r="1757">
          <cell r="Q1757" t="str">
            <v xml:space="preserve">   </v>
          </cell>
        </row>
        <row r="1758">
          <cell r="Q1758" t="str">
            <v xml:space="preserve">   </v>
          </cell>
        </row>
        <row r="1759">
          <cell r="Q1759" t="str">
            <v xml:space="preserve">   </v>
          </cell>
        </row>
        <row r="1760">
          <cell r="Q1760" t="str">
            <v xml:space="preserve">   </v>
          </cell>
        </row>
        <row r="1761">
          <cell r="Q1761" t="str">
            <v xml:space="preserve">   </v>
          </cell>
        </row>
        <row r="1762">
          <cell r="Q1762" t="str">
            <v xml:space="preserve">   </v>
          </cell>
        </row>
        <row r="1763">
          <cell r="Q1763" t="str">
            <v xml:space="preserve">   </v>
          </cell>
        </row>
        <row r="1764">
          <cell r="Q1764" t="str">
            <v xml:space="preserve">   </v>
          </cell>
        </row>
        <row r="1765">
          <cell r="Q1765" t="str">
            <v xml:space="preserve">   </v>
          </cell>
        </row>
        <row r="1766">
          <cell r="Q1766" t="str">
            <v xml:space="preserve">   </v>
          </cell>
        </row>
        <row r="1767">
          <cell r="Q1767" t="str">
            <v xml:space="preserve">   </v>
          </cell>
        </row>
        <row r="1768">
          <cell r="Q1768" t="str">
            <v xml:space="preserve">   </v>
          </cell>
        </row>
        <row r="1769">
          <cell r="Q1769" t="str">
            <v xml:space="preserve">   </v>
          </cell>
        </row>
        <row r="1770">
          <cell r="Q1770" t="str">
            <v xml:space="preserve">   </v>
          </cell>
        </row>
        <row r="1771">
          <cell r="Q1771" t="str">
            <v xml:space="preserve">   </v>
          </cell>
        </row>
        <row r="1772">
          <cell r="Q1772" t="str">
            <v xml:space="preserve">   </v>
          </cell>
        </row>
        <row r="1773">
          <cell r="Q1773" t="str">
            <v xml:space="preserve">   </v>
          </cell>
        </row>
        <row r="1774">
          <cell r="Q1774" t="str">
            <v xml:space="preserve">   </v>
          </cell>
        </row>
        <row r="1775">
          <cell r="Q1775" t="str">
            <v xml:space="preserve">   </v>
          </cell>
        </row>
        <row r="1776">
          <cell r="Q1776" t="str">
            <v xml:space="preserve">   </v>
          </cell>
        </row>
        <row r="1777">
          <cell r="Q1777" t="str">
            <v xml:space="preserve">   </v>
          </cell>
        </row>
        <row r="1778">
          <cell r="Q1778" t="str">
            <v xml:space="preserve">   </v>
          </cell>
        </row>
        <row r="1779">
          <cell r="Q1779" t="str">
            <v xml:space="preserve">   </v>
          </cell>
        </row>
        <row r="1780">
          <cell r="Q1780" t="str">
            <v xml:space="preserve">   </v>
          </cell>
        </row>
        <row r="1781">
          <cell r="Q1781" t="str">
            <v xml:space="preserve">   </v>
          </cell>
        </row>
        <row r="1782">
          <cell r="Q1782" t="str">
            <v xml:space="preserve">   </v>
          </cell>
        </row>
        <row r="1783">
          <cell r="Q1783" t="str">
            <v xml:space="preserve">   </v>
          </cell>
        </row>
        <row r="1784">
          <cell r="Q1784" t="str">
            <v xml:space="preserve">   </v>
          </cell>
        </row>
        <row r="1785">
          <cell r="Q1785" t="str">
            <v xml:space="preserve">   </v>
          </cell>
        </row>
        <row r="1786">
          <cell r="Q1786" t="str">
            <v xml:space="preserve">   </v>
          </cell>
        </row>
        <row r="1787">
          <cell r="Q1787" t="str">
            <v xml:space="preserve">   </v>
          </cell>
        </row>
        <row r="1788">
          <cell r="Q1788" t="str">
            <v xml:space="preserve">   </v>
          </cell>
        </row>
        <row r="1789">
          <cell r="Q1789" t="str">
            <v xml:space="preserve">   </v>
          </cell>
        </row>
        <row r="1790">
          <cell r="Q1790" t="str">
            <v xml:space="preserve">   </v>
          </cell>
        </row>
        <row r="1791">
          <cell r="Q1791" t="str">
            <v xml:space="preserve">   </v>
          </cell>
        </row>
        <row r="1792">
          <cell r="Q1792" t="str">
            <v xml:space="preserve">   </v>
          </cell>
        </row>
        <row r="1793">
          <cell r="Q1793" t="str">
            <v xml:space="preserve">   </v>
          </cell>
        </row>
        <row r="1794">
          <cell r="Q1794" t="str">
            <v xml:space="preserve">   </v>
          </cell>
        </row>
        <row r="1795">
          <cell r="Q1795" t="str">
            <v xml:space="preserve">   </v>
          </cell>
        </row>
        <row r="1796">
          <cell r="Q1796" t="str">
            <v xml:space="preserve">   </v>
          </cell>
        </row>
        <row r="1797">
          <cell r="Q1797" t="str">
            <v xml:space="preserve">   </v>
          </cell>
        </row>
        <row r="1798">
          <cell r="Q1798" t="str">
            <v xml:space="preserve">   </v>
          </cell>
        </row>
        <row r="1799">
          <cell r="Q1799" t="str">
            <v xml:space="preserve">   </v>
          </cell>
        </row>
        <row r="1800">
          <cell r="Q1800" t="str">
            <v xml:space="preserve">   </v>
          </cell>
        </row>
        <row r="1801">
          <cell r="Q1801" t="str">
            <v xml:space="preserve">   </v>
          </cell>
        </row>
        <row r="1802">
          <cell r="Q1802" t="str">
            <v xml:space="preserve">   </v>
          </cell>
        </row>
        <row r="1803">
          <cell r="Q1803" t="str">
            <v xml:space="preserve">   </v>
          </cell>
        </row>
        <row r="1804">
          <cell r="Q1804" t="str">
            <v xml:space="preserve">   </v>
          </cell>
        </row>
        <row r="1805">
          <cell r="Q1805" t="str">
            <v xml:space="preserve">   </v>
          </cell>
        </row>
        <row r="1806">
          <cell r="Q1806" t="str">
            <v xml:space="preserve">   </v>
          </cell>
        </row>
        <row r="1807">
          <cell r="Q1807" t="str">
            <v xml:space="preserve">   </v>
          </cell>
        </row>
        <row r="1808">
          <cell r="Q1808" t="str">
            <v xml:space="preserve">   </v>
          </cell>
        </row>
        <row r="1809">
          <cell r="Q1809" t="str">
            <v xml:space="preserve">   </v>
          </cell>
        </row>
        <row r="1810">
          <cell r="Q1810" t="str">
            <v xml:space="preserve">   </v>
          </cell>
        </row>
        <row r="1811">
          <cell r="Q1811" t="str">
            <v xml:space="preserve">   </v>
          </cell>
        </row>
        <row r="1812">
          <cell r="Q1812" t="str">
            <v xml:space="preserve">   </v>
          </cell>
        </row>
        <row r="1813">
          <cell r="Q1813" t="str">
            <v xml:space="preserve">   </v>
          </cell>
        </row>
        <row r="1814">
          <cell r="Q1814" t="str">
            <v xml:space="preserve">   </v>
          </cell>
        </row>
        <row r="1815">
          <cell r="Q1815" t="str">
            <v xml:space="preserve">   </v>
          </cell>
        </row>
        <row r="1816">
          <cell r="Q1816" t="str">
            <v xml:space="preserve">   </v>
          </cell>
        </row>
        <row r="1817">
          <cell r="Q1817" t="str">
            <v xml:space="preserve">   </v>
          </cell>
        </row>
        <row r="1818">
          <cell r="Q1818" t="str">
            <v xml:space="preserve">   </v>
          </cell>
        </row>
        <row r="1819">
          <cell r="Q1819" t="str">
            <v xml:space="preserve">   </v>
          </cell>
        </row>
        <row r="1820">
          <cell r="Q1820" t="str">
            <v xml:space="preserve">   </v>
          </cell>
        </row>
        <row r="1821">
          <cell r="Q1821" t="str">
            <v xml:space="preserve">   </v>
          </cell>
        </row>
        <row r="1822">
          <cell r="Q1822" t="str">
            <v xml:space="preserve">   </v>
          </cell>
        </row>
        <row r="1823">
          <cell r="Q1823" t="str">
            <v xml:space="preserve">   </v>
          </cell>
        </row>
        <row r="1824">
          <cell r="Q1824" t="str">
            <v xml:space="preserve">   </v>
          </cell>
        </row>
        <row r="1825">
          <cell r="Q1825" t="str">
            <v xml:space="preserve">   </v>
          </cell>
        </row>
        <row r="1826">
          <cell r="Q1826" t="str">
            <v xml:space="preserve">   </v>
          </cell>
        </row>
        <row r="1827">
          <cell r="Q1827" t="str">
            <v xml:space="preserve">   </v>
          </cell>
        </row>
        <row r="1828">
          <cell r="Q1828" t="str">
            <v xml:space="preserve">   </v>
          </cell>
        </row>
        <row r="1829">
          <cell r="Q1829" t="str">
            <v xml:space="preserve">   </v>
          </cell>
        </row>
        <row r="1830">
          <cell r="Q1830" t="str">
            <v xml:space="preserve">   </v>
          </cell>
        </row>
        <row r="1831">
          <cell r="Q1831" t="str">
            <v xml:space="preserve">   </v>
          </cell>
        </row>
        <row r="1832">
          <cell r="Q1832" t="str">
            <v xml:space="preserve">   </v>
          </cell>
        </row>
        <row r="1833">
          <cell r="Q1833" t="str">
            <v xml:space="preserve">   </v>
          </cell>
        </row>
        <row r="1834">
          <cell r="Q1834" t="str">
            <v xml:space="preserve">   </v>
          </cell>
        </row>
        <row r="1835">
          <cell r="Q1835" t="str">
            <v xml:space="preserve">   </v>
          </cell>
        </row>
        <row r="1836">
          <cell r="Q1836" t="str">
            <v xml:space="preserve">   </v>
          </cell>
        </row>
        <row r="1837">
          <cell r="Q1837" t="str">
            <v xml:space="preserve">   </v>
          </cell>
        </row>
        <row r="1838">
          <cell r="Q1838" t="str">
            <v xml:space="preserve">   </v>
          </cell>
        </row>
        <row r="1839">
          <cell r="Q1839" t="str">
            <v xml:space="preserve">   </v>
          </cell>
        </row>
        <row r="1840">
          <cell r="Q1840" t="str">
            <v xml:space="preserve">   </v>
          </cell>
        </row>
        <row r="1841">
          <cell r="Q1841" t="str">
            <v xml:space="preserve">   </v>
          </cell>
        </row>
        <row r="1842">
          <cell r="Q1842" t="str">
            <v xml:space="preserve">   </v>
          </cell>
        </row>
        <row r="1843">
          <cell r="Q1843" t="str">
            <v xml:space="preserve">   </v>
          </cell>
        </row>
        <row r="1844">
          <cell r="Q1844" t="str">
            <v xml:space="preserve">   </v>
          </cell>
        </row>
        <row r="1845">
          <cell r="Q1845" t="str">
            <v xml:space="preserve">   </v>
          </cell>
        </row>
        <row r="1846">
          <cell r="Q1846" t="str">
            <v xml:space="preserve">   </v>
          </cell>
        </row>
        <row r="1847">
          <cell r="Q1847" t="str">
            <v xml:space="preserve">   </v>
          </cell>
        </row>
        <row r="1848">
          <cell r="Q1848" t="str">
            <v xml:space="preserve">   </v>
          </cell>
        </row>
        <row r="1849">
          <cell r="Q1849" t="str">
            <v xml:space="preserve">   </v>
          </cell>
        </row>
        <row r="1850">
          <cell r="Q1850" t="str">
            <v xml:space="preserve">   </v>
          </cell>
        </row>
        <row r="1851">
          <cell r="Q1851" t="str">
            <v xml:space="preserve">   </v>
          </cell>
        </row>
        <row r="1852">
          <cell r="Q1852" t="str">
            <v xml:space="preserve">   </v>
          </cell>
        </row>
        <row r="1853">
          <cell r="Q1853" t="str">
            <v xml:space="preserve">   </v>
          </cell>
        </row>
        <row r="1854">
          <cell r="Q1854" t="str">
            <v xml:space="preserve">   </v>
          </cell>
        </row>
        <row r="1855">
          <cell r="Q1855" t="str">
            <v xml:space="preserve">   </v>
          </cell>
        </row>
        <row r="1856">
          <cell r="Q1856" t="str">
            <v xml:space="preserve">   </v>
          </cell>
        </row>
        <row r="1857">
          <cell r="Q1857" t="str">
            <v xml:space="preserve">   </v>
          </cell>
        </row>
        <row r="1858">
          <cell r="Q1858" t="str">
            <v xml:space="preserve">   </v>
          </cell>
        </row>
        <row r="1859">
          <cell r="Q1859" t="str">
            <v xml:space="preserve">   </v>
          </cell>
        </row>
        <row r="1860">
          <cell r="Q1860" t="str">
            <v xml:space="preserve">   </v>
          </cell>
        </row>
        <row r="1861">
          <cell r="Q1861" t="str">
            <v xml:space="preserve">   </v>
          </cell>
        </row>
        <row r="1862">
          <cell r="Q1862" t="str">
            <v xml:space="preserve">   </v>
          </cell>
        </row>
        <row r="1863">
          <cell r="Q1863" t="str">
            <v xml:space="preserve">   </v>
          </cell>
        </row>
        <row r="1864">
          <cell r="Q1864" t="str">
            <v xml:space="preserve">   </v>
          </cell>
        </row>
        <row r="1865">
          <cell r="Q1865" t="str">
            <v xml:space="preserve">   </v>
          </cell>
        </row>
        <row r="1866">
          <cell r="Q1866" t="str">
            <v xml:space="preserve">   </v>
          </cell>
        </row>
        <row r="1867">
          <cell r="Q1867" t="str">
            <v xml:space="preserve">   </v>
          </cell>
        </row>
        <row r="1868">
          <cell r="Q1868" t="str">
            <v xml:space="preserve">   </v>
          </cell>
        </row>
        <row r="1869">
          <cell r="Q1869" t="str">
            <v xml:space="preserve">   </v>
          </cell>
        </row>
        <row r="1870">
          <cell r="Q1870" t="str">
            <v xml:space="preserve">   </v>
          </cell>
        </row>
        <row r="1871">
          <cell r="Q1871" t="str">
            <v xml:space="preserve">   </v>
          </cell>
        </row>
        <row r="1872">
          <cell r="Q1872" t="str">
            <v xml:space="preserve">   </v>
          </cell>
        </row>
        <row r="1873">
          <cell r="Q1873" t="str">
            <v xml:space="preserve">   </v>
          </cell>
        </row>
        <row r="1874">
          <cell r="Q1874" t="str">
            <v xml:space="preserve">   </v>
          </cell>
        </row>
        <row r="1875">
          <cell r="Q1875" t="str">
            <v xml:space="preserve">   </v>
          </cell>
        </row>
        <row r="1876">
          <cell r="Q1876" t="str">
            <v xml:space="preserve">   </v>
          </cell>
        </row>
        <row r="1877">
          <cell r="Q1877" t="str">
            <v xml:space="preserve">   </v>
          </cell>
        </row>
        <row r="1878">
          <cell r="Q1878" t="str">
            <v xml:space="preserve">   </v>
          </cell>
        </row>
        <row r="1879">
          <cell r="Q1879" t="str">
            <v xml:space="preserve">   </v>
          </cell>
        </row>
        <row r="1880">
          <cell r="Q1880" t="str">
            <v xml:space="preserve">   </v>
          </cell>
        </row>
        <row r="1881">
          <cell r="Q1881" t="str">
            <v xml:space="preserve">   </v>
          </cell>
        </row>
        <row r="1882">
          <cell r="Q1882" t="str">
            <v xml:space="preserve">   </v>
          </cell>
        </row>
        <row r="1883">
          <cell r="Q1883" t="str">
            <v xml:space="preserve">   </v>
          </cell>
        </row>
        <row r="1884">
          <cell r="Q1884" t="str">
            <v xml:space="preserve">   </v>
          </cell>
        </row>
        <row r="1885">
          <cell r="Q1885" t="str">
            <v xml:space="preserve">   </v>
          </cell>
        </row>
        <row r="1886">
          <cell r="Q1886" t="str">
            <v xml:space="preserve">   </v>
          </cell>
        </row>
        <row r="1887">
          <cell r="Q1887" t="str">
            <v xml:space="preserve">   </v>
          </cell>
        </row>
        <row r="1888">
          <cell r="Q1888" t="str">
            <v xml:space="preserve">   </v>
          </cell>
        </row>
        <row r="1889">
          <cell r="Q1889" t="str">
            <v xml:space="preserve">   </v>
          </cell>
        </row>
        <row r="1890">
          <cell r="Q1890" t="str">
            <v xml:space="preserve">   </v>
          </cell>
        </row>
        <row r="1891">
          <cell r="Q1891" t="str">
            <v xml:space="preserve">   </v>
          </cell>
        </row>
        <row r="1892">
          <cell r="Q1892" t="str">
            <v xml:space="preserve">   </v>
          </cell>
        </row>
        <row r="1893">
          <cell r="Q1893" t="str">
            <v xml:space="preserve">   </v>
          </cell>
        </row>
        <row r="1894">
          <cell r="Q1894" t="str">
            <v xml:space="preserve">   </v>
          </cell>
        </row>
        <row r="1895">
          <cell r="Q1895" t="str">
            <v xml:space="preserve">   </v>
          </cell>
        </row>
        <row r="1896">
          <cell r="Q1896" t="str">
            <v xml:space="preserve">   </v>
          </cell>
        </row>
        <row r="1897">
          <cell r="Q1897" t="str">
            <v xml:space="preserve">   </v>
          </cell>
        </row>
        <row r="1898">
          <cell r="Q1898" t="str">
            <v xml:space="preserve">   </v>
          </cell>
        </row>
        <row r="1899">
          <cell r="Q1899" t="str">
            <v xml:space="preserve">   </v>
          </cell>
        </row>
        <row r="1900">
          <cell r="Q1900" t="str">
            <v xml:space="preserve">   </v>
          </cell>
        </row>
        <row r="1901">
          <cell r="Q1901" t="str">
            <v xml:space="preserve">   </v>
          </cell>
        </row>
        <row r="1902">
          <cell r="Q1902" t="str">
            <v xml:space="preserve">   </v>
          </cell>
        </row>
        <row r="1903">
          <cell r="Q1903" t="str">
            <v xml:space="preserve">   </v>
          </cell>
        </row>
        <row r="1904">
          <cell r="Q1904" t="str">
            <v xml:space="preserve">   </v>
          </cell>
        </row>
        <row r="1905">
          <cell r="Q1905" t="str">
            <v xml:space="preserve">   </v>
          </cell>
        </row>
        <row r="1906">
          <cell r="Q1906" t="str">
            <v xml:space="preserve">   </v>
          </cell>
        </row>
        <row r="1907">
          <cell r="Q1907" t="str">
            <v xml:space="preserve">   </v>
          </cell>
        </row>
        <row r="1908">
          <cell r="Q1908" t="str">
            <v xml:space="preserve">   </v>
          </cell>
        </row>
        <row r="1909">
          <cell r="Q1909" t="str">
            <v xml:space="preserve">   </v>
          </cell>
        </row>
        <row r="1910">
          <cell r="Q1910" t="str">
            <v xml:space="preserve">   </v>
          </cell>
        </row>
        <row r="1911">
          <cell r="Q1911" t="str">
            <v xml:space="preserve">   </v>
          </cell>
        </row>
        <row r="1912">
          <cell r="Q1912" t="str">
            <v xml:space="preserve">   </v>
          </cell>
        </row>
        <row r="1913">
          <cell r="Q1913" t="str">
            <v xml:space="preserve">   </v>
          </cell>
        </row>
        <row r="1914">
          <cell r="Q1914" t="str">
            <v xml:space="preserve">   </v>
          </cell>
        </row>
        <row r="1915">
          <cell r="Q1915" t="str">
            <v xml:space="preserve">   </v>
          </cell>
        </row>
        <row r="1916">
          <cell r="Q1916" t="str">
            <v xml:space="preserve">   </v>
          </cell>
        </row>
        <row r="1917">
          <cell r="Q1917" t="str">
            <v xml:space="preserve">   </v>
          </cell>
        </row>
        <row r="1918">
          <cell r="Q1918" t="str">
            <v xml:space="preserve">   </v>
          </cell>
        </row>
        <row r="1919">
          <cell r="Q1919" t="str">
            <v xml:space="preserve">   </v>
          </cell>
        </row>
        <row r="1920">
          <cell r="Q1920" t="str">
            <v xml:space="preserve">   </v>
          </cell>
        </row>
        <row r="1921">
          <cell r="Q1921" t="str">
            <v xml:space="preserve">   </v>
          </cell>
        </row>
        <row r="1922">
          <cell r="Q1922" t="str">
            <v xml:space="preserve">   </v>
          </cell>
        </row>
        <row r="1923">
          <cell r="Q1923" t="str">
            <v xml:space="preserve">   </v>
          </cell>
        </row>
        <row r="1924">
          <cell r="Q1924" t="str">
            <v xml:space="preserve">   </v>
          </cell>
        </row>
        <row r="1925">
          <cell r="Q1925" t="str">
            <v xml:space="preserve">   </v>
          </cell>
        </row>
        <row r="1926">
          <cell r="Q1926" t="str">
            <v xml:space="preserve">   </v>
          </cell>
        </row>
        <row r="1927">
          <cell r="Q1927" t="str">
            <v xml:space="preserve">   </v>
          </cell>
        </row>
        <row r="1928">
          <cell r="Q1928" t="str">
            <v xml:space="preserve">   </v>
          </cell>
        </row>
        <row r="1929">
          <cell r="Q1929" t="str">
            <v xml:space="preserve">   </v>
          </cell>
        </row>
        <row r="1930">
          <cell r="Q1930" t="str">
            <v xml:space="preserve">   </v>
          </cell>
        </row>
        <row r="1931">
          <cell r="Q1931" t="str">
            <v xml:space="preserve">   </v>
          </cell>
        </row>
        <row r="1932">
          <cell r="Q1932" t="str">
            <v xml:space="preserve">   </v>
          </cell>
        </row>
        <row r="1933">
          <cell r="Q1933" t="str">
            <v xml:space="preserve">   </v>
          </cell>
        </row>
        <row r="1934">
          <cell r="Q1934" t="str">
            <v xml:space="preserve">   </v>
          </cell>
        </row>
        <row r="1935">
          <cell r="Q1935" t="str">
            <v xml:space="preserve">   </v>
          </cell>
        </row>
        <row r="1936">
          <cell r="Q1936" t="str">
            <v xml:space="preserve">   </v>
          </cell>
        </row>
        <row r="1937">
          <cell r="Q1937" t="str">
            <v xml:space="preserve">   </v>
          </cell>
        </row>
        <row r="1938">
          <cell r="Q1938" t="str">
            <v xml:space="preserve">   </v>
          </cell>
        </row>
        <row r="1939">
          <cell r="Q1939" t="str">
            <v xml:space="preserve">   </v>
          </cell>
        </row>
        <row r="1940">
          <cell r="Q1940" t="str">
            <v xml:space="preserve">   </v>
          </cell>
        </row>
        <row r="1941">
          <cell r="Q1941" t="str">
            <v xml:space="preserve">   </v>
          </cell>
        </row>
        <row r="1942">
          <cell r="Q1942" t="str">
            <v xml:space="preserve">   </v>
          </cell>
        </row>
        <row r="1943">
          <cell r="Q1943" t="str">
            <v xml:space="preserve">   </v>
          </cell>
        </row>
        <row r="1944">
          <cell r="Q1944" t="str">
            <v xml:space="preserve">   </v>
          </cell>
        </row>
        <row r="1945">
          <cell r="Q1945" t="str">
            <v xml:space="preserve">   </v>
          </cell>
        </row>
        <row r="1946">
          <cell r="Q1946" t="str">
            <v xml:space="preserve">   </v>
          </cell>
        </row>
        <row r="1947">
          <cell r="Q1947" t="str">
            <v xml:space="preserve">   </v>
          </cell>
        </row>
        <row r="1948">
          <cell r="Q1948" t="str">
            <v xml:space="preserve">   </v>
          </cell>
        </row>
        <row r="1949">
          <cell r="Q1949" t="str">
            <v xml:space="preserve">   </v>
          </cell>
        </row>
        <row r="1950">
          <cell r="Q1950" t="str">
            <v xml:space="preserve">   </v>
          </cell>
        </row>
        <row r="1951">
          <cell r="Q1951" t="str">
            <v xml:space="preserve">   </v>
          </cell>
        </row>
        <row r="1952">
          <cell r="Q1952" t="str">
            <v xml:space="preserve">   </v>
          </cell>
        </row>
        <row r="1953">
          <cell r="Q1953" t="str">
            <v xml:space="preserve">   </v>
          </cell>
        </row>
        <row r="1954">
          <cell r="Q1954" t="str">
            <v xml:space="preserve">   </v>
          </cell>
        </row>
        <row r="1955">
          <cell r="Q1955" t="str">
            <v xml:space="preserve">   </v>
          </cell>
        </row>
        <row r="1956">
          <cell r="Q1956" t="str">
            <v xml:space="preserve">   </v>
          </cell>
        </row>
        <row r="1957">
          <cell r="Q1957" t="str">
            <v xml:space="preserve">   </v>
          </cell>
        </row>
        <row r="1958">
          <cell r="Q1958" t="str">
            <v xml:space="preserve">   </v>
          </cell>
        </row>
        <row r="1959">
          <cell r="Q1959" t="str">
            <v xml:space="preserve">   </v>
          </cell>
        </row>
        <row r="1960">
          <cell r="Q1960" t="str">
            <v xml:space="preserve">   </v>
          </cell>
        </row>
        <row r="1961">
          <cell r="Q1961" t="str">
            <v xml:space="preserve">   </v>
          </cell>
        </row>
        <row r="1962">
          <cell r="Q1962" t="str">
            <v xml:space="preserve">   </v>
          </cell>
        </row>
        <row r="1963">
          <cell r="Q1963" t="str">
            <v xml:space="preserve">   </v>
          </cell>
        </row>
        <row r="1964">
          <cell r="Q1964" t="str">
            <v xml:space="preserve">   </v>
          </cell>
        </row>
        <row r="1965">
          <cell r="Q1965" t="str">
            <v xml:space="preserve">   </v>
          </cell>
        </row>
        <row r="1966">
          <cell r="Q1966" t="str">
            <v xml:space="preserve">   </v>
          </cell>
        </row>
        <row r="1967">
          <cell r="Q1967" t="str">
            <v xml:space="preserve">   </v>
          </cell>
        </row>
        <row r="1968">
          <cell r="Q1968" t="str">
            <v xml:space="preserve">   </v>
          </cell>
        </row>
        <row r="1969">
          <cell r="Q1969" t="str">
            <v xml:space="preserve">   </v>
          </cell>
        </row>
        <row r="1970">
          <cell r="Q1970" t="str">
            <v xml:space="preserve">   </v>
          </cell>
        </row>
        <row r="1971">
          <cell r="Q1971" t="str">
            <v xml:space="preserve">   </v>
          </cell>
        </row>
        <row r="1972">
          <cell r="Q1972" t="str">
            <v xml:space="preserve">   </v>
          </cell>
        </row>
        <row r="1973">
          <cell r="Q1973" t="str">
            <v xml:space="preserve">   </v>
          </cell>
        </row>
        <row r="1974">
          <cell r="Q1974" t="str">
            <v xml:space="preserve">   </v>
          </cell>
        </row>
        <row r="1975">
          <cell r="Q1975" t="str">
            <v xml:space="preserve">   </v>
          </cell>
        </row>
        <row r="1976">
          <cell r="Q1976" t="str">
            <v xml:space="preserve">   </v>
          </cell>
        </row>
        <row r="1977">
          <cell r="Q1977" t="str">
            <v xml:space="preserve">   </v>
          </cell>
        </row>
        <row r="1978">
          <cell r="Q1978" t="str">
            <v xml:space="preserve">   </v>
          </cell>
        </row>
        <row r="1979">
          <cell r="Q1979" t="str">
            <v xml:space="preserve">   </v>
          </cell>
        </row>
        <row r="1980">
          <cell r="Q1980" t="str">
            <v xml:space="preserve">   </v>
          </cell>
        </row>
        <row r="1981">
          <cell r="Q1981" t="str">
            <v xml:space="preserve">   </v>
          </cell>
        </row>
        <row r="1982">
          <cell r="Q1982" t="str">
            <v xml:space="preserve">   </v>
          </cell>
        </row>
        <row r="1983">
          <cell r="Q1983" t="str">
            <v xml:space="preserve">   </v>
          </cell>
        </row>
        <row r="1984">
          <cell r="Q1984" t="str">
            <v xml:space="preserve">   </v>
          </cell>
        </row>
        <row r="1985">
          <cell r="Q1985" t="str">
            <v xml:space="preserve">   </v>
          </cell>
        </row>
        <row r="1986">
          <cell r="Q1986" t="str">
            <v xml:space="preserve">   </v>
          </cell>
        </row>
        <row r="1987">
          <cell r="Q1987" t="str">
            <v xml:space="preserve">   </v>
          </cell>
        </row>
        <row r="1988">
          <cell r="Q1988" t="str">
            <v xml:space="preserve">   </v>
          </cell>
        </row>
        <row r="1989">
          <cell r="Q1989" t="str">
            <v xml:space="preserve">   </v>
          </cell>
        </row>
        <row r="1990">
          <cell r="Q1990" t="str">
            <v xml:space="preserve">   </v>
          </cell>
        </row>
        <row r="1991">
          <cell r="Q1991" t="str">
            <v xml:space="preserve">   </v>
          </cell>
        </row>
        <row r="1992">
          <cell r="Q1992" t="str">
            <v xml:space="preserve">   </v>
          </cell>
        </row>
        <row r="1993">
          <cell r="Q1993" t="str">
            <v xml:space="preserve">   </v>
          </cell>
        </row>
        <row r="1994">
          <cell r="Q1994" t="str">
            <v xml:space="preserve">   </v>
          </cell>
        </row>
        <row r="1995">
          <cell r="Q1995" t="str">
            <v xml:space="preserve">   </v>
          </cell>
        </row>
        <row r="1996">
          <cell r="Q1996" t="str">
            <v xml:space="preserve">   </v>
          </cell>
        </row>
        <row r="1997">
          <cell r="Q1997" t="str">
            <v xml:space="preserve">   </v>
          </cell>
        </row>
        <row r="1998">
          <cell r="Q1998" t="str">
            <v xml:space="preserve">  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7"/>
  <sheetViews>
    <sheetView tabSelected="1" topLeftCell="A36" workbookViewId="0">
      <selection activeCell="C63" sqref="C63"/>
    </sheetView>
  </sheetViews>
  <sheetFormatPr baseColWidth="10" defaultRowHeight="15" x14ac:dyDescent="0.25"/>
  <sheetData>
    <row r="1" spans="1:18" x14ac:dyDescent="0.25">
      <c r="A1" s="1"/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  <c r="P1" s="1"/>
      <c r="Q1" s="1"/>
      <c r="R1" s="1"/>
    </row>
    <row r="2" spans="1:18" ht="18.75" x14ac:dyDescent="0.3">
      <c r="A2" s="3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ht="18.75" x14ac:dyDescent="0.3">
      <c r="A3" s="4"/>
      <c r="B3" s="4"/>
      <c r="C3" s="4"/>
      <c r="D3" s="4"/>
      <c r="E3" s="4"/>
      <c r="F3" s="4"/>
      <c r="G3" s="5" t="s">
        <v>1</v>
      </c>
      <c r="H3" s="6">
        <f>C5</f>
        <v>41275</v>
      </c>
      <c r="I3" s="5" t="s">
        <v>2</v>
      </c>
      <c r="J3" s="6">
        <f>E4</f>
        <v>42004</v>
      </c>
      <c r="K3" s="4"/>
      <c r="L3" s="4"/>
      <c r="M3" s="4"/>
      <c r="N3" s="4"/>
      <c r="O3" s="4"/>
      <c r="P3" s="4"/>
      <c r="Q3" s="4"/>
      <c r="R3" s="4"/>
    </row>
    <row r="4" spans="1:18" x14ac:dyDescent="0.25">
      <c r="A4" s="7" t="s">
        <v>3</v>
      </c>
      <c r="B4" s="8"/>
      <c r="C4" s="9">
        <v>41640</v>
      </c>
      <c r="D4" s="10" t="s">
        <v>4</v>
      </c>
      <c r="E4" s="9">
        <v>42004</v>
      </c>
      <c r="F4" s="11"/>
      <c r="G4" s="11"/>
      <c r="H4" s="11"/>
      <c r="I4" s="11"/>
      <c r="J4" s="11"/>
      <c r="K4" s="11"/>
      <c r="L4" s="11"/>
      <c r="M4" s="11"/>
      <c r="N4" s="11"/>
      <c r="O4" s="8"/>
      <c r="P4" s="11"/>
      <c r="Q4" s="11"/>
      <c r="R4" s="11"/>
    </row>
    <row r="5" spans="1:18" x14ac:dyDescent="0.25">
      <c r="A5" s="7" t="s">
        <v>5</v>
      </c>
      <c r="B5" s="8"/>
      <c r="C5" s="9">
        <f>C4-365</f>
        <v>41275</v>
      </c>
      <c r="D5" s="10" t="s">
        <v>4</v>
      </c>
      <c r="E5" s="9">
        <f>E4-365</f>
        <v>41639</v>
      </c>
      <c r="F5" s="11"/>
      <c r="G5" s="11"/>
      <c r="H5" s="11"/>
      <c r="I5" s="11"/>
      <c r="J5" s="11"/>
      <c r="K5" s="11"/>
      <c r="L5" s="11"/>
      <c r="M5" s="11"/>
      <c r="N5" s="11"/>
      <c r="O5" s="8"/>
      <c r="P5" s="11"/>
      <c r="Q5" s="11"/>
      <c r="R5" s="11"/>
    </row>
    <row r="6" spans="1:18" x14ac:dyDescent="0.25">
      <c r="A6" s="7"/>
      <c r="B6" s="8"/>
      <c r="C6" s="12"/>
      <c r="D6" s="12"/>
      <c r="E6" s="12"/>
      <c r="F6" s="11"/>
      <c r="G6" s="11"/>
      <c r="H6" s="11"/>
      <c r="I6" s="11"/>
      <c r="J6" s="11"/>
      <c r="K6" s="11"/>
      <c r="L6" s="11"/>
      <c r="M6" s="11"/>
      <c r="N6" s="11"/>
      <c r="O6" s="8"/>
      <c r="P6" s="11"/>
      <c r="Q6" s="11"/>
      <c r="R6" s="11"/>
    </row>
    <row r="7" spans="1:18" ht="15.75" x14ac:dyDescent="0.25">
      <c r="A7" s="13"/>
      <c r="B7" s="2"/>
      <c r="C7" s="14"/>
      <c r="D7" s="14"/>
      <c r="E7" s="15"/>
      <c r="F7" s="15"/>
      <c r="G7" s="15"/>
      <c r="H7" s="15"/>
      <c r="I7" s="15"/>
      <c r="J7" s="15"/>
      <c r="K7" s="15" t="s">
        <v>6</v>
      </c>
      <c r="L7" s="15"/>
      <c r="M7" s="114" t="s">
        <v>7</v>
      </c>
      <c r="N7" s="114"/>
      <c r="O7" s="2"/>
      <c r="P7" s="13"/>
      <c r="Q7" s="13"/>
      <c r="R7" s="13"/>
    </row>
    <row r="8" spans="1:18" ht="15.75" x14ac:dyDescent="0.25">
      <c r="A8" s="13"/>
      <c r="B8" s="2"/>
      <c r="C8" s="14"/>
      <c r="D8" s="16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7"/>
      <c r="P8" s="18"/>
      <c r="Q8" s="14" t="s">
        <v>8</v>
      </c>
      <c r="R8" s="14"/>
    </row>
    <row r="9" spans="1:18" x14ac:dyDescent="0.25">
      <c r="A9" s="1"/>
      <c r="B9" s="2"/>
      <c r="C9" s="1"/>
      <c r="D9" s="1"/>
      <c r="E9" s="117"/>
      <c r="F9" s="117"/>
      <c r="G9" s="117"/>
      <c r="H9" s="117"/>
      <c r="I9" s="117"/>
      <c r="J9" s="117"/>
      <c r="K9" s="117"/>
      <c r="L9" s="117"/>
      <c r="M9" s="117"/>
      <c r="N9" s="117"/>
      <c r="O9" s="2"/>
      <c r="P9" s="1"/>
      <c r="Q9" s="1"/>
      <c r="R9" s="1"/>
    </row>
    <row r="10" spans="1:18" x14ac:dyDescent="0.25">
      <c r="A10" s="1"/>
      <c r="B10" s="2"/>
      <c r="C10" s="1"/>
      <c r="D10" s="1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2"/>
      <c r="P10" s="1"/>
      <c r="Q10" s="1"/>
      <c r="R10" s="1"/>
    </row>
    <row r="11" spans="1:18" x14ac:dyDescent="0.25">
      <c r="A11" s="19"/>
      <c r="B11" s="20"/>
      <c r="C11" s="21">
        <f>E4</f>
        <v>42004</v>
      </c>
      <c r="D11" s="98">
        <f>E5</f>
        <v>41639</v>
      </c>
      <c r="E11" s="118"/>
      <c r="F11" s="126"/>
      <c r="G11" s="118"/>
      <c r="H11" s="126"/>
      <c r="I11" s="118"/>
      <c r="J11" s="126"/>
      <c r="K11" s="118"/>
      <c r="L11" s="126"/>
      <c r="M11" s="119"/>
      <c r="N11" s="127"/>
      <c r="O11" s="23"/>
      <c r="P11" s="19"/>
      <c r="Q11" s="21">
        <f>E4</f>
        <v>42004</v>
      </c>
      <c r="R11" s="22">
        <f>E5</f>
        <v>41639</v>
      </c>
    </row>
    <row r="12" spans="1:18" x14ac:dyDescent="0.25">
      <c r="A12" s="1"/>
      <c r="B12" s="2"/>
      <c r="C12" s="1"/>
      <c r="D12" s="1"/>
      <c r="E12" s="117"/>
      <c r="F12" s="117"/>
      <c r="G12" s="117"/>
      <c r="H12" s="117"/>
      <c r="I12" s="120"/>
      <c r="J12" s="117"/>
      <c r="K12" s="117"/>
      <c r="L12" s="117"/>
      <c r="M12" s="117"/>
      <c r="N12" s="117"/>
      <c r="O12" s="2"/>
      <c r="P12" s="1"/>
      <c r="Q12" s="1"/>
      <c r="R12" s="1"/>
    </row>
    <row r="13" spans="1:18" ht="15.75" x14ac:dyDescent="0.25">
      <c r="A13" s="24" t="s">
        <v>9</v>
      </c>
      <c r="B13" s="25"/>
      <c r="C13" s="26">
        <f>SUMIFS([1]Total!$O$2:$O$1998,[1]Total!$B$2:$B$1998,$D$7,[1]Total!$J$2:$J$1998,"&gt;="&amp;C$4,[1]Total!$J$2:$J$1998,"&lt;="&amp;$F$4)+SUMIFS([1]Total!$O$2:$O$1998,[1]Total!$B$2:$B$1998,$D$8,[1]Total!$J$2:$J$1998,"&gt;="&amp;C$4,[1]Total!$J$2:$J$1998,"&lt;="&amp;$F$4)</f>
        <v>0</v>
      </c>
      <c r="D13" s="99">
        <f>SUMIFS([1]Total!$O$2:$O$1998,[1]Total!$B$2:$B$1998,$D$7,[1]Total!$J$2:$J$1998,"&gt;="&amp;$D$5,[1]Total!$J$2:$J$1998,"&lt;="&amp;$F$5)+SUMIFS([1]Total!$O$2:$O$1998,[1]Total!$B$2:$B$1998,$D$8,[1]Total!$J$2:$J$1998,"&gt;="&amp;$D$5,[1]Total!$J$2:$J$1998,"&lt;="&amp;$F$5)</f>
        <v>0</v>
      </c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28"/>
      <c r="P13" s="29"/>
      <c r="Q13" s="26">
        <f>C13+E13+G13+I13</f>
        <v>0</v>
      </c>
      <c r="R13" s="27">
        <f>D13+F13+H13+J13</f>
        <v>0</v>
      </c>
    </row>
    <row r="14" spans="1:18" ht="16.5" thickBot="1" x14ac:dyDescent="0.3">
      <c r="A14" s="30" t="s">
        <v>10</v>
      </c>
      <c r="B14" s="25"/>
      <c r="C14" s="31">
        <f>SUMIFS([1]Total!$P$2:$P$1998,[1]Total!$B$2:$B$1998,$D$7,[1]Total!$J$2:$J$1998,"&gt;="&amp;$D$4,[1]Total!$J$2:$J$1998,"&lt;="&amp;$F$4)+SUMIFS([1]Total!$P$2:$P$1998,[1]Total!$B$2:$B$1998,$D$8,[1]Total!$J$2:$J$1998,"&gt;="&amp;$D$4,[1]Total!$J$2:$J$1998,"&lt;="&amp;$F$4)</f>
        <v>0</v>
      </c>
      <c r="D14" s="100">
        <f>SUMIFS([1]Total!$P$2:$P$1998,[1]Total!$B$2:$B$1998,$D$7,[1]Total!$J$2:$J$1998,"&gt;="&amp;$D$5,[1]Total!$J$2:$J$1998,"&lt;="&amp;$F$5)+SUMIFS([1]Total!$P$2:$P$1998,[1]Total!$B$2:$B$1998,$D$8,[1]Total!$J$2:$J$1998,"&gt;="&amp;$D$5,[1]Total!$J$2:$J$1998,"&lt;="&amp;$F$5)</f>
        <v>0</v>
      </c>
      <c r="E14" s="40"/>
      <c r="F14" s="40"/>
      <c r="G14" s="40"/>
      <c r="H14" s="40"/>
      <c r="I14" s="40"/>
      <c r="J14" s="40"/>
      <c r="K14" s="40"/>
      <c r="L14" s="40"/>
      <c r="M14" s="121"/>
      <c r="N14" s="121"/>
      <c r="O14" s="28"/>
      <c r="P14" s="29"/>
      <c r="Q14" s="32">
        <f>C14+E14+G14+I14</f>
        <v>0</v>
      </c>
      <c r="R14" s="33">
        <f>D14+F14+H14+J14</f>
        <v>0</v>
      </c>
    </row>
    <row r="15" spans="1:18" ht="16.5" thickBot="1" x14ac:dyDescent="0.3">
      <c r="A15" s="34" t="s">
        <v>11</v>
      </c>
      <c r="B15" s="35"/>
      <c r="C15" s="36" t="e">
        <f>C13/Q13</f>
        <v>#DIV/0!</v>
      </c>
      <c r="D15" s="101" t="e">
        <f>D13/R13</f>
        <v>#DIV/0!</v>
      </c>
      <c r="E15" s="122"/>
      <c r="F15" s="123"/>
      <c r="G15" s="122"/>
      <c r="H15" s="123"/>
      <c r="I15" s="122"/>
      <c r="J15" s="123"/>
      <c r="K15" s="122"/>
      <c r="L15" s="123"/>
      <c r="M15" s="122"/>
      <c r="N15" s="124"/>
      <c r="O15" s="35"/>
      <c r="P15" s="37"/>
      <c r="Q15" s="36" t="e">
        <f>C15+E15+G15+I15+M15</f>
        <v>#DIV/0!</v>
      </c>
      <c r="R15" s="38" t="e">
        <f>D15+F15+H15+J15+N15</f>
        <v>#DIV/0!</v>
      </c>
    </row>
    <row r="16" spans="1:18" ht="15.75" x14ac:dyDescent="0.25">
      <c r="A16" s="39" t="s">
        <v>12</v>
      </c>
      <c r="B16" s="28"/>
      <c r="C16" s="32">
        <f>SUMIFS([1]Total!$L$2:$L$1998,[1]Total!$B$2:$B$1998,$D$7,[1]Total!$J$2:$J$1998,"&gt;="&amp;C$4,[1]Total!$J$2:$J$1998,"&lt;="&amp;$F$4)+SUMIFS([1]Total!$L$2:$L$1998,[1]Total!$B$2:$B$1998,$D$8,[1]Total!$J$2:$J$1998,"&gt;="&amp;C$4,[1]Total!$J$2:$J$1998,"&lt;="&amp;$F$4)</f>
        <v>0</v>
      </c>
      <c r="D16" s="102">
        <f>SUMIFS([1]Total!$L$2:$L$1998,[1]Total!$B$2:$B$1998,$D$7,[1]Total!$J$2:$J$1998,"&gt;="&amp;$D$5,[1]Total!$J$2:$J$1998,"&lt;="&amp;$F$5)+SUMIFS([1]Total!$L$2:$L$1998,[1]Total!$B$2:$B$1998,$D$8,[1]Total!$J$2:$J$1998,"&gt;="&amp;$D$5,[1]Total!$J$2:$J$1998,"&lt;="&amp;$F$5)</f>
        <v>0</v>
      </c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28"/>
      <c r="P16" s="40"/>
      <c r="Q16" s="32">
        <f>C16+E16+G16+I16</f>
        <v>0</v>
      </c>
      <c r="R16" s="33">
        <f>D16+F16+H16+J16+N16</f>
        <v>0</v>
      </c>
    </row>
    <row r="17" spans="1:18" ht="15.75" x14ac:dyDescent="0.25">
      <c r="A17" s="24" t="s">
        <v>13</v>
      </c>
      <c r="B17" s="25"/>
      <c r="C17" s="41">
        <f>SUMIFS([1]Total!$Q$2:$Q$1998,[1]Total!$B$2:$B$1998,$D$7,[1]Total!$J$2:$J$1998,"&gt;="&amp;C$4,[1]Total!$J$2:$J$1998,"&lt;="&amp;$F$4)+SUMIFS([1]Total!$Q$2:$Q$1998,[1]Total!$B$2:$B$1998,$D$8,[1]Total!$J$2:$J$1998,"&gt;="&amp;C$4,[1]Total!$J$2:$J$1998,"&lt;="&amp;$F$4)</f>
        <v>0</v>
      </c>
      <c r="D17" s="103">
        <f>SUMIFS([1]Total!$Q$2:$Q$1998,[1]Total!$B$2:$B$1998,$D$7,[1]Total!$J$2:$J$1998,"&gt;="&amp;$D$5,[1]Total!$J$2:$J$1998,"&lt;="&amp;$F$5)+SUMIFS([1]Total!$Q$2:$Q$1998,[1]Total!$B$2:$B$1998,$D$8,[1]Total!$J$2:$J$1998,"&gt;="&amp;$D$5,[1]Total!$J$2:$J$1998,"&lt;="&amp;$F$5)</f>
        <v>0</v>
      </c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28"/>
      <c r="P17" s="29"/>
      <c r="Q17" s="41">
        <f t="shared" ref="Q17" si="0">C17+E17+G17+I17</f>
        <v>0</v>
      </c>
      <c r="R17" s="42">
        <f t="shared" ref="R17" si="1">D17+F17+H17+J17+N17</f>
        <v>0</v>
      </c>
    </row>
    <row r="18" spans="1:18" ht="15.75" x14ac:dyDescent="0.25">
      <c r="A18" s="43" t="s">
        <v>14</v>
      </c>
      <c r="B18" s="17"/>
      <c r="C18" s="44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17"/>
      <c r="P18" s="45"/>
      <c r="Q18" s="45"/>
      <c r="R18" s="45"/>
    </row>
    <row r="19" spans="1:18" x14ac:dyDescent="0.25">
      <c r="A19" s="46" t="s">
        <v>15</v>
      </c>
      <c r="B19" s="20"/>
      <c r="C19" s="47">
        <f>SUMIFS([1]Total!$C$2:$C$1998,[1]Total!$B$2:$B$1998,$D$7,[1]Total!$J$2:$J$1998,"&gt;="&amp;C$4,[1]Total!$J$2:$J$1998,"&lt;="&amp;$F$4)+SUMIFS([1]Total!$C$2:$C$1998,[1]Total!$B$2:$B$1998,$D$8,[1]Total!$J$2:$J$1998,"&gt;="&amp;C$4,[1]Total!$J$2:$J$1998,"&lt;="&amp;$F$4)</f>
        <v>0</v>
      </c>
      <c r="D19" s="104">
        <f>SUMIFS([1]Total!$C$2:$C$1998,[1]Total!$B$2:$B$1998,$D$7,[1]Total!$J$2:$J$1998,"&gt;="&amp;$D$5,[1]Total!$J$2:$J$1998,"&lt;="&amp;$F$5)+SUMIFS([1]Total!$C$2:$C$1998,[1]Total!$B$2:$B$1998,$D$8,[1]Total!$J$2:$J$1998,"&gt;="&amp;$D$5,[1]Total!$J$2:$J$1998,"&lt;="&amp;$F$5)</f>
        <v>0</v>
      </c>
      <c r="E19" s="45"/>
      <c r="F19" s="45"/>
      <c r="G19" s="45"/>
      <c r="H19" s="45"/>
      <c r="I19" s="45"/>
      <c r="J19" s="45"/>
      <c r="K19" s="45"/>
      <c r="L19" s="45"/>
      <c r="M19" s="55"/>
      <c r="N19" s="55"/>
      <c r="O19" s="20"/>
      <c r="P19" s="50"/>
      <c r="Q19" s="49">
        <f t="shared" ref="Q19:Q25" si="2">C19+E19+G19+I19</f>
        <v>0</v>
      </c>
      <c r="R19" s="48">
        <f t="shared" ref="R19:R25" si="3">D19+F19+H19+J19+N19</f>
        <v>0</v>
      </c>
    </row>
    <row r="20" spans="1:18" x14ac:dyDescent="0.25">
      <c r="A20" s="46" t="s">
        <v>16</v>
      </c>
      <c r="B20" s="20"/>
      <c r="C20" s="47">
        <f>SUMIFS([1]Total!$D$2:$D$1998,[1]Total!$B$2:$B$1998,$D$7,[1]Total!$J$2:$J$1998,"&gt;="&amp;C$4,[1]Total!$J$2:$J$1998,"&lt;="&amp;$F$4)+SUMIFS([1]Total!$D$2:$D$1998,[1]Total!$B$2:$B$1998,$D$8,[1]Total!$J$2:$J$1998,"&gt;="&amp;C$4,[1]Total!$J$2:$J$1998,"&lt;="&amp;$F$4)</f>
        <v>0</v>
      </c>
      <c r="D20" s="104">
        <f>SUMIFS([1]Total!$D$2:$D$1998,[1]Total!$B$2:$B$1998,$D$7,[1]Total!$J$2:$J$1998,"&gt;="&amp;$D$5,[1]Total!$J$2:$J$1998,"&lt;="&amp;$F$5)+SUMIFS([1]Total!$D$2:$D$1998,[1]Total!$B$2:$B$1998,$D$8,[1]Total!$J$2:$J$1998,"&gt;="&amp;$D$5,[1]Total!$J$2:$J$1998,"&lt;="&amp;$F$5)</f>
        <v>0</v>
      </c>
      <c r="E20" s="45"/>
      <c r="F20" s="45"/>
      <c r="G20" s="45"/>
      <c r="H20" s="45"/>
      <c r="I20" s="45"/>
      <c r="J20" s="45"/>
      <c r="K20" s="45"/>
      <c r="L20" s="45"/>
      <c r="M20" s="55"/>
      <c r="N20" s="55"/>
      <c r="O20" s="20"/>
      <c r="P20" s="50"/>
      <c r="Q20" s="49">
        <f t="shared" si="2"/>
        <v>0</v>
      </c>
      <c r="R20" s="48">
        <f t="shared" si="3"/>
        <v>0</v>
      </c>
    </row>
    <row r="21" spans="1:18" x14ac:dyDescent="0.25">
      <c r="A21" s="46" t="s">
        <v>17</v>
      </c>
      <c r="B21" s="20"/>
      <c r="C21" s="47">
        <f>SUMIFS([1]Total!$E$2:$E$1998,[1]Total!$B$2:$B$1998,$D$7,[1]Total!$J$2:$J$1998,"&gt;="&amp;C$4,[1]Total!$J$2:$J$1998,"&lt;="&amp;$F$4)+SUMIFS([1]Total!$E$2:$E$1998,[1]Total!$B$2:$B$1998,$D$8,[1]Total!$J$2:$J$1998,"&gt;="&amp;C$4,[1]Total!$J$2:$J$1998,"&lt;="&amp;$F$4)</f>
        <v>0</v>
      </c>
      <c r="D21" s="104">
        <f>SUMIFS([1]Total!$E$2:$E$1998,[1]Total!$B$2:$B$1998,$D$7,[1]Total!$J$2:$J$1998,"&gt;="&amp;$D$5,[1]Total!$J$2:$J$1998,"&lt;="&amp;$F$5)+SUMIFS([1]Total!$E$2:$E$1998,[1]Total!$B$2:$B$1998,$D$8,[1]Total!$J$2:$J$1998,"&gt;="&amp;$D$5,[1]Total!$J$2:$J$1998,"&lt;="&amp;$F$5)</f>
        <v>0</v>
      </c>
      <c r="E21" s="45"/>
      <c r="F21" s="45"/>
      <c r="G21" s="45"/>
      <c r="H21" s="45"/>
      <c r="I21" s="45"/>
      <c r="J21" s="45"/>
      <c r="K21" s="45"/>
      <c r="L21" s="45"/>
      <c r="M21" s="55"/>
      <c r="N21" s="55"/>
      <c r="O21" s="20"/>
      <c r="P21" s="50"/>
      <c r="Q21" s="49">
        <f t="shared" si="2"/>
        <v>0</v>
      </c>
      <c r="R21" s="48">
        <f t="shared" si="3"/>
        <v>0</v>
      </c>
    </row>
    <row r="22" spans="1:18" x14ac:dyDescent="0.25">
      <c r="A22" s="46" t="s">
        <v>18</v>
      </c>
      <c r="B22" s="20"/>
      <c r="C22" s="47">
        <f>SUMIFS([1]Total!$F$2:$F$1998,[1]Total!$B$2:$B$1998,$D$7,[1]Total!$J$2:$J$1998,"&gt;="&amp;C$4,[1]Total!$J$2:$J$1998,"&lt;="&amp;$F$4)+SUMIFS([1]Total!$F$2:$F$1998,[1]Total!$B$2:$B$1998,$D$8,[1]Total!$J$2:$J$1998,"&gt;="&amp;C$4,[1]Total!$J$2:$J$1998,"&lt;="&amp;$F$4)</f>
        <v>0</v>
      </c>
      <c r="D22" s="104">
        <f>SUMIFS([1]Total!$F$2:$F$1998,[1]Total!$B$2:$B$1998,$D$7,[1]Total!$J$2:$J$1998,"&gt;="&amp;$D$5,[1]Total!$J$2:$J$1998,"&lt;="&amp;$F$5)+SUMIFS([1]Total!$F$2:$F$1998,[1]Total!$B$2:$B$1998,$D$8,[1]Total!$J$2:$J$1998,"&gt;="&amp;$D$5,[1]Total!$J$2:$J$1998,"&lt;="&amp;$F$5)</f>
        <v>0</v>
      </c>
      <c r="E22" s="45"/>
      <c r="F22" s="45"/>
      <c r="G22" s="45"/>
      <c r="H22" s="45"/>
      <c r="I22" s="45"/>
      <c r="J22" s="45"/>
      <c r="K22" s="45"/>
      <c r="L22" s="45"/>
      <c r="M22" s="55"/>
      <c r="N22" s="55"/>
      <c r="O22" s="20"/>
      <c r="P22" s="50"/>
      <c r="Q22" s="49">
        <f t="shared" si="2"/>
        <v>0</v>
      </c>
      <c r="R22" s="48">
        <f t="shared" si="3"/>
        <v>0</v>
      </c>
    </row>
    <row r="23" spans="1:18" x14ac:dyDescent="0.25">
      <c r="A23" s="46" t="s">
        <v>19</v>
      </c>
      <c r="B23" s="20"/>
      <c r="C23" s="47">
        <f>SUMIFS([1]Total!$G$2:$G$1998,[1]Total!$B$2:$B$1998,$D$7,[1]Total!$J$2:$J$1998,"&gt;="&amp;C$4,[1]Total!$J$2:$J$1998,"&lt;="&amp;$F$4)+SUMIFS([1]Total!$G$2:$G$1998,[1]Total!$B$2:$B$1998,$D$8,[1]Total!$J$2:$J$1998,"&gt;="&amp;C$4,[1]Total!$J$2:$J$1998,"&lt;="&amp;$F$4)</f>
        <v>0</v>
      </c>
      <c r="D23" s="104">
        <f>SUMIFS([1]Total!$G$2:$G$1998,[1]Total!$B$2:$B$1998,$D$7,[1]Total!$J$2:$J$1998,"&gt;="&amp;$D$5,[1]Total!$J$2:$J$1998,"&lt;="&amp;$F$5)+SUMIFS([1]Total!$G$2:$G$1998,[1]Total!$B$2:$B$1998,$D$8,[1]Total!$J$2:$J$1998,"&gt;="&amp;$D$5,[1]Total!$J$2:$J$1998,"&lt;="&amp;$F$5)</f>
        <v>0</v>
      </c>
      <c r="E23" s="45"/>
      <c r="F23" s="45"/>
      <c r="G23" s="45"/>
      <c r="H23" s="45"/>
      <c r="I23" s="45"/>
      <c r="J23" s="45"/>
      <c r="K23" s="45"/>
      <c r="L23" s="45"/>
      <c r="M23" s="55"/>
      <c r="N23" s="55"/>
      <c r="O23" s="20"/>
      <c r="P23" s="50"/>
      <c r="Q23" s="49">
        <f t="shared" si="2"/>
        <v>0</v>
      </c>
      <c r="R23" s="48">
        <f t="shared" si="3"/>
        <v>0</v>
      </c>
    </row>
    <row r="24" spans="1:18" x14ac:dyDescent="0.25">
      <c r="A24" s="46" t="s">
        <v>20</v>
      </c>
      <c r="B24" s="20"/>
      <c r="C24" s="47">
        <f>SUMIFS([1]Total!$H$2:$H$1998,[1]Total!$B$2:$B$1998,$D$7,[1]Total!$J$2:$J$1998,"&gt;="&amp;C$4,[1]Total!$J$2:$J$1998,"&lt;="&amp;$F$4)+SUMIFS([1]Total!$H$2:$H$1998,[1]Total!$B$2:$B$1998,$D$8,[1]Total!$J$2:$J$1998,"&gt;="&amp;C$4,[1]Total!$J$2:$J$1998,"&lt;="&amp;$F$4)</f>
        <v>0</v>
      </c>
      <c r="D24" s="104">
        <f>SUMIFS([1]Total!$H$2:$H$1998,[1]Total!$B$2:$B$1998,$D$7,[1]Total!$J$2:$J$1998,"&gt;="&amp;$D$5,[1]Total!$J$2:$J$1998,"&lt;="&amp;$F$5)+SUMIFS([1]Total!$H$2:$H$1998,[1]Total!$B$2:$B$1998,$D$8,[1]Total!$J$2:$J$1998,"&gt;="&amp;$D$5,[1]Total!$J$2:$J$1998,"&lt;="&amp;$F$5)</f>
        <v>0</v>
      </c>
      <c r="E24" s="45"/>
      <c r="F24" s="45"/>
      <c r="G24" s="45"/>
      <c r="H24" s="45"/>
      <c r="I24" s="45"/>
      <c r="J24" s="45"/>
      <c r="K24" s="45"/>
      <c r="L24" s="45"/>
      <c r="M24" s="55"/>
      <c r="N24" s="55"/>
      <c r="O24" s="20"/>
      <c r="P24" s="50"/>
      <c r="Q24" s="49">
        <f t="shared" si="2"/>
        <v>0</v>
      </c>
      <c r="R24" s="48">
        <f t="shared" si="3"/>
        <v>0</v>
      </c>
    </row>
    <row r="25" spans="1:18" x14ac:dyDescent="0.25">
      <c r="A25" s="46" t="s">
        <v>21</v>
      </c>
      <c r="B25" s="20"/>
      <c r="C25" s="47">
        <f>SUMIFS([1]Total!$I$2:$I$1998,[1]Total!$B$2:$B$1998,$D$7,[1]Total!$J$2:$J$1998,"&gt;="&amp;C$4,[1]Total!$J$2:$J$1998,"&lt;="&amp;$F$4)+SUMIFS([1]Total!$I$2:$I$1998,[1]Total!$B$2:$B$1998,$D$8,[1]Total!$J$2:$J$1998,"&gt;="&amp;C$4,[1]Total!$J$2:$J$1998,"&lt;="&amp;$F$4)</f>
        <v>0</v>
      </c>
      <c r="D25" s="104">
        <f>SUMIFS([1]Total!$I$2:$I$1998,[1]Total!$B$2:$B$1998,$D$7,[1]Total!$J$2:$J$1998,"&gt;="&amp;$D$5,[1]Total!$J$2:$J$1998,"&lt;="&amp;$F$5)+SUMIFS([1]Total!$I$2:$I$1998,[1]Total!$B$2:$B$1998,$D$8,[1]Total!$J$2:$J$1998,"&gt;="&amp;$D$5,[1]Total!$J$2:$J$1998,"&lt;="&amp;$F$5)</f>
        <v>0</v>
      </c>
      <c r="E25" s="45"/>
      <c r="F25" s="133"/>
      <c r="G25" s="133" t="s">
        <v>40</v>
      </c>
      <c r="H25" s="45"/>
      <c r="I25" s="45"/>
      <c r="J25" s="45"/>
      <c r="K25" s="45"/>
      <c r="L25" s="45"/>
      <c r="M25" s="55"/>
      <c r="N25" s="55"/>
      <c r="O25" s="20"/>
      <c r="P25" s="50"/>
      <c r="Q25" s="49" t="e">
        <f t="shared" si="2"/>
        <v>#VALUE!</v>
      </c>
      <c r="R25" s="48">
        <f t="shared" si="3"/>
        <v>0</v>
      </c>
    </row>
    <row r="26" spans="1:18" x14ac:dyDescent="0.25">
      <c r="A26" s="1"/>
      <c r="B26" s="2"/>
      <c r="C26" s="1"/>
      <c r="D26" s="1"/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2"/>
      <c r="P26" s="1"/>
      <c r="Q26" s="1"/>
      <c r="R26" s="1"/>
    </row>
    <row r="27" spans="1:18" ht="15.75" x14ac:dyDescent="0.25">
      <c r="A27" s="51" t="s">
        <v>22</v>
      </c>
      <c r="B27" s="25"/>
      <c r="C27" s="52">
        <f>SUM(C19:C26)</f>
        <v>0</v>
      </c>
      <c r="D27" s="105">
        <f t="shared" ref="D27:N27" si="4">SUM(D19:D26)</f>
        <v>0</v>
      </c>
      <c r="E27" s="121"/>
      <c r="F27" s="121"/>
      <c r="G27" s="121" t="s">
        <v>41</v>
      </c>
      <c r="H27" s="121"/>
      <c r="I27" s="121"/>
      <c r="J27" s="121"/>
      <c r="K27" s="121"/>
      <c r="L27" s="121"/>
      <c r="M27" s="121"/>
      <c r="N27" s="121"/>
      <c r="O27" s="25"/>
      <c r="P27" s="29"/>
      <c r="Q27" s="54" t="e">
        <f t="shared" ref="Q27:R27" si="5">SUM(Q19:Q26)</f>
        <v>#VALUE!</v>
      </c>
      <c r="R27" s="53">
        <f t="shared" si="5"/>
        <v>0</v>
      </c>
    </row>
    <row r="28" spans="1:18" x14ac:dyDescent="0.25">
      <c r="A28" s="45"/>
      <c r="B28" s="20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20"/>
      <c r="P28" s="50"/>
      <c r="Q28" s="55"/>
      <c r="R28" s="55"/>
    </row>
    <row r="29" spans="1:18" ht="15.75" x14ac:dyDescent="0.25">
      <c r="A29" s="56" t="s">
        <v>12</v>
      </c>
      <c r="B29" s="28"/>
      <c r="C29" s="26">
        <f>SUMIFS([1]Total!$L$2:$L$1998,[1]Total!$B$2:$B$1998,$D$7,[1]Total!$J$2:$J$1998,"&gt;="&amp;C$4,[1]Total!$J$2:$J$1998,"&lt;="&amp;$F$4)+SUMIFS([1]Total!$L$2:$L$1998,[1]Total!$B$2:$B$1998,$D$8,[1]Total!$J$2:$J$1998,"&gt;="&amp;C$4,[1]Total!$J$2:$J$1998,"&lt;="&amp;$F$4)</f>
        <v>0</v>
      </c>
      <c r="D29" s="106">
        <f>SUMIFS([1]Total!$L$2:$L$1998,[1]Total!$B$2:$B$1998,$D$7,[1]Total!$J$2:$J$1998,"&gt;="&amp;$D$5,[1]Total!$J$2:$J$1998,"&lt;="&amp;$F$5)+SUMIFS([1]Total!$L$2:$L$1998,[1]Total!$B$2:$B$1998,$D$8,[1]Total!$J$2:$J$1998,"&gt;="&amp;$D$5,[1]Total!$J$2:$J$1998,"&lt;="&amp;$F$5)</f>
        <v>0</v>
      </c>
      <c r="E29" s="40"/>
      <c r="F29" s="40"/>
      <c r="G29" s="40" t="s">
        <v>42</v>
      </c>
      <c r="H29" s="40"/>
      <c r="I29" s="40"/>
      <c r="J29" s="40"/>
      <c r="K29" s="40"/>
      <c r="L29" s="40"/>
      <c r="M29" s="40"/>
      <c r="N29" s="40"/>
      <c r="O29" s="28"/>
      <c r="P29" s="40"/>
      <c r="Q29" s="26" t="e">
        <f>C29+E29+G29+I29</f>
        <v>#VALUE!</v>
      </c>
      <c r="R29" s="27">
        <f>D29+F29+H29+J29+N29</f>
        <v>0</v>
      </c>
    </row>
    <row r="30" spans="1:18" ht="15.75" x14ac:dyDescent="0.25">
      <c r="A30" s="56" t="s">
        <v>13</v>
      </c>
      <c r="B30" s="25"/>
      <c r="C30" s="26">
        <f>SUMIFS([1]Total!$Q$2:$Q$1998,[1]Total!$B$2:$B$1998,C7,[1]Total!$J$2:$J$1998,"&gt;="&amp;C$4,[1]Total!$J$2:$J$1998,"&lt;="&amp;$F$4)+SUMIFS([1]Total!$Q$2:$Q$1998,[1]Total!$B$2:$B$1998,C8,[1]Total!$J$2:$J$1998,"&gt;="&amp;C$4,[1]Total!$J$2:$J$1998,"&lt;="&amp;$F$4)</f>
        <v>0</v>
      </c>
      <c r="D30" s="99">
        <f>SUMIFS([1]Total!$Q$2:$Q$1998,[1]Total!$B$2:$B$1998,$D$7,[1]Total!$J$2:$J$1998,"&gt;="&amp;$D$5,[1]Total!$J$2:$J$1998,"&lt;="&amp;$F$5)+SUMIFS([1]Total!$Q$2:$Q$1998,[1]Total!$B$2:$B$1998,$D$8,[1]Total!$J$2:$J$1998,"&gt;="&amp;$D$5,[1]Total!$J$2:$J$1998,"&lt;="&amp;$F$5)</f>
        <v>0</v>
      </c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28"/>
      <c r="P30" s="29"/>
      <c r="Q30" s="26">
        <f t="shared" ref="Q30:Q33" si="6">C30+E30+G30+I30</f>
        <v>0</v>
      </c>
      <c r="R30" s="27">
        <f t="shared" ref="R30:R33" si="7">D30+F30+H30+J30+N30</f>
        <v>0</v>
      </c>
    </row>
    <row r="31" spans="1:18" x14ac:dyDescent="0.25">
      <c r="A31" s="57" t="s">
        <v>23</v>
      </c>
      <c r="B31" s="58"/>
      <c r="C31" s="59">
        <v>1</v>
      </c>
      <c r="D31" s="107">
        <f>COUNTIFS([1]Total!$L$2:$L$1998,[1]Total!$L$210,[1]Total!$B$2:$B$1998,$D$7,[1]Total!$J$2:$J$1998,"&gt;="&amp;$D$5,[1]Total!$J$2:$J$1998,"&lt;="&amp;$F$5)+COUNTIFS([1]Total!$L$2:$L$1998,[1]Total!$L$210,[1]Total!$B$2:$B$1998,$D$8,[1]Total!$J$2:$J$1998,"&gt;="&amp;$D$5,[1]Total!$J$2:$J$1998,"&lt;="&amp;$F$5)</f>
        <v>0</v>
      </c>
      <c r="E31" s="70"/>
      <c r="F31" s="45"/>
      <c r="G31" s="70" t="s">
        <v>44</v>
      </c>
      <c r="H31" s="45"/>
      <c r="I31" s="70"/>
      <c r="J31" s="45"/>
      <c r="K31" s="45"/>
      <c r="L31" s="45"/>
      <c r="M31" s="70"/>
      <c r="N31" s="45"/>
      <c r="O31" s="2"/>
      <c r="P31" s="1"/>
      <c r="Q31" s="61" t="e">
        <f t="shared" si="6"/>
        <v>#VALUE!</v>
      </c>
      <c r="R31" s="60">
        <f t="shared" si="7"/>
        <v>0</v>
      </c>
    </row>
    <row r="32" spans="1:18" x14ac:dyDescent="0.25">
      <c r="A32" s="57" t="s">
        <v>24</v>
      </c>
      <c r="B32" s="58"/>
      <c r="C32" s="59">
        <f>COUNTIFS([1]Total!$L$2:$L$1998,2,[1]Total!$B$2:$B$1998,$D$7,[1]Total!$J$2:$J$1998,"&gt;="&amp;$D$4,[1]Total!$J$2:$J$1998,"&lt;="&amp;$F$4)+COUNTIFS([1]Total!$L$2:$L$1998,2,[1]Total!$B$2:$B$1998,$D$8,[1]Total!$J$2:$J$1998,"&gt;="&amp;$D$4,[1]Total!$J$2:$J$1998,"&lt;="&amp;$F$4)</f>
        <v>0</v>
      </c>
      <c r="D32" s="107">
        <f>COUNTIFS([1]Total!$L$2:$L$1998,2,[1]Total!$B$2:$B$1998,$D$7,[1]Total!$J$2:$J$1998,"&gt;="&amp;$D$5,[1]Total!$J$2:$J$1998,"&lt;="&amp;$F$5)+COUNTIFS([1]Total!$L$2:$L$1998,2,[1]Total!$B$2:$B$1998,$D$8,[1]Total!$J$2:$J$1998,"&gt;="&amp;$D$5,[1]Total!$J$2:$J$1998,"&lt;="&amp;$F$5)</f>
        <v>0</v>
      </c>
      <c r="E32" s="70"/>
      <c r="F32" s="45"/>
      <c r="G32" s="70"/>
      <c r="H32" s="45"/>
      <c r="I32" s="70"/>
      <c r="J32" s="45"/>
      <c r="K32" s="45"/>
      <c r="L32" s="45"/>
      <c r="M32" s="70"/>
      <c r="N32" s="45"/>
      <c r="O32" s="2"/>
      <c r="P32" s="1"/>
      <c r="Q32" s="61">
        <f t="shared" si="6"/>
        <v>0</v>
      </c>
      <c r="R32" s="60">
        <f t="shared" si="7"/>
        <v>0</v>
      </c>
    </row>
    <row r="33" spans="1:18" x14ac:dyDescent="0.25">
      <c r="A33" s="57" t="s">
        <v>25</v>
      </c>
      <c r="B33" s="62"/>
      <c r="C33" s="59">
        <f>COUNTIFS([1]Total!$L$2:$L$1998,3,[1]Total!$B$2:$B$1998,$D$7,[1]Total!$J$2:$J$1998,"&gt;="&amp;$D$4,[1]Total!$J$2:$J$1998,"&lt;="&amp;$F$4)+COUNTIFS([1]Total!$L$2:$L$1998,3,[1]Total!$B$2:$B$1998,$D$8,[1]Total!$J$2:$J$1998,"&gt;="&amp;$D$4,[1]Total!$J$2:$J$1998,"&lt;="&amp;$F$4)</f>
        <v>0</v>
      </c>
      <c r="D33" s="107">
        <f>COUNTIFS([1]Total!$L$2:$L$1998,3,[1]Total!$B$2:$B$1998,$D$7,[1]Total!$J$2:$J$1998,"&gt;="&amp;$D$5,[1]Total!$J$2:$J$1998,"&lt;="&amp;$F$5)+COUNTIFS([1]Total!$L$2:$L$1998,3,[1]Total!$B$2:$B$1998,$D$8,[1]Total!$J$2:$J$1998,"&gt;="&amp;$D$5,[1]Total!$J$2:$J$1998,"&lt;="&amp;$F$5)</f>
        <v>0</v>
      </c>
      <c r="E33" s="70"/>
      <c r="F33" s="45"/>
      <c r="G33" s="70" t="s">
        <v>43</v>
      </c>
      <c r="H33" s="45"/>
      <c r="I33" s="70"/>
      <c r="J33" s="45"/>
      <c r="K33" s="45"/>
      <c r="L33" s="45"/>
      <c r="M33" s="70"/>
      <c r="N33" s="45"/>
      <c r="O33" s="2"/>
      <c r="P33" s="1"/>
      <c r="Q33" s="61" t="e">
        <f t="shared" si="6"/>
        <v>#VALUE!</v>
      </c>
      <c r="R33" s="60">
        <f t="shared" si="7"/>
        <v>0</v>
      </c>
    </row>
    <row r="34" spans="1:18" x14ac:dyDescent="0.25">
      <c r="A34" s="57" t="s">
        <v>26</v>
      </c>
      <c r="B34" s="63"/>
      <c r="C34" s="59">
        <f>COUNTIFS([1]Total!$L$2:$L$1998,4,[1]Total!$B$2:$B$1998,$D$7,[1]Total!$J$2:$J$1998,"&gt;="&amp;$D$4,[1]Total!$J$2:$J$1998,"&lt;="&amp;$F$4)+COUNTIFS([1]Total!$L$2:$L$1998,4,[1]Total!$B$2:$B$1998,$D$8,[1]Total!$J$2:$J$1998,"&gt;="&amp;$D$4,[1]Total!$J$2:$J$1998,"&lt;="&amp;$F$4)</f>
        <v>0</v>
      </c>
      <c r="D34" s="107">
        <f>COUNTIFS([1]Total!$L$2:$L$1998,4,[1]Total!$B$2:$B$1998,$D$7,[1]Total!$J$2:$J$1998,"&gt;="&amp;$D$5,[1]Total!$J$2:$J$1998,"&lt;="&amp;$F$5)+COUNTIFS([1]Total!$L$2:$L$1998,4,[1]Total!$B$2:$B$1998,$D$8,[1]Total!$J$2:$J$1998,"&gt;="&amp;$D$5,[1]Total!$J$2:$J$1998,"&lt;="&amp;$F$5)</f>
        <v>0</v>
      </c>
      <c r="E34" s="70"/>
      <c r="F34" s="45"/>
      <c r="G34" s="70"/>
      <c r="H34" s="45"/>
      <c r="I34" s="70"/>
      <c r="J34" s="45"/>
      <c r="K34" s="45"/>
      <c r="L34" s="45"/>
      <c r="M34" s="70"/>
      <c r="N34" s="45"/>
      <c r="O34" s="17"/>
      <c r="P34" s="50"/>
      <c r="Q34" s="61">
        <f>C34+E34+G34+I34</f>
        <v>0</v>
      </c>
      <c r="R34" s="60">
        <f>D34+F34+H34+J34+N34</f>
        <v>0</v>
      </c>
    </row>
    <row r="35" spans="1:18" x14ac:dyDescent="0.25">
      <c r="A35" s="57" t="s">
        <v>27</v>
      </c>
      <c r="B35" s="64"/>
      <c r="C35" s="59">
        <f>COUNTIFS([1]Total!$L$2:$L$1998,5,[1]Total!$B$2:$B$1998,$D$7,[1]Total!$J$2:$J$1998,"&gt;="&amp;$D$4,[1]Total!$J$2:$J$1998,"&lt;="&amp;$F$4)+COUNTIFS([1]Total!$L$2:$L$1998,5,[1]Total!$B$2:$B$1998,$D$8,[1]Total!$J$2:$J$1998,"&gt;="&amp;$D$4,[1]Total!$J$2:$J$1998,"&lt;="&amp;$F$4)</f>
        <v>0</v>
      </c>
      <c r="D35" s="108">
        <f>COUNTIFS([1]Total!$L$2:$L$1998,5,[1]Total!$B$2:$B$1998,$D$7,[1]Total!$J$2:$J$1998,"&gt;="&amp;$D$5,[1]Total!$J$2:$J$1998,"&lt;="&amp;$F$5)+COUNTIFS([1]Total!$L$2:$L$1998,5,[1]Total!$B$2:$B$1998,$D$8,[1]Total!$J$2:$J$1998,"&gt;="&amp;$D$5,[1]Total!$J$2:$J$1998,"&lt;="&amp;$F$5)</f>
        <v>0</v>
      </c>
      <c r="E35" s="70"/>
      <c r="F35" s="128"/>
      <c r="G35" s="70"/>
      <c r="H35" s="128"/>
      <c r="I35" s="70"/>
      <c r="J35" s="128"/>
      <c r="K35" s="128"/>
      <c r="L35" s="128"/>
      <c r="M35" s="70"/>
      <c r="N35" s="128"/>
      <c r="O35" s="67"/>
      <c r="P35" s="68"/>
      <c r="Q35" s="66">
        <f>C35+E35+G35+I35</f>
        <v>0</v>
      </c>
      <c r="R35" s="65">
        <f>D35+F35+H35+J35+N35</f>
        <v>0</v>
      </c>
    </row>
    <row r="36" spans="1:18" ht="15.75" thickBot="1" x14ac:dyDescent="0.3">
      <c r="A36" s="1"/>
      <c r="B36" s="2"/>
      <c r="C36" s="1"/>
      <c r="D36" s="1"/>
      <c r="E36" s="117"/>
      <c r="F36" s="117"/>
      <c r="G36" s="117"/>
      <c r="H36" s="117"/>
      <c r="I36" s="117"/>
      <c r="J36" s="117"/>
      <c r="K36" s="117"/>
      <c r="L36" s="117"/>
      <c r="M36" s="117"/>
      <c r="N36" s="117"/>
      <c r="O36" s="2"/>
      <c r="P36" s="1"/>
      <c r="Q36" s="1"/>
      <c r="R36" s="1"/>
    </row>
    <row r="37" spans="1:18" x14ac:dyDescent="0.25">
      <c r="A37" s="69" t="s">
        <v>23</v>
      </c>
      <c r="B37" s="2"/>
      <c r="C37" s="70"/>
      <c r="D37" s="45"/>
      <c r="E37" s="70"/>
      <c r="F37" s="45"/>
      <c r="G37" s="70"/>
      <c r="H37" s="45"/>
      <c r="I37" s="70"/>
      <c r="J37" s="45"/>
      <c r="K37" s="45"/>
      <c r="L37" s="45"/>
      <c r="M37" s="117"/>
      <c r="N37" s="117"/>
      <c r="O37" s="2"/>
      <c r="P37" s="1"/>
      <c r="Q37" s="1"/>
      <c r="R37" s="1"/>
    </row>
    <row r="38" spans="1:18" x14ac:dyDescent="0.25">
      <c r="A38" s="71" t="s">
        <v>28</v>
      </c>
      <c r="B38" s="2"/>
      <c r="C38" s="72">
        <v>1</v>
      </c>
      <c r="D38" s="107">
        <f>SUMIFS([1]Total!$Q$2:$Q$1998,[1]Total!$B$2:$B$1998,$D$8,[1]Total!$L$2:$L$1998,1,[1]Total!$N$2:$N$1998,1,[1]Total!$J$2:$J$1998,"&gt;="&amp;$D$5,[1]Total!$J$2:$J$1998,"&lt;="&amp;$F$5)+SUMIFS([1]Total!$Q$2:$Q$1998,[1]Total!$B$2:$B$1998,$D$7,[1]Total!$L$2:$L$1998,1,[1]Total!$N$2:$N$1998,1,[1]Total!$J$2:$J$1998,"&gt;="&amp;$D$5,[1]Total!$J$2:$J$1998,"&lt;="&amp;$F$5)</f>
        <v>0</v>
      </c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2"/>
      <c r="P38" s="1"/>
      <c r="Q38" s="66">
        <f t="shared" ref="Q38:Q42" si="8">C38+E38+G38+I38</f>
        <v>1</v>
      </c>
      <c r="R38" s="65">
        <f t="shared" ref="R38:R42" si="9">D38+F38+H38+J38+N38</f>
        <v>0</v>
      </c>
    </row>
    <row r="39" spans="1:18" x14ac:dyDescent="0.25">
      <c r="A39" s="71" t="s">
        <v>29</v>
      </c>
      <c r="B39" s="2"/>
      <c r="C39" s="72">
        <f>SUMIFS([1]Total!$Q$2:$Q$1998,[1]Total!$B$2:$B$1998,$D$8,[1]Total!$L$2:$L$1998,1,[1]Total!$N$2:$N$1998,2,[1]Total!$J$2:$J$1998,"&gt;="&amp;$D$4,[1]Total!$J$2:$J$1998,"&lt;="&amp;$F$4)+SUMIFS([1]Total!$Q$2:$Q$1998,[1]Total!$B$2:$B$1998,$D$7,[1]Total!$L$2:$L$1998,1,[1]Total!$N$2:$N$1998,2,[1]Total!$J$2:$J$1998,"&gt;="&amp;$D$4,[1]Total!$J$2:$J$1998,"&lt;="&amp;$F$4)</f>
        <v>0</v>
      </c>
      <c r="D39" s="107">
        <f>SUMIFS([1]Total!$Q$2:$Q$1998,[1]Total!$B$2:$B$1998,$D$8,[1]Total!$L$2:$L$1998,1,[1]Total!$N$2:$N$1998,2,[1]Total!$J$2:$J$1998,"&gt;="&amp;$D$5,[1]Total!$J$2:$J$1998,"&lt;="&amp;$F$5)+SUMIFS([1]Total!$Q$2:$Q$1998,[1]Total!$B$2:$B$1998,$D$7,[1]Total!$L$2:$L$1998,1,[1]Total!$N$2:$N$1998,2,[1]Total!$J$2:$J$1998,"&gt;="&amp;$D$5,[1]Total!$J$2:$J$1998,"&lt;="&amp;$F$5)</f>
        <v>0</v>
      </c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2"/>
      <c r="P39" s="1"/>
      <c r="Q39" s="66">
        <f t="shared" si="8"/>
        <v>0</v>
      </c>
      <c r="R39" s="65">
        <f t="shared" si="9"/>
        <v>0</v>
      </c>
    </row>
    <row r="40" spans="1:18" x14ac:dyDescent="0.25">
      <c r="A40" s="71" t="s">
        <v>30</v>
      </c>
      <c r="B40" s="2"/>
      <c r="C40" s="72">
        <f>SUMIFS([1]Total!$Q$2:$Q$1998,[1]Total!$B$2:$B$1998,$D$8,[1]Total!$L$2:$L$1998,1,[1]Total!$N$2:$N$1998,3,[1]Total!$J$2:$J$1998,"&gt;="&amp;$D$4,[1]Total!$J$2:$J$1998,"&lt;="&amp;$F$4)+SUMIFS([1]Total!$Q$2:$Q$1998,[1]Total!$B$2:$B$1998,$D$7,[1]Total!$L$2:$L$1998,1,[1]Total!$N$2:$N$1998,3,[1]Total!$J$2:$J$1998,"&gt;="&amp;$D$4,[1]Total!$J$2:$J$1998,"&lt;="&amp;$F$4)</f>
        <v>0</v>
      </c>
      <c r="D40" s="107">
        <f>SUMIFS([1]Total!$Q$2:$Q$1998,[1]Total!$B$2:$B$1998,$D$8,[1]Total!$L$2:$L$1998,1,[1]Total!$N$2:$N$1998,3,[1]Total!$J$2:$J$1998,"&gt;="&amp;$D$5,[1]Total!$J$2:$J$1998,"&lt;="&amp;$F$5)+SUMIFS([1]Total!$Q$2:$Q$1998,[1]Total!$B$2:$B$1998,$D$7,[1]Total!$L$2:$L$1998,1,[1]Total!$N$2:$N$1998,3,[1]Total!$J$2:$J$1998,"&gt;="&amp;$D$5,[1]Total!$J$2:$J$1998,"&lt;="&amp;$F$5)</f>
        <v>0</v>
      </c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2"/>
      <c r="P40" s="1"/>
      <c r="Q40" s="66">
        <f t="shared" si="8"/>
        <v>0</v>
      </c>
      <c r="R40" s="65">
        <f t="shared" si="9"/>
        <v>0</v>
      </c>
    </row>
    <row r="41" spans="1:18" x14ac:dyDescent="0.25">
      <c r="A41" s="71" t="s">
        <v>31</v>
      </c>
      <c r="B41" s="2"/>
      <c r="C41" s="72">
        <f>SUMIFS([1]Total!$Q$2:$Q$1998,[1]Total!$B$2:$B$1998,$D$8,[1]Total!$L$2:$L$1998,1,[1]Total!$N$2:$N$1998,4,[1]Total!$J$2:$J$1998,"&gt;="&amp;$D$4,[1]Total!$J$2:$J$1998,"&lt;="&amp;$F$4)+SUMIFS([1]Total!$Q$2:$Q$1998,[1]Total!$B$2:$B$1998,$D$7,[1]Total!$L$2:$L$1998,1,[1]Total!$N$2:$N$1998,4,[1]Total!$J$2:$J$1998,"&gt;="&amp;$D$4,[1]Total!$J$2:$J$1998,"&lt;="&amp;$F$4)</f>
        <v>0</v>
      </c>
      <c r="D41" s="107">
        <f>SUMIFS([1]Total!$Q$2:$Q$1998,[1]Total!$B$2:$B$1998,$D$8,[1]Total!$L$2:$L$1998,1,[1]Total!$N$2:$N$1998,4,[1]Total!$J$2:$J$1998,"&gt;="&amp;$D$5,[1]Total!$J$2:$J$1998,"&lt;="&amp;$F$5)+SUMIFS([1]Total!$Q$2:$Q$1998,[1]Total!$B$2:$B$1998,$D$7,[1]Total!$L$2:$L$1998,1,[1]Total!$N$2:$N$1998,4,[1]Total!$J$2:$J$1998,"&gt;="&amp;$D$5,[1]Total!$J$2:$J$1998,"&lt;="&amp;$F$5)</f>
        <v>0</v>
      </c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2"/>
      <c r="P41" s="1"/>
      <c r="Q41" s="66">
        <f t="shared" si="8"/>
        <v>0</v>
      </c>
      <c r="R41" s="65">
        <f t="shared" si="9"/>
        <v>0</v>
      </c>
    </row>
    <row r="42" spans="1:18" x14ac:dyDescent="0.25">
      <c r="A42" s="71" t="s">
        <v>32</v>
      </c>
      <c r="B42" s="2"/>
      <c r="C42" s="72">
        <f>SUMIFS([1]Total!$Q$2:$Q$1998,[1]Total!$B$2:$B$1998,$D$8,[1]Total!$L$2:$L$1998,1,[1]Total!$N$2:$N$1998,5,[1]Total!$J$2:$J$1998,"&gt;="&amp;$D$4,[1]Total!$J$2:$J$1998,"&lt;="&amp;$F$4)+SUMIFS([1]Total!$Q$2:$Q$1998,[1]Total!$B$2:$B$1998,$D$7,[1]Total!$L$2:$L$1998,1,[1]Total!$N$2:$N$1998,5,[1]Total!$J$2:$J$1998,"&gt;="&amp;$D$4,[1]Total!$J$2:$J$1998,"&lt;="&amp;$F$4)</f>
        <v>0</v>
      </c>
      <c r="D42" s="107">
        <f>SUMIFS([1]Total!$Q$2:$Q$1998,[1]Total!$B$2:$B$1998,$D$8,[1]Total!$L$2:$L$1998,1,[1]Total!$N$2:$N$1998,5,[1]Total!$J$2:$J$1998,"&gt;="&amp;$D$5,[1]Total!$J$2:$J$1998,"&lt;="&amp;$F$5)+SUMIFS([1]Total!$Q$2:$Q$1998,[1]Total!$B$2:$B$1998,$D$7,[1]Total!$L$2:$L$1998,1,[1]Total!$N$2:$N$1998,5,[1]Total!$J$2:$J$1998,"&gt;="&amp;$D$5,[1]Total!$J$2:$J$1998,"&lt;="&amp;$F$5)</f>
        <v>0</v>
      </c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2"/>
      <c r="P42" s="1"/>
      <c r="Q42" s="66">
        <f t="shared" si="8"/>
        <v>0</v>
      </c>
      <c r="R42" s="65">
        <f t="shared" si="9"/>
        <v>0</v>
      </c>
    </row>
    <row r="43" spans="1:18" x14ac:dyDescent="0.25">
      <c r="A43" s="71" t="s">
        <v>33</v>
      </c>
      <c r="B43" s="2"/>
      <c r="C43" s="72">
        <f>SUMIFS([1]Total!$Q$2:$Q$1998,[1]Total!$B$2:$B$1998,$D$8,[1]Total!$L$2:$L$1998,1,[1]Total!$N$2:$N$1998,6,[1]Total!$J$2:$J$1998,"&gt;="&amp;$D$4,[1]Total!$J$2:$J$1998,"&lt;="&amp;$F$4)+SUMIFS([1]Total!$Q$2:$Q$1998,[1]Total!$B$2:$B$1998,$D$7,[1]Total!$L$2:$L$1998,1,[1]Total!$N$2:$N$1998,6,[1]Total!$J$2:$J$1998,"&gt;="&amp;$D$4,[1]Total!$J$2:$J$1998,"&lt;="&amp;$F$4)</f>
        <v>0</v>
      </c>
      <c r="D43" s="107">
        <f>SUMIFS([1]Total!$Q$2:$Q$1998,[1]Total!$B$2:$B$1998,$D$8,[1]Total!$L$2:$L$1998,1,[1]Total!$N$2:$N$1998,6,[1]Total!$J$2:$J$1998,"&gt;="&amp;$D$5,[1]Total!$J$2:$J$1998,"&lt;="&amp;$F$5)+SUMIFS([1]Total!$Q$2:$Q$1998,[1]Total!$B$2:$B$1998,$D$7,[1]Total!$L$2:$L$1998,1,[1]Total!$N$2:$N$1998,6,[1]Total!$J$2:$J$1998,"&gt;="&amp;$D$5,[1]Total!$J$2:$J$1998,"&lt;="&amp;$F$5)</f>
        <v>0</v>
      </c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2"/>
      <c r="P43" s="1"/>
      <c r="Q43" s="66"/>
      <c r="R43" s="65"/>
    </row>
    <row r="44" spans="1:18" ht="16.5" thickBot="1" x14ac:dyDescent="0.3">
      <c r="A44" s="73" t="s">
        <v>34</v>
      </c>
      <c r="B44" s="74"/>
      <c r="C44" s="75">
        <f t="shared" ref="C44:N44" si="10">C38+C39+C40+C41</f>
        <v>1</v>
      </c>
      <c r="D44" s="109">
        <f t="shared" si="10"/>
        <v>0</v>
      </c>
      <c r="E44" s="129"/>
      <c r="F44" s="129"/>
      <c r="G44" s="129"/>
      <c r="H44" s="129"/>
      <c r="I44" s="129"/>
      <c r="J44" s="129"/>
      <c r="K44" s="129"/>
      <c r="L44" s="129"/>
      <c r="M44" s="129"/>
      <c r="N44" s="129"/>
      <c r="O44" s="28"/>
      <c r="P44" s="29"/>
      <c r="Q44" s="76">
        <f>C44+E44+G44+I44</f>
        <v>1</v>
      </c>
      <c r="R44" s="77">
        <f>D44+F44+H44+J44+N44</f>
        <v>0</v>
      </c>
    </row>
    <row r="45" spans="1:18" ht="15.75" thickBot="1" x14ac:dyDescent="0.3">
      <c r="A45" s="1"/>
      <c r="B45" s="2"/>
      <c r="C45" s="1"/>
      <c r="D45" s="1"/>
      <c r="E45" s="117"/>
      <c r="F45" s="117"/>
      <c r="G45" s="117"/>
      <c r="H45" s="117"/>
      <c r="I45" s="117"/>
      <c r="J45" s="117"/>
      <c r="K45" s="117"/>
      <c r="L45" s="117"/>
      <c r="M45" s="117"/>
      <c r="N45" s="117"/>
      <c r="O45" s="2"/>
      <c r="P45" s="1"/>
      <c r="Q45" s="1"/>
      <c r="R45" s="1"/>
    </row>
    <row r="46" spans="1:18" x14ac:dyDescent="0.25">
      <c r="A46" s="69" t="s">
        <v>24</v>
      </c>
      <c r="B46" s="2"/>
      <c r="C46" s="70"/>
      <c r="D46" s="45"/>
      <c r="E46" s="70"/>
      <c r="F46" s="45"/>
      <c r="G46" s="70"/>
      <c r="H46" s="45"/>
      <c r="I46" s="70"/>
      <c r="J46" s="45"/>
      <c r="K46" s="45"/>
      <c r="L46" s="45"/>
      <c r="M46" s="117"/>
      <c r="N46" s="117"/>
      <c r="O46" s="2"/>
      <c r="P46" s="1"/>
      <c r="Q46" s="1"/>
      <c r="R46" s="1"/>
    </row>
    <row r="47" spans="1:18" x14ac:dyDescent="0.25">
      <c r="A47" s="71" t="s">
        <v>28</v>
      </c>
      <c r="B47" s="2"/>
      <c r="C47" s="72">
        <f>SUMIFS([1]Total!$Q$2:$Q$1998,[1]Total!$B$2:$B$1998,$D$8,[1]Total!$L$2:$L$1998,2,[1]Total!$N$2:$N$1998,1,[1]Total!$J$2:$J$1998,"&gt;="&amp;$D$4,[1]Total!$J$2:$J$1998,"&lt;="&amp;$F$4)+SUMIFS([1]Total!$Q$2:$Q$1998,[1]Total!$B$2:$B$1998,$D$7,[1]Total!$L$2:$L$1998,2,[1]Total!$N$2:$N$1998,1,[1]Total!$J$2:$J$1998,"&gt;="&amp;$D$4,[1]Total!$J$2:$J$1998,"&lt;="&amp;$F$4)</f>
        <v>0</v>
      </c>
      <c r="D47" s="107">
        <f>SUMIFS([1]Total!$Q$2:$Q$1998,[1]Total!$B$2:$B$1998,$D$8,[1]Total!$L$2:$L$1998,2,[1]Total!$N$2:$N$1998,1,[1]Total!$J$2:$J$1998,"&gt;="&amp;$D$5,[1]Total!$J$2:$J$1998,"&lt;="&amp;$F$5)+SUMIFS([1]Total!$Q$2:$Q$1998,[1]Total!$B$2:$B$1998,$D$7,[1]Total!$L$2:$L$1998,2,[1]Total!$N$2:$N$1998,1,[1]Total!$J$2:$J$1998,"&gt;="&amp;$D$5,[1]Total!$J$2:$J$1998,"&lt;="&amp;$F$5)</f>
        <v>0</v>
      </c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2"/>
      <c r="P47" s="1"/>
      <c r="Q47" s="66">
        <f t="shared" ref="Q47:Q51" si="11">C47+E47+G47+I47</f>
        <v>0</v>
      </c>
      <c r="R47" s="65">
        <f t="shared" ref="R47:R51" si="12">D47+F47+H47+J47+N47</f>
        <v>0</v>
      </c>
    </row>
    <row r="48" spans="1:18" x14ac:dyDescent="0.25">
      <c r="A48" s="71" t="s">
        <v>29</v>
      </c>
      <c r="B48" s="2"/>
      <c r="C48" s="72">
        <f>SUMIFS([1]Total!$Q$2:$Q$1998,[1]Total!$B$2:$B$1998,$D$8,[1]Total!$L$2:$L$1998,2,[1]Total!$N$2:$N$1998,2,[1]Total!$J$2:$J$1998,"&gt;="&amp;$D$4,[1]Total!$J$2:$J$1998,"&lt;="&amp;$F$4)+SUMIFS([1]Total!$Q$2:$Q$1998,[1]Total!$B$2:$B$1998,$D$7,[1]Total!$L$2:$L$1998,2,[1]Total!$N$2:$N$1998,2,[1]Total!$J$2:$J$1998,"&gt;="&amp;$D$4,[1]Total!$J$2:$J$1998,"&lt;="&amp;$F$4)</f>
        <v>0</v>
      </c>
      <c r="D48" s="107">
        <f>SUMIFS([1]Total!$Q$2:$Q$1998,[1]Total!$B$2:$B$1998,$D$8,[1]Total!$L$2:$L$1998,2,[1]Total!$N$2:$N$1998,2,[1]Total!$J$2:$J$1998,"&gt;="&amp;$D$5,[1]Total!$J$2:$J$1998,"&lt;="&amp;$F$5)+SUMIFS([1]Total!$Q$2:$Q$1998,[1]Total!$B$2:$B$1998,$D$7,[1]Total!$L$2:$L$1998,2,[1]Total!$N$2:$N$1998,2,[1]Total!$J$2:$J$1998,"&gt;="&amp;$D$5,[1]Total!$J$2:$J$1998,"&lt;="&amp;$F$5)</f>
        <v>0</v>
      </c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2"/>
      <c r="P48" s="1"/>
      <c r="Q48" s="66">
        <f t="shared" si="11"/>
        <v>0</v>
      </c>
      <c r="R48" s="65">
        <f t="shared" si="12"/>
        <v>0</v>
      </c>
    </row>
    <row r="49" spans="1:18" x14ac:dyDescent="0.25">
      <c r="A49" s="71" t="s">
        <v>30</v>
      </c>
      <c r="B49" s="2"/>
      <c r="C49" s="72">
        <f>SUMIFS([1]Total!$Q$2:$Q$1998,[1]Total!$B$2:$B$1998,$D$8,[1]Total!$L$2:$L$1998,2,[1]Total!$N$2:$N$1998,3,[1]Total!$J$2:$J$1998,"&gt;="&amp;$D$4,[1]Total!$J$2:$J$1998,"&lt;="&amp;$F$4)+SUMIFS([1]Total!$Q$2:$Q$1998,[1]Total!$B$2:$B$1998,$D$7,[1]Total!$L$2:$L$1998,2,[1]Total!$N$2:$N$1998,3,[1]Total!$J$2:$J$1998,"&gt;="&amp;$D$4,[1]Total!$J$2:$J$1998,"&lt;="&amp;$F$4)</f>
        <v>0</v>
      </c>
      <c r="D49" s="107">
        <f>SUMIFS([1]Total!$Q$2:$Q$1998,[1]Total!$B$2:$B$1998,$D$8,[1]Total!$L$2:$L$1998,2,[1]Total!$N$2:$N$1998,3,[1]Total!$J$2:$J$1998,"&gt;="&amp;$D$5,[1]Total!$J$2:$J$1998,"&lt;="&amp;$F$5)+SUMIFS([1]Total!$Q$2:$Q$1998,[1]Total!$B$2:$B$1998,$D$7,[1]Total!$L$2:$L$1998,2,[1]Total!$N$2:$N$1998,3,[1]Total!$J$2:$J$1998,"&gt;="&amp;$D$5,[1]Total!$J$2:$J$1998,"&lt;="&amp;$F$5)</f>
        <v>0</v>
      </c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2"/>
      <c r="P49" s="1"/>
      <c r="Q49" s="66">
        <f t="shared" si="11"/>
        <v>0</v>
      </c>
      <c r="R49" s="65">
        <f t="shared" si="12"/>
        <v>0</v>
      </c>
    </row>
    <row r="50" spans="1:18" x14ac:dyDescent="0.25">
      <c r="A50" s="71" t="s">
        <v>31</v>
      </c>
      <c r="B50" s="2"/>
      <c r="C50" s="72">
        <f>SUMIFS([1]Total!$Q$2:$Q$1998,[1]Total!$B$2:$B$1998,$D$8,[1]Total!$L$2:$L$1998,2,[1]Total!$N$2:$N$1998,4,[1]Total!$J$2:$J$1998,"&gt;="&amp;$D$4,[1]Total!$J$2:$J$1998,"&lt;="&amp;$F$4)+SUMIFS([1]Total!$Q$2:$Q$1998,[1]Total!$B$2:$B$1998,$D$7,[1]Total!$L$2:$L$1998,2,[1]Total!$N$2:$N$1998,4,[1]Total!$J$2:$J$1998,"&gt;="&amp;$D$4,[1]Total!$J$2:$J$1998,"&lt;="&amp;$F$4)</f>
        <v>0</v>
      </c>
      <c r="D50" s="107">
        <f>SUMIFS([1]Total!$Q$2:$Q$1998,[1]Total!$B$2:$B$1998,$D$8,[1]Total!$L$2:$L$1998,2,[1]Total!$N$2:$N$1998,4,[1]Total!$J$2:$J$1998,"&gt;="&amp;$D$5,[1]Total!$J$2:$J$1998,"&lt;="&amp;$F$5)+SUMIFS([1]Total!$Q$2:$Q$1998,[1]Total!$B$2:$B$1998,$D$7,[1]Total!$L$2:$L$1998,2,[1]Total!$N$2:$N$1998,4,[1]Total!$J$2:$J$1998,"&gt;="&amp;$D$5,[1]Total!$J$2:$J$1998,"&lt;="&amp;$F$5)</f>
        <v>0</v>
      </c>
      <c r="E50" s="45"/>
      <c r="F50" s="45"/>
      <c r="G50" s="45"/>
      <c r="H50" s="45"/>
      <c r="I50" s="45"/>
      <c r="J50" s="45"/>
      <c r="K50" s="45"/>
      <c r="L50" s="45"/>
      <c r="M50" s="45"/>
      <c r="N50" s="45"/>
      <c r="O50" s="2"/>
      <c r="P50" s="1"/>
      <c r="Q50" s="66">
        <f t="shared" si="11"/>
        <v>0</v>
      </c>
      <c r="R50" s="65">
        <f t="shared" si="12"/>
        <v>0</v>
      </c>
    </row>
    <row r="51" spans="1:18" x14ac:dyDescent="0.25">
      <c r="A51" s="71" t="s">
        <v>32</v>
      </c>
      <c r="B51" s="2"/>
      <c r="C51" s="72">
        <f>SUMIFS([1]Total!$Q$2:$Q$1998,[1]Total!$B$2:$B$1998,$D$8,[1]Total!$L$2:$L$1998,2,[1]Total!$N$2:$N$1998,5,[1]Total!$J$2:$J$1998,"&gt;="&amp;$D$4,[1]Total!$J$2:$J$1998,"&lt;="&amp;$F$4)+SUMIFS([1]Total!$Q$2:$Q$1998,[1]Total!$B$2:$B$1998,$D$7,[1]Total!$L$2:$L$1998,2,[1]Total!$N$2:$N$1998,5,[1]Total!$J$2:$J$1998,"&gt;="&amp;$D$4,[1]Total!$J$2:$J$1998,"&lt;="&amp;$F$4)</f>
        <v>0</v>
      </c>
      <c r="D51" s="107">
        <f>SUMIFS([1]Total!$Q$2:$Q$1998,[1]Total!$B$2:$B$1998,$D$8,[1]Total!$L$2:$L$1998,2,[1]Total!$N$2:$N$1998,5,[1]Total!$J$2:$J$1998,"&gt;="&amp;$D$5,[1]Total!$J$2:$J$1998,"&lt;="&amp;$F$5)+SUMIFS([1]Total!$Q$2:$Q$1998,[1]Total!$B$2:$B$1998,$D$7,[1]Total!$L$2:$L$1998,2,[1]Total!$N$2:$N$1998,5,[1]Total!$J$2:$J$1998,"&gt;="&amp;$D$5,[1]Total!$J$2:$J$1998,"&lt;="&amp;$F$5)</f>
        <v>0</v>
      </c>
      <c r="E51" s="45"/>
      <c r="F51" s="45"/>
      <c r="G51" s="45"/>
      <c r="H51" s="45"/>
      <c r="I51" s="45"/>
      <c r="J51" s="45"/>
      <c r="K51" s="45"/>
      <c r="L51" s="45"/>
      <c r="M51" s="45"/>
      <c r="N51" s="45"/>
      <c r="O51" s="2"/>
      <c r="P51" s="1"/>
      <c r="Q51" s="66">
        <f t="shared" si="11"/>
        <v>0</v>
      </c>
      <c r="R51" s="65">
        <f t="shared" si="12"/>
        <v>0</v>
      </c>
    </row>
    <row r="52" spans="1:18" ht="15.75" thickBot="1" x14ac:dyDescent="0.3">
      <c r="A52" s="78" t="s">
        <v>34</v>
      </c>
      <c r="B52" s="2"/>
      <c r="C52" s="79">
        <f>C47+C48+C49+C50+C51</f>
        <v>0</v>
      </c>
      <c r="D52" s="110">
        <f t="shared" ref="D52:N52" si="13">D47+D48+D49+D50+D51</f>
        <v>0</v>
      </c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7"/>
      <c r="P52" s="80"/>
      <c r="Q52" s="81">
        <f>C52+E52+G52+I52</f>
        <v>0</v>
      </c>
      <c r="R52" s="82">
        <f>D52+F52+H52+J52+N52</f>
        <v>0</v>
      </c>
    </row>
    <row r="53" spans="1:18" ht="15.75" thickBot="1" x14ac:dyDescent="0.3">
      <c r="A53" s="1"/>
      <c r="B53" s="2"/>
      <c r="C53" s="1"/>
      <c r="D53" s="1"/>
      <c r="E53" s="117"/>
      <c r="F53" s="117"/>
      <c r="G53" s="117"/>
      <c r="H53" s="117"/>
      <c r="I53" s="117"/>
      <c r="J53" s="117"/>
      <c r="K53" s="117"/>
      <c r="L53" s="117"/>
      <c r="M53" s="117"/>
      <c r="N53" s="117"/>
      <c r="O53" s="2"/>
      <c r="P53" s="1"/>
      <c r="Q53" s="1"/>
      <c r="R53" s="1"/>
    </row>
    <row r="54" spans="1:18" x14ac:dyDescent="0.25">
      <c r="A54" s="69" t="s">
        <v>35</v>
      </c>
      <c r="B54" s="2"/>
      <c r="C54" s="70"/>
      <c r="D54" s="45"/>
      <c r="E54" s="70"/>
      <c r="F54" s="45"/>
      <c r="G54" s="70"/>
      <c r="H54" s="45"/>
      <c r="I54" s="70"/>
      <c r="J54" s="45"/>
      <c r="K54" s="45"/>
      <c r="L54" s="45"/>
      <c r="M54" s="117"/>
      <c r="N54" s="117"/>
      <c r="O54" s="2"/>
      <c r="P54" s="1"/>
      <c r="Q54" s="1"/>
      <c r="R54" s="1"/>
    </row>
    <row r="55" spans="1:18" x14ac:dyDescent="0.25">
      <c r="A55" s="71" t="s">
        <v>28</v>
      </c>
      <c r="B55" s="2"/>
      <c r="C55" s="72">
        <f>SUMIFS([1]Total!$Q$2:$Q$1998,[1]Total!$B$2:$B$1998,$D$8,[1]Total!$L$2:$L$1998,2,[1]Total!$N$2:$N$1998,1,[1]Total!$J$2:$J$1998,"&gt;="&amp;$D$4,[1]Total!$J$2:$J$1998,"&lt;="&amp;$F$4)+SUMIFS([1]Total!$Q$2:$Q$1998,[1]Total!$B$2:$B$1998,$D$7,[1]Total!$L$2:$L$1998,3,[1]Total!$N$2:$N$1998,1,[1]Total!$J$2:$J$1998,"&gt;="&amp;$D$4,[1]Total!$J$2:$J$1998,"&lt;="&amp;$F$4)</f>
        <v>0</v>
      </c>
      <c r="D55" s="107">
        <f>SUMIFS([1]Total!$Q$2:$Q$1998,[1]Total!$B$2:$B$1998,$D$8,[1]Total!$L$2:$L$1998,3,[1]Total!$N$2:$N$1998,1,[1]Total!$J$2:$J$1998,"&gt;="&amp;$D$5,[1]Total!$J$2:$J$1998,"&lt;="&amp;$F$5)+SUMIFS([1]Total!$Q$2:$Q$1998,[1]Total!$B$2:$B$1998,$D$7,[1]Total!$L$2:$L$1998,3,[1]Total!$N$2:$N$1998,1,[1]Total!$J$2:$J$1998,"&gt;="&amp;$D$5,[1]Total!$J$2:$J$1998,"&lt;="&amp;$F$5)</f>
        <v>0</v>
      </c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2"/>
      <c r="P55" s="1"/>
      <c r="Q55" s="66">
        <f t="shared" ref="Q55:Q59" si="14">C55+E55+G55+I55</f>
        <v>0</v>
      </c>
      <c r="R55" s="65">
        <f t="shared" ref="R55:R59" si="15">D55+F55+H55+J55+N55</f>
        <v>0</v>
      </c>
    </row>
    <row r="56" spans="1:18" x14ac:dyDescent="0.25">
      <c r="A56" s="71" t="s">
        <v>29</v>
      </c>
      <c r="B56" s="2"/>
      <c r="C56" s="72">
        <f>SUMIFS([1]Total!$Q$2:$Q$1998,[1]Total!$B$2:$B$1998,$D$8,[1]Total!$L$2:$L$1998,3,[1]Total!$N$2:$N$1998,2,[1]Total!$J$2:$J$1998,"&gt;="&amp;$D$4,[1]Total!$J$2:$J$1998,"&lt;="&amp;$F$4)+SUMIFS([1]Total!$Q$2:$Q$1998,[1]Total!$B$2:$B$1998,$D$7,[1]Total!$L$2:$L$1998,3,[1]Total!$N$2:$N$1998,2,[1]Total!$J$2:$J$1998,"&gt;="&amp;$D$4,[1]Total!$J$2:$J$1998,"&lt;="&amp;$F$4)</f>
        <v>0</v>
      </c>
      <c r="D56" s="107">
        <f>SUMIFS([1]Total!$Q$2:$Q$1998,[1]Total!$B$2:$B$1998,$D$8,[1]Total!$L$2:$L$1998,3,[1]Total!$N$2:$N$1998,2,[1]Total!$J$2:$J$1998,"&gt;="&amp;$D$5,[1]Total!$J$2:$J$1998,"&lt;="&amp;$F$5)+SUMIFS([1]Total!$Q$2:$Q$1998,[1]Total!$B$2:$B$1998,$D$7,[1]Total!$L$2:$L$1998,3,[1]Total!$N$2:$N$1998,2,[1]Total!$J$2:$J$1998,"&gt;="&amp;$D$5,[1]Total!$J$2:$J$1998,"&lt;="&amp;$F$5)</f>
        <v>0</v>
      </c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2"/>
      <c r="P56" s="1"/>
      <c r="Q56" s="66">
        <f t="shared" si="14"/>
        <v>0</v>
      </c>
      <c r="R56" s="65">
        <f t="shared" si="15"/>
        <v>0</v>
      </c>
    </row>
    <row r="57" spans="1:18" x14ac:dyDescent="0.25">
      <c r="A57" s="71" t="s">
        <v>30</v>
      </c>
      <c r="B57" s="2"/>
      <c r="C57" s="72">
        <f>SUMIFS([1]Total!$Q$2:$Q$1998,[1]Total!$B$2:$B$1998,$D$8,[1]Total!$L$2:$L$1998,3,[1]Total!$N$2:$N$1998,3,[1]Total!$J$2:$J$1998,"&gt;="&amp;$D$4,[1]Total!$J$2:$J$1998,"&lt;="&amp;$F$4)+SUMIFS([1]Total!$Q$2:$Q$1998,[1]Total!$B$2:$B$1998,$D$7,[1]Total!$L$2:$L$1998,3,[1]Total!$N$2:$N$1998,3,[1]Total!$J$2:$J$1998,"&gt;="&amp;$D$4,[1]Total!$J$2:$J$1998,"&lt;="&amp;$F$4)</f>
        <v>0</v>
      </c>
      <c r="D57" s="107">
        <f>SUMIFS([1]Total!$Q$2:$Q$1998,[1]Total!$B$2:$B$1998,$D$8,[1]Total!$L$2:$L$1998,2,[1]Total!$N$2:$N$1998,3,[1]Total!$J$2:$J$1998,"&gt;="&amp;$D$5,[1]Total!$J$2:$J$1998,"&lt;="&amp;$F$5)+SUMIFS([1]Total!$Q$2:$Q$1998,[1]Total!$B$2:$B$1998,$D$7,[1]Total!$L$2:$L$1998,3,[1]Total!$N$2:$N$1998,3,[1]Total!$J$2:$J$1998,"&gt;="&amp;$D$5,[1]Total!$J$2:$J$1998,"&lt;="&amp;$F$5)</f>
        <v>0</v>
      </c>
      <c r="E57" s="45"/>
      <c r="F57" s="45"/>
      <c r="G57" s="45"/>
      <c r="H57" s="45"/>
      <c r="I57" s="45"/>
      <c r="J57" s="45"/>
      <c r="K57" s="45"/>
      <c r="L57" s="45"/>
      <c r="M57" s="45"/>
      <c r="N57" s="45"/>
      <c r="O57" s="2"/>
      <c r="P57" s="1"/>
      <c r="Q57" s="66">
        <f t="shared" si="14"/>
        <v>0</v>
      </c>
      <c r="R57" s="65">
        <f t="shared" si="15"/>
        <v>0</v>
      </c>
    </row>
    <row r="58" spans="1:18" x14ac:dyDescent="0.25">
      <c r="A58" s="71" t="s">
        <v>31</v>
      </c>
      <c r="B58" s="2"/>
      <c r="C58" s="72">
        <f>SUMIFS([1]Total!$Q$2:$Q$1998,[1]Total!$B$2:$B$1998,$D$8,[1]Total!$L$2:$L$1998,3,[1]Total!$N$2:$N$1998,4,[1]Total!$J$2:$J$1998,"&gt;="&amp;$D$4,[1]Total!$J$2:$J$1998,"&lt;="&amp;$F$4)+SUMIFS([1]Total!$Q$2:$Q$1998,[1]Total!$B$2:$B$1998,$D$7,[1]Total!$L$2:$L$1998,2,[1]Total!$N$2:$N$1998,4,[1]Total!$J$2:$J$1998,"&gt;="&amp;$D$4,[1]Total!$J$2:$J$1998,"&lt;="&amp;$F$4)</f>
        <v>0</v>
      </c>
      <c r="D58" s="107">
        <f>SUMIFS([1]Total!$Q$2:$Q$1998,[1]Total!$B$2:$B$1998,$D$8,[1]Total!$L$2:$L$1998,3,[1]Total!$N$2:$N$1998,4,[1]Total!$J$2:$J$1998,"&gt;="&amp;$D$5,[1]Total!$J$2:$J$1998,"&lt;="&amp;$F$5)+SUMIFS([1]Total!$Q$2:$Q$1998,[1]Total!$B$2:$B$1998,$D$7,[1]Total!$L$2:$L$1998,3,[1]Total!$N$2:$N$1998,4,[1]Total!$J$2:$J$1998,"&gt;="&amp;$D$5,[1]Total!$J$2:$J$1998,"&lt;="&amp;$F$5)</f>
        <v>0</v>
      </c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2"/>
      <c r="P58" s="1"/>
      <c r="Q58" s="66">
        <f t="shared" si="14"/>
        <v>0</v>
      </c>
      <c r="R58" s="65">
        <f t="shared" si="15"/>
        <v>0</v>
      </c>
    </row>
    <row r="59" spans="1:18" x14ac:dyDescent="0.25">
      <c r="A59" s="71" t="s">
        <v>32</v>
      </c>
      <c r="B59" s="2"/>
      <c r="C59" s="72">
        <f>SUMIFS([1]Total!$Q$2:$Q$1998,[1]Total!$B$2:$B$1998,$D$8,[1]Total!$L$2:$L$1998,3,[1]Total!$N$2:$N$1998,5,[1]Total!$J$2:$J$1998,"&gt;="&amp;$D$4,[1]Total!$J$2:$J$1998,"&lt;="&amp;$F$4)+SUMIFS([1]Total!$Q$2:$Q$1998,[1]Total!$B$2:$B$1998,$D$7,[1]Total!$L$2:$L$1998,2,[1]Total!$N$2:$N$1998,5,[1]Total!$J$2:$J$1998,"&gt;="&amp;$D$4,[1]Total!$J$2:$J$1998,"&lt;="&amp;$F$4)</f>
        <v>0</v>
      </c>
      <c r="D59" s="107">
        <f>SUMIFS([1]Total!$Q$2:$Q$1998,[1]Total!$B$2:$B$1998,$D$8,[1]Total!$L$2:$L$1998,3,[1]Total!$N$2:$N$1998,5,[1]Total!$J$2:$J$1998,"&gt;="&amp;$D$5,[1]Total!$J$2:$J$1998,"&lt;="&amp;$F$5)+SUMIFS([1]Total!$Q$2:$Q$1998,[1]Total!$B$2:$B$1998,$D$7,[1]Total!$L$2:$L$1998,3,[1]Total!$N$2:$N$1998,5,[1]Total!$J$2:$J$1998,"&gt;="&amp;$D$5,[1]Total!$J$2:$J$1998,"&lt;="&amp;$F$5)</f>
        <v>0</v>
      </c>
      <c r="E59" s="45"/>
      <c r="F59" s="45"/>
      <c r="G59" s="45"/>
      <c r="H59" s="45"/>
      <c r="I59" s="45"/>
      <c r="J59" s="45"/>
      <c r="K59" s="45"/>
      <c r="L59" s="45"/>
      <c r="M59" s="45"/>
      <c r="N59" s="45"/>
      <c r="O59" s="2"/>
      <c r="P59" s="1"/>
      <c r="Q59" s="66">
        <f t="shared" si="14"/>
        <v>0</v>
      </c>
      <c r="R59" s="65">
        <f t="shared" si="15"/>
        <v>0</v>
      </c>
    </row>
    <row r="60" spans="1:18" ht="16.5" thickBot="1" x14ac:dyDescent="0.3">
      <c r="A60" s="73" t="s">
        <v>34</v>
      </c>
      <c r="B60" s="74"/>
      <c r="C60" s="83">
        <f>C55+C56+C57+C58+C59</f>
        <v>0</v>
      </c>
      <c r="D60" s="111">
        <f t="shared" ref="D60:N60" si="16">D55+D56+D57+D58+D59</f>
        <v>0</v>
      </c>
      <c r="E60" s="131"/>
      <c r="F60" s="131"/>
      <c r="G60" s="131"/>
      <c r="H60" s="131"/>
      <c r="I60" s="131"/>
      <c r="J60" s="131"/>
      <c r="K60" s="131"/>
      <c r="L60" s="131"/>
      <c r="M60" s="131"/>
      <c r="N60" s="131"/>
      <c r="O60" s="28"/>
      <c r="P60" s="29"/>
      <c r="Q60" s="76">
        <f>C60+E60+G60+I60</f>
        <v>0</v>
      </c>
      <c r="R60" s="77">
        <f>D60+F60+H60+J60+N60</f>
        <v>0</v>
      </c>
    </row>
    <row r="61" spans="1:18" ht="15.75" thickBot="1" x14ac:dyDescent="0.3">
      <c r="A61" s="84"/>
      <c r="B61" s="2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45"/>
      <c r="N61" s="45"/>
      <c r="O61" s="17"/>
      <c r="P61" s="50"/>
      <c r="Q61" s="45"/>
      <c r="R61" s="45"/>
    </row>
    <row r="62" spans="1:18" x14ac:dyDescent="0.25">
      <c r="A62" s="86" t="s">
        <v>36</v>
      </c>
      <c r="B62" s="2"/>
      <c r="C62" s="70"/>
      <c r="D62" s="45"/>
      <c r="E62" s="70"/>
      <c r="F62" s="45"/>
      <c r="G62" s="70"/>
      <c r="H62" s="45"/>
      <c r="I62" s="70"/>
      <c r="J62" s="45"/>
      <c r="K62" s="45"/>
      <c r="L62" s="45"/>
      <c r="M62" s="117"/>
      <c r="N62" s="117"/>
      <c r="O62" s="2"/>
      <c r="P62" s="1"/>
      <c r="Q62" s="1"/>
      <c r="R62" s="1"/>
    </row>
    <row r="63" spans="1:18" x14ac:dyDescent="0.25">
      <c r="A63" s="87" t="s">
        <v>28</v>
      </c>
      <c r="B63" s="2">
        <v>55</v>
      </c>
      <c r="C63" s="88">
        <f>IF(($C$4) &gt;="01/01/2014",$C38*O63,$C38*$B63)</f>
        <v>55</v>
      </c>
      <c r="D63" s="112" t="b">
        <f t="shared" ref="D63:D68" si="17">IF($D$5&lt;"01/01/2014",  IF($F$5&lt;"01/01/2014",$E38*$C63,$E38*$P63))</f>
        <v>0</v>
      </c>
      <c r="E63" s="55"/>
      <c r="F63" s="132"/>
      <c r="G63" s="55"/>
      <c r="H63" s="55"/>
      <c r="I63" s="55"/>
      <c r="J63" s="55"/>
      <c r="K63" s="55"/>
      <c r="L63" s="55"/>
      <c r="M63" s="55"/>
      <c r="N63" s="55"/>
      <c r="O63" s="2">
        <v>60</v>
      </c>
      <c r="P63" s="1"/>
      <c r="Q63" s="88">
        <f>C63+E63+G63+I63</f>
        <v>55</v>
      </c>
      <c r="R63" s="89">
        <f>D63+F63+H63+J63</f>
        <v>0</v>
      </c>
    </row>
    <row r="64" spans="1:18" x14ac:dyDescent="0.25">
      <c r="A64" s="87" t="s">
        <v>29</v>
      </c>
      <c r="B64" s="2">
        <v>110</v>
      </c>
      <c r="C64" s="88">
        <f t="shared" ref="C64:E68" si="18">IF($D$4&lt;="31/12/2013",  IF($F$4&lt;="31/12/2013",$D39*$P64,$D39*$P64),$D39*$C7)</f>
        <v>0</v>
      </c>
      <c r="D64" s="112" t="b">
        <f t="shared" si="17"/>
        <v>0</v>
      </c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2">
        <v>120</v>
      </c>
      <c r="P64" s="1"/>
      <c r="Q64" s="88">
        <f t="shared" ref="Q64:R67" si="19">C64+E64+G64+I64</f>
        <v>0</v>
      </c>
      <c r="R64" s="89">
        <f t="shared" si="19"/>
        <v>0</v>
      </c>
    </row>
    <row r="65" spans="1:18" x14ac:dyDescent="0.25">
      <c r="A65" s="87" t="s">
        <v>30</v>
      </c>
      <c r="B65" s="2">
        <v>165</v>
      </c>
      <c r="C65" s="88">
        <f t="shared" si="18"/>
        <v>0</v>
      </c>
      <c r="D65" s="112" t="b">
        <f t="shared" si="17"/>
        <v>0</v>
      </c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2">
        <v>180</v>
      </c>
      <c r="P65" s="1"/>
      <c r="Q65" s="88">
        <f t="shared" si="19"/>
        <v>0</v>
      </c>
      <c r="R65" s="89">
        <f t="shared" si="19"/>
        <v>0</v>
      </c>
    </row>
    <row r="66" spans="1:18" x14ac:dyDescent="0.25">
      <c r="A66" s="87" t="s">
        <v>31</v>
      </c>
      <c r="B66" s="2">
        <v>220</v>
      </c>
      <c r="C66" s="88">
        <f t="shared" si="18"/>
        <v>0</v>
      </c>
      <c r="D66" s="112" t="b">
        <f t="shared" si="17"/>
        <v>0</v>
      </c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2">
        <v>240</v>
      </c>
      <c r="P66" s="1"/>
      <c r="Q66" s="88">
        <f t="shared" si="19"/>
        <v>0</v>
      </c>
      <c r="R66" s="89">
        <f t="shared" si="19"/>
        <v>0</v>
      </c>
    </row>
    <row r="67" spans="1:18" x14ac:dyDescent="0.25">
      <c r="A67" s="87" t="s">
        <v>32</v>
      </c>
      <c r="B67" s="2">
        <v>275</v>
      </c>
      <c r="C67" s="88">
        <f t="shared" si="18"/>
        <v>0</v>
      </c>
      <c r="D67" s="112" t="b">
        <f t="shared" si="17"/>
        <v>0</v>
      </c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2">
        <v>300</v>
      </c>
      <c r="P67" s="1"/>
      <c r="Q67" s="88">
        <f t="shared" si="19"/>
        <v>0</v>
      </c>
      <c r="R67" s="89">
        <f t="shared" si="19"/>
        <v>0</v>
      </c>
    </row>
    <row r="68" spans="1:18" x14ac:dyDescent="0.25">
      <c r="A68" s="87" t="s">
        <v>33</v>
      </c>
      <c r="B68" s="2">
        <v>330</v>
      </c>
      <c r="C68" s="88">
        <f t="shared" si="18"/>
        <v>0</v>
      </c>
      <c r="D68" s="112" t="b">
        <f t="shared" si="17"/>
        <v>0</v>
      </c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2"/>
      <c r="P68" s="1"/>
      <c r="Q68" s="88"/>
      <c r="R68" s="89"/>
    </row>
    <row r="69" spans="1:18" ht="16.5" thickBot="1" x14ac:dyDescent="0.3">
      <c r="A69" s="90" t="s">
        <v>34</v>
      </c>
      <c r="B69" s="74"/>
      <c r="C69" s="91">
        <f>C63+C64+C65+C66+C67</f>
        <v>55</v>
      </c>
      <c r="D69" s="113">
        <f t="shared" ref="D69:K69" si="20">D63+D64+D65+D66+D67</f>
        <v>0</v>
      </c>
      <c r="E69" s="131"/>
      <c r="F69" s="131"/>
      <c r="G69" s="131"/>
      <c r="H69" s="131"/>
      <c r="I69" s="131"/>
      <c r="J69" s="131"/>
      <c r="K69" s="131"/>
      <c r="L69" s="121"/>
      <c r="M69" s="121"/>
      <c r="N69" s="121"/>
      <c r="O69" s="28"/>
      <c r="P69" s="29"/>
      <c r="Q69" s="93">
        <f>C69+E69+G69+I69</f>
        <v>55</v>
      </c>
      <c r="R69" s="92">
        <f>D69+F69+H69+J69</f>
        <v>0</v>
      </c>
    </row>
    <row r="70" spans="1:18" ht="15.75" thickBot="1" x14ac:dyDescent="0.3">
      <c r="A70" s="1"/>
      <c r="B70" s="2"/>
      <c r="C70" s="1"/>
      <c r="D70" s="1"/>
      <c r="E70" s="117"/>
      <c r="F70" s="117"/>
      <c r="G70" s="117"/>
      <c r="H70" s="117"/>
      <c r="I70" s="117"/>
      <c r="J70" s="117"/>
      <c r="K70" s="117"/>
      <c r="L70" s="117"/>
      <c r="M70" s="117"/>
      <c r="N70" s="117"/>
      <c r="O70" s="2"/>
      <c r="P70" s="1"/>
      <c r="Q70" s="1"/>
      <c r="R70" s="1"/>
    </row>
    <row r="71" spans="1:18" x14ac:dyDescent="0.25">
      <c r="A71" s="86" t="s">
        <v>37</v>
      </c>
      <c r="B71" s="2"/>
      <c r="C71" s="70"/>
      <c r="D71" s="45"/>
      <c r="E71" s="70"/>
      <c r="F71" s="45"/>
      <c r="G71" s="70"/>
      <c r="H71" s="45"/>
      <c r="I71" s="70"/>
      <c r="J71" s="45"/>
      <c r="K71" s="45"/>
      <c r="L71" s="45"/>
      <c r="M71" s="117"/>
      <c r="N71" s="117"/>
      <c r="O71" s="2"/>
      <c r="P71" s="1"/>
      <c r="Q71" s="1"/>
      <c r="R71" s="1"/>
    </row>
    <row r="72" spans="1:18" x14ac:dyDescent="0.25">
      <c r="A72" s="87" t="s">
        <v>28</v>
      </c>
      <c r="B72" s="2">
        <v>70</v>
      </c>
      <c r="C72" s="88" t="b">
        <f>IF($D$4&lt;"01/01/2014",  IF($F$4&lt;"01/01/2014",$D47*$C72,$D47*$P72))</f>
        <v>0</v>
      </c>
      <c r="D72" s="89" t="b">
        <f>IF($D$5&lt;"01/01/2014",  IF($F$5&lt;"01/01/2014",$E47*$C72,$E47*$P72))</f>
        <v>0</v>
      </c>
      <c r="E72" s="115"/>
      <c r="F72" s="116"/>
      <c r="G72" s="115"/>
      <c r="H72" s="116"/>
      <c r="I72" s="115"/>
      <c r="J72" s="116"/>
      <c r="K72" s="115"/>
      <c r="L72" s="116"/>
      <c r="M72" s="115"/>
      <c r="N72" s="116"/>
      <c r="O72" s="2">
        <v>80</v>
      </c>
      <c r="P72" s="1"/>
      <c r="Q72" s="88">
        <f>C72+E72+G72+I72</f>
        <v>0</v>
      </c>
      <c r="R72" s="89">
        <f>D72+F72+H72+J72</f>
        <v>0</v>
      </c>
    </row>
    <row r="73" spans="1:18" x14ac:dyDescent="0.25">
      <c r="A73" s="87" t="s">
        <v>29</v>
      </c>
      <c r="B73" s="2">
        <v>140</v>
      </c>
      <c r="C73" s="88" t="b">
        <f>IF($D$4&lt;"01/01/2014",  IF($F$4&lt;"01/01/2014",$D48*$C73,$D48*$P73))</f>
        <v>0</v>
      </c>
      <c r="D73" s="89" t="b">
        <f>IF($D$5&lt;"01/01/2014",  IF($F$5&lt;"01/01/2014",$E48*$C73,$E48*$P73))</f>
        <v>0</v>
      </c>
      <c r="E73" s="88"/>
      <c r="F73" s="89"/>
      <c r="G73" s="88"/>
      <c r="H73" s="89"/>
      <c r="I73" s="88"/>
      <c r="J73" s="89"/>
      <c r="K73" s="88"/>
      <c r="L73" s="89"/>
      <c r="M73" s="88"/>
      <c r="N73" s="89"/>
      <c r="O73" s="2">
        <v>160</v>
      </c>
      <c r="P73" s="1"/>
      <c r="Q73" s="88">
        <f t="shared" ref="Q73:R76" si="21">C73+E73+G73+I73</f>
        <v>0</v>
      </c>
      <c r="R73" s="89">
        <f t="shared" si="21"/>
        <v>0</v>
      </c>
    </row>
    <row r="74" spans="1:18" x14ac:dyDescent="0.25">
      <c r="A74" s="87" t="s">
        <v>30</v>
      </c>
      <c r="B74" s="2">
        <v>210</v>
      </c>
      <c r="C74" s="88" t="b">
        <f>IF($D$4&lt;"01/01/2014",  IF($F$4&lt;"01/01/2014",$D49*$C74,$D49*$P74))</f>
        <v>0</v>
      </c>
      <c r="D74" s="89" t="b">
        <f>IF($D$5&lt;"01/01/2014",  IF($F$5&lt;"01/01/2014",$E49*$C74,$E49*$P74))</f>
        <v>0</v>
      </c>
      <c r="E74" s="88"/>
      <c r="F74" s="89"/>
      <c r="G74" s="88"/>
      <c r="H74" s="89"/>
      <c r="I74" s="88"/>
      <c r="J74" s="89"/>
      <c r="K74" s="88"/>
      <c r="L74" s="89"/>
      <c r="M74" s="88"/>
      <c r="N74" s="89"/>
      <c r="O74" s="2">
        <v>240</v>
      </c>
      <c r="P74" s="1"/>
      <c r="Q74" s="88">
        <f t="shared" si="21"/>
        <v>0</v>
      </c>
      <c r="R74" s="89">
        <f t="shared" si="21"/>
        <v>0</v>
      </c>
    </row>
    <row r="75" spans="1:18" x14ac:dyDescent="0.25">
      <c r="A75" s="87" t="s">
        <v>31</v>
      </c>
      <c r="B75" s="2">
        <v>280</v>
      </c>
      <c r="C75" s="88" t="b">
        <f>IF($D$4&lt;"01/01/2014",  IF($F$4&lt;"01/01/2014",$D50*$C75,$D50*$P75))</f>
        <v>0</v>
      </c>
      <c r="D75" s="89" t="b">
        <f>IF($D$5&lt;"01/01/2014",  IF($F$5&lt;"01/01/2014",$E50*$C75,$E50*$P75))</f>
        <v>0</v>
      </c>
      <c r="E75" s="88"/>
      <c r="F75" s="89"/>
      <c r="G75" s="88"/>
      <c r="H75" s="89"/>
      <c r="I75" s="88"/>
      <c r="J75" s="89"/>
      <c r="K75" s="88"/>
      <c r="L75" s="89"/>
      <c r="M75" s="88"/>
      <c r="N75" s="89"/>
      <c r="O75" s="2">
        <v>320</v>
      </c>
      <c r="P75" s="1"/>
      <c r="Q75" s="88">
        <f t="shared" si="21"/>
        <v>0</v>
      </c>
      <c r="R75" s="89">
        <f t="shared" si="21"/>
        <v>0</v>
      </c>
    </row>
    <row r="76" spans="1:18" x14ac:dyDescent="0.25">
      <c r="A76" s="87" t="s">
        <v>32</v>
      </c>
      <c r="B76" s="2">
        <v>350</v>
      </c>
      <c r="C76" s="88" t="b">
        <f>IF($D$4&lt;"01/01/2014",  IF($F$4&lt;"01/01/2014",$D51*$C76,$D51*$P76))</f>
        <v>0</v>
      </c>
      <c r="D76" s="89" t="b">
        <f>IF($D$5&lt;"01/01/2014",  IF($F$5&lt;"01/01/2014",$E51*$C76,$E51*$P76))</f>
        <v>0</v>
      </c>
      <c r="E76" s="88"/>
      <c r="F76" s="89"/>
      <c r="G76" s="88"/>
      <c r="H76" s="89"/>
      <c r="I76" s="88"/>
      <c r="J76" s="89"/>
      <c r="K76" s="88"/>
      <c r="L76" s="89"/>
      <c r="M76" s="88"/>
      <c r="N76" s="89"/>
      <c r="O76" s="2">
        <v>400</v>
      </c>
      <c r="P76" s="1"/>
      <c r="Q76" s="88">
        <f t="shared" si="21"/>
        <v>0</v>
      </c>
      <c r="R76" s="89">
        <f t="shared" si="21"/>
        <v>0</v>
      </c>
    </row>
    <row r="77" spans="1:18" ht="16.5" thickBot="1" x14ac:dyDescent="0.3">
      <c r="A77" s="90" t="s">
        <v>34</v>
      </c>
      <c r="B77" s="74"/>
      <c r="C77" s="91">
        <f>C72+C73+C74+C75+C76</f>
        <v>0</v>
      </c>
      <c r="D77" s="91">
        <f t="shared" ref="D77:L77" si="22">D72+D73+D74+D75+D76</f>
        <v>0</v>
      </c>
      <c r="E77" s="91"/>
      <c r="F77" s="91"/>
      <c r="G77" s="91"/>
      <c r="H77" s="91"/>
      <c r="I77" s="91"/>
      <c r="J77" s="91"/>
      <c r="K77" s="91"/>
      <c r="L77" s="94"/>
      <c r="M77" s="93"/>
      <c r="N77" s="92"/>
      <c r="O77" s="28"/>
      <c r="P77" s="29"/>
      <c r="Q77" s="93">
        <f>C77+E77+G77+I77</f>
        <v>0</v>
      </c>
      <c r="R77" s="92">
        <f>D77+F77+H77+J77</f>
        <v>0</v>
      </c>
    </row>
    <row r="78" spans="1:18" ht="15.75" thickBot="1" x14ac:dyDescent="0.3">
      <c r="A78" s="1"/>
      <c r="B78" s="2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2"/>
      <c r="P78" s="1"/>
      <c r="Q78" s="1"/>
      <c r="R78" s="1"/>
    </row>
    <row r="79" spans="1:18" x14ac:dyDescent="0.25">
      <c r="A79" s="86" t="s">
        <v>38</v>
      </c>
      <c r="B79" s="2"/>
      <c r="C79" s="70"/>
      <c r="D79" s="45"/>
      <c r="E79" s="70"/>
      <c r="F79" s="45"/>
      <c r="G79" s="70"/>
      <c r="H79" s="45"/>
      <c r="I79" s="70"/>
      <c r="J79" s="45"/>
      <c r="K79" s="45"/>
      <c r="L79" s="45"/>
      <c r="M79" s="1"/>
      <c r="N79" s="1"/>
      <c r="O79" s="2"/>
      <c r="P79" s="1"/>
      <c r="Q79" s="1"/>
      <c r="R79" s="1"/>
    </row>
    <row r="80" spans="1:18" x14ac:dyDescent="0.25">
      <c r="A80" s="87" t="s">
        <v>28</v>
      </c>
      <c r="B80" s="2">
        <v>90</v>
      </c>
      <c r="C80" s="88" t="b">
        <f>IF($D$4&lt;"01/01/2014",  IF($F$4&lt;"01/01/2014",$D55*$C80,$D55*$P80))</f>
        <v>0</v>
      </c>
      <c r="D80" s="89" t="b">
        <f>IF($D$5&lt;"01/01/2014",  IF($F$5&lt;"01/01/2014",$E55*$C80,$E55*$P80))</f>
        <v>0</v>
      </c>
      <c r="E80" s="88"/>
      <c r="F80" s="89"/>
      <c r="G80" s="88"/>
      <c r="H80" s="89"/>
      <c r="I80" s="88"/>
      <c r="J80" s="89"/>
      <c r="K80" s="88"/>
      <c r="L80" s="89"/>
      <c r="M80" s="88"/>
      <c r="N80" s="89"/>
      <c r="O80" s="2">
        <v>100</v>
      </c>
      <c r="P80" s="1"/>
      <c r="Q80" s="88">
        <f>C80+E80+G80+I80</f>
        <v>0</v>
      </c>
      <c r="R80" s="89">
        <f>D80+F80+H80+J80</f>
        <v>0</v>
      </c>
    </row>
    <row r="81" spans="1:18" x14ac:dyDescent="0.25">
      <c r="A81" s="87" t="s">
        <v>29</v>
      </c>
      <c r="B81" s="2">
        <v>180</v>
      </c>
      <c r="C81" s="88" t="b">
        <f>IF($D$4&lt;"01/01/2014",  IF($F$4&lt;"01/01/2014",$D56*$C81,$D56*$P81))</f>
        <v>0</v>
      </c>
      <c r="D81" s="89" t="b">
        <f>IF($D$5&lt;"01/01/2014",  IF($F$5&lt;"01/01/2014",$E56*$C81,$E56*$P81))</f>
        <v>0</v>
      </c>
      <c r="E81" s="88"/>
      <c r="F81" s="89"/>
      <c r="G81" s="88"/>
      <c r="H81" s="89"/>
      <c r="I81" s="88"/>
      <c r="J81" s="89"/>
      <c r="K81" s="88"/>
      <c r="L81" s="89"/>
      <c r="M81" s="88"/>
      <c r="N81" s="89"/>
      <c r="O81" s="2">
        <v>200</v>
      </c>
      <c r="P81" s="1"/>
      <c r="Q81" s="88">
        <f t="shared" ref="Q81:R84" si="23">C81+E81+G81+I81</f>
        <v>0</v>
      </c>
      <c r="R81" s="89">
        <f t="shared" si="23"/>
        <v>0</v>
      </c>
    </row>
    <row r="82" spans="1:18" x14ac:dyDescent="0.25">
      <c r="A82" s="87" t="s">
        <v>30</v>
      </c>
      <c r="B82" s="2">
        <v>270</v>
      </c>
      <c r="C82" s="88" t="b">
        <f>IF($D$4&lt;"01/01/2014",  IF($F$4&lt;"01/01/2014",$D57*$C82,$D57*$P82))</f>
        <v>0</v>
      </c>
      <c r="D82" s="89" t="b">
        <f>IF($D$5&lt;"01/01/2014",  IF($F$5&lt;"01/01/2014",$E57*$C82,$E57*$P82))</f>
        <v>0</v>
      </c>
      <c r="E82" s="88"/>
      <c r="F82" s="89"/>
      <c r="G82" s="88"/>
      <c r="H82" s="89"/>
      <c r="I82" s="88"/>
      <c r="J82" s="89"/>
      <c r="K82" s="88"/>
      <c r="L82" s="89"/>
      <c r="M82" s="88"/>
      <c r="N82" s="89"/>
      <c r="O82" s="2">
        <v>300</v>
      </c>
      <c r="P82" s="1"/>
      <c r="Q82" s="88">
        <f t="shared" si="23"/>
        <v>0</v>
      </c>
      <c r="R82" s="89">
        <f t="shared" si="23"/>
        <v>0</v>
      </c>
    </row>
    <row r="83" spans="1:18" x14ac:dyDescent="0.25">
      <c r="A83" s="87" t="s">
        <v>31</v>
      </c>
      <c r="B83" s="2">
        <v>360</v>
      </c>
      <c r="C83" s="88" t="b">
        <f>IF($D$4&lt;"01/01/2014",  IF($F$4&lt;"01/01/2014",$D58*$C83,$D58*$P83))</f>
        <v>0</v>
      </c>
      <c r="D83" s="89" t="b">
        <f>IF($D$5&lt;"01/01/2014",  IF($F$5&lt;"01/01/2014",$E58*$C83,$E58*$P83))</f>
        <v>0</v>
      </c>
      <c r="E83" s="88"/>
      <c r="F83" s="89"/>
      <c r="G83" s="88"/>
      <c r="H83" s="89"/>
      <c r="I83" s="88"/>
      <c r="J83" s="89"/>
      <c r="K83" s="88"/>
      <c r="L83" s="89"/>
      <c r="M83" s="88"/>
      <c r="N83" s="89"/>
      <c r="O83" s="2">
        <v>400</v>
      </c>
      <c r="P83" s="1"/>
      <c r="Q83" s="88">
        <f t="shared" si="23"/>
        <v>0</v>
      </c>
      <c r="R83" s="89">
        <f t="shared" si="23"/>
        <v>0</v>
      </c>
    </row>
    <row r="84" spans="1:18" x14ac:dyDescent="0.25">
      <c r="A84" s="87" t="s">
        <v>32</v>
      </c>
      <c r="B84" s="2">
        <v>450</v>
      </c>
      <c r="C84" s="88" t="b">
        <f>IF($D$4&lt;"01/01/2014",  IF($F$4&lt;"01/01/2014",$D59*$C84,$D59*$P84))</f>
        <v>0</v>
      </c>
      <c r="D84" s="89" t="b">
        <f>IF($D$5&lt;"01/01/2014",  IF($F$5&lt;"01/01/2014",$E59*$C84,$E59*$P84))</f>
        <v>0</v>
      </c>
      <c r="E84" s="88"/>
      <c r="F84" s="89"/>
      <c r="G84" s="88"/>
      <c r="H84" s="89"/>
      <c r="I84" s="88"/>
      <c r="J84" s="89"/>
      <c r="K84" s="88"/>
      <c r="L84" s="89"/>
      <c r="M84" s="88"/>
      <c r="N84" s="89"/>
      <c r="O84" s="2">
        <v>500</v>
      </c>
      <c r="P84" s="1"/>
      <c r="Q84" s="88">
        <f t="shared" si="23"/>
        <v>0</v>
      </c>
      <c r="R84" s="89">
        <f t="shared" si="23"/>
        <v>0</v>
      </c>
    </row>
    <row r="85" spans="1:18" ht="16.5" thickBot="1" x14ac:dyDescent="0.3">
      <c r="A85" s="90" t="s">
        <v>34</v>
      </c>
      <c r="B85" s="74"/>
      <c r="C85" s="91">
        <f>C80+C81+C82+C83+C84</f>
        <v>0</v>
      </c>
      <c r="D85" s="91">
        <f t="shared" ref="D85:L85" si="24">D80+D81+D82+D83+D84</f>
        <v>0</v>
      </c>
      <c r="E85" s="91"/>
      <c r="F85" s="91"/>
      <c r="G85" s="91"/>
      <c r="H85" s="91"/>
      <c r="I85" s="91"/>
      <c r="J85" s="91"/>
      <c r="K85" s="91"/>
      <c r="L85" s="91"/>
      <c r="M85" s="93"/>
      <c r="N85" s="92"/>
      <c r="O85" s="28"/>
      <c r="P85" s="29"/>
      <c r="Q85" s="93">
        <f>C85+E85+G85+I85</f>
        <v>0</v>
      </c>
      <c r="R85" s="92">
        <f>D85+F85+H85+J85</f>
        <v>0</v>
      </c>
    </row>
    <row r="86" spans="1:18" x14ac:dyDescent="0.25">
      <c r="A86" s="1"/>
      <c r="B86" s="2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2"/>
      <c r="P86" s="1"/>
      <c r="Q86" s="1"/>
      <c r="R86" s="1"/>
    </row>
    <row r="87" spans="1:18" ht="16.5" thickBot="1" x14ac:dyDescent="0.3">
      <c r="A87" s="95" t="s">
        <v>39</v>
      </c>
      <c r="B87" s="25"/>
      <c r="C87" s="96">
        <f>C69+C77+C85</f>
        <v>55</v>
      </c>
      <c r="D87" s="97">
        <f t="shared" ref="D87:N87" si="25">D69+D77+D85</f>
        <v>0</v>
      </c>
      <c r="E87" s="96"/>
      <c r="F87" s="97"/>
      <c r="G87" s="96"/>
      <c r="H87" s="97"/>
      <c r="I87" s="96"/>
      <c r="J87" s="97"/>
      <c r="K87" s="96"/>
      <c r="L87" s="97"/>
      <c r="M87" s="96"/>
      <c r="N87" s="97"/>
      <c r="O87" s="25"/>
      <c r="P87" s="29"/>
      <c r="Q87" s="93">
        <f>C87+E87+G87+I87</f>
        <v>55</v>
      </c>
      <c r="R87" s="92">
        <f>D87+F87+H87+J87</f>
        <v>0</v>
      </c>
    </row>
  </sheetData>
  <mergeCells count="10">
    <mergeCell ref="A2:R2"/>
    <mergeCell ref="C7:D7"/>
    <mergeCell ref="M7:N7"/>
    <mergeCell ref="C8:D8"/>
    <mergeCell ref="E8:F8"/>
    <mergeCell ref="G8:H8"/>
    <mergeCell ref="I8:J8"/>
    <mergeCell ref="K8:L8"/>
    <mergeCell ref="M8:N8"/>
    <mergeCell ref="Q8:R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2013-11-24T11:01:44Z</dcterms:created>
  <dcterms:modified xsi:type="dcterms:W3CDTF">2013-11-24T11:09:34Z</dcterms:modified>
</cp:coreProperties>
</file>