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opo\Desktop\"/>
    </mc:Choice>
  </mc:AlternateContent>
  <bookViews>
    <workbookView xWindow="0" yWindow="0" windowWidth="24000" windowHeight="14235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definedNames>
    <definedName name="Initiales">Feuil3!$A$2:$A$5</definedName>
    <definedName name="Local">Feuil4!$D$2:$D$5</definedName>
  </definedNames>
  <calcPr calcId="152511"/>
</workbook>
</file>

<file path=xl/calcChain.xml><?xml version="1.0" encoding="utf-8"?>
<calcChain xmlns="http://schemas.openxmlformats.org/spreadsheetml/2006/main">
  <c r="B11" i="1" l="1"/>
  <c r="C11" i="1"/>
  <c r="E11" i="1"/>
  <c r="F11" i="1"/>
  <c r="G11" i="1"/>
  <c r="H11" i="1"/>
  <c r="I11" i="1"/>
  <c r="J11" i="1"/>
  <c r="K11" i="1"/>
  <c r="M11" i="1"/>
  <c r="S11" i="1"/>
  <c r="T11" i="1"/>
  <c r="U11" i="1"/>
  <c r="V11" i="1"/>
  <c r="X11" i="1"/>
  <c r="N11" i="1" l="1"/>
  <c r="X10" i="1"/>
  <c r="V10" i="1"/>
  <c r="U10" i="1"/>
  <c r="T10" i="1"/>
  <c r="S10" i="1"/>
  <c r="M10" i="1"/>
  <c r="K10" i="1"/>
  <c r="J10" i="1"/>
  <c r="I10" i="1"/>
  <c r="H10" i="1"/>
  <c r="G10" i="1"/>
  <c r="F10" i="1"/>
  <c r="E10" i="1"/>
  <c r="C10" i="1"/>
  <c r="B10" i="1"/>
  <c r="N10" i="1" l="1"/>
</calcChain>
</file>

<file path=xl/sharedStrings.xml><?xml version="1.0" encoding="utf-8"?>
<sst xmlns="http://schemas.openxmlformats.org/spreadsheetml/2006/main" count="163" uniqueCount="128">
  <si>
    <t>Situation actuelle</t>
  </si>
  <si>
    <t>Appartenance</t>
  </si>
  <si>
    <t>Emplacement actuel</t>
  </si>
  <si>
    <t xml:space="preserve">Nom </t>
  </si>
  <si>
    <t>Prénom</t>
  </si>
  <si>
    <t>Initiales</t>
  </si>
  <si>
    <t>matricule</t>
  </si>
  <si>
    <t xml:space="preserve">Fonction </t>
  </si>
  <si>
    <t>Département</t>
  </si>
  <si>
    <t>Service</t>
  </si>
  <si>
    <t>Bâtiment</t>
  </si>
  <si>
    <t>Etage</t>
  </si>
  <si>
    <t>N°local</t>
  </si>
  <si>
    <t>Identité PC</t>
  </si>
  <si>
    <t>Appareil</t>
  </si>
  <si>
    <t>N° prise</t>
  </si>
  <si>
    <t>Divers</t>
  </si>
  <si>
    <t>PC</t>
  </si>
  <si>
    <t/>
  </si>
  <si>
    <t xml:space="preserve">Déménagement </t>
  </si>
  <si>
    <t>Situation future</t>
  </si>
  <si>
    <t>Emplacement futur</t>
  </si>
  <si>
    <t>Identité</t>
  </si>
  <si>
    <t>Remarques</t>
  </si>
  <si>
    <t>0A</t>
  </si>
  <si>
    <t>Nom</t>
  </si>
  <si>
    <t>Matricule</t>
  </si>
  <si>
    <t>Fonction</t>
  </si>
  <si>
    <t>AAAR</t>
  </si>
  <si>
    <t>EMPLOYE-E DE CUISINE</t>
  </si>
  <si>
    <t>Blanc</t>
  </si>
  <si>
    <t>Michel</t>
  </si>
  <si>
    <t>N° local</t>
  </si>
  <si>
    <t>Site</t>
  </si>
  <si>
    <t>Bât.</t>
  </si>
  <si>
    <t>Niveau</t>
  </si>
  <si>
    <t>Désignation objet</t>
  </si>
  <si>
    <t>Statut local</t>
  </si>
  <si>
    <t>Unité</t>
  </si>
  <si>
    <t>Modifié le</t>
  </si>
  <si>
    <t>Modifié par</t>
  </si>
  <si>
    <t>Surface CAO [m²]</t>
  </si>
  <si>
    <t>Part [%]</t>
  </si>
  <si>
    <t>Valable jusqu'au</t>
  </si>
  <si>
    <t>Valable du</t>
  </si>
  <si>
    <t>Zone de propreté</t>
  </si>
  <si>
    <t>Zone de sécurité</t>
  </si>
  <si>
    <t>Radio protection</t>
  </si>
  <si>
    <t>Surface de plancher SP [m²]</t>
  </si>
  <si>
    <t>Libellé département</t>
  </si>
  <si>
    <t>Libellé service</t>
  </si>
  <si>
    <t>Libéllé unité</t>
  </si>
  <si>
    <t>CR</t>
  </si>
  <si>
    <t xml:space="preserve"> [Production]</t>
  </si>
  <si>
    <t>100</t>
  </si>
  <si>
    <t>COUL  [COULOIR]</t>
  </si>
  <si>
    <t>COULOIR</t>
  </si>
  <si>
    <t>SME - Service maintenance et exploitation - staff</t>
  </si>
  <si>
    <t>2</t>
  </si>
  <si>
    <t>23</t>
  </si>
  <si>
    <t>230</t>
  </si>
  <si>
    <t>17.93</t>
  </si>
  <si>
    <t>Assigné à</t>
  </si>
  <si>
    <t>Fabricant</t>
  </si>
  <si>
    <t>Système d'exploitation</t>
  </si>
  <si>
    <t>Vitesse du processeur (MHz)</t>
  </si>
  <si>
    <t>État</t>
  </si>
  <si>
    <t>Hewlett-Packard</t>
  </si>
  <si>
    <t>Microsoft Windows 7 Professional Edition 32-bit</t>
  </si>
  <si>
    <t>Installé</t>
  </si>
  <si>
    <t>0A-0-001</t>
  </si>
  <si>
    <t>Utilisation</t>
  </si>
  <si>
    <t>Libellé</t>
  </si>
  <si>
    <t>Code</t>
  </si>
  <si>
    <t>Type</t>
  </si>
  <si>
    <t>EMPLOYE-E DE RESTAURANT</t>
  </si>
  <si>
    <t>Service Divers</t>
  </si>
  <si>
    <t>Maintenance</t>
  </si>
  <si>
    <t>Dpt Exploitation</t>
  </si>
  <si>
    <t>Local</t>
  </si>
  <si>
    <t>XXX</t>
  </si>
  <si>
    <t>mandat:</t>
  </si>
  <si>
    <t>0A-1-001</t>
  </si>
  <si>
    <t>0A-2-002</t>
  </si>
  <si>
    <t>0A-3-003</t>
  </si>
  <si>
    <t>AAAS</t>
  </si>
  <si>
    <t>AAAT</t>
  </si>
  <si>
    <t>AAAU</t>
  </si>
  <si>
    <t>EMPLOYE-E DE NETTOYAGE</t>
  </si>
  <si>
    <t>EMPLOYE-E DE MAINTENANCE</t>
  </si>
  <si>
    <t>pc-0001</t>
  </si>
  <si>
    <t>pc-0002</t>
  </si>
  <si>
    <t>pc-0003</t>
  </si>
  <si>
    <t>pc-0004</t>
  </si>
  <si>
    <t>Pierre Dupont</t>
  </si>
  <si>
    <t>Michel Blanc</t>
  </si>
  <si>
    <t>Robert Bleu</t>
  </si>
  <si>
    <t>Alain Rouge</t>
  </si>
  <si>
    <t>Dupont</t>
  </si>
  <si>
    <t>Pierre</t>
  </si>
  <si>
    <t>Robert</t>
  </si>
  <si>
    <t>Alain</t>
  </si>
  <si>
    <t>Bleu</t>
  </si>
  <si>
    <t>Rouge</t>
  </si>
  <si>
    <t>Service Pneu</t>
  </si>
  <si>
    <t>Service Archivage</t>
  </si>
  <si>
    <t>Mécanique</t>
  </si>
  <si>
    <t>Papier</t>
  </si>
  <si>
    <t>Service Jardinier</t>
  </si>
  <si>
    <t>Plante</t>
  </si>
  <si>
    <t>pc-0005</t>
  </si>
  <si>
    <t>pc-0006</t>
  </si>
  <si>
    <t>pc-0007</t>
  </si>
  <si>
    <t>Dell</t>
  </si>
  <si>
    <t>Mac</t>
  </si>
  <si>
    <t>Microsoft Windows 10 Professional Edition 64-bit</t>
  </si>
  <si>
    <t>Microsoft Windows 7 Professional Edition 64-bit</t>
  </si>
  <si>
    <t>ID</t>
  </si>
  <si>
    <t>Colonne1</t>
  </si>
  <si>
    <t>Département2</t>
  </si>
  <si>
    <t>Service3</t>
  </si>
  <si>
    <t>Bâtiment4</t>
  </si>
  <si>
    <t>Etage5</t>
  </si>
  <si>
    <t>N°local6</t>
  </si>
  <si>
    <t>Local7</t>
  </si>
  <si>
    <t>Appareil8</t>
  </si>
  <si>
    <t>n° prise9</t>
  </si>
  <si>
    <t>Divers10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</si>
</sst>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0"/>
      <color indexed="8"/>
      <name val="Arial"/>
      <family val="2"/>
    </font>
    <font>
      <b/>
      <sz val="11"/>
      <color rgb="FF0066FF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Calibri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83B1F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2048F0"/>
        <bgColor indexed="64"/>
      </patternFill>
    </fill>
    <fill>
      <patternFill patternType="solid">
        <fgColor rgb="FFE5A5E7"/>
        <bgColor indexed="64"/>
      </patternFill>
    </fill>
    <fill>
      <patternFill patternType="solid">
        <fgColor rgb="FF9040A6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rgb="FFD2E3FE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66">
    <xf numFmtId="0" fontId="0" fillId="0" borderId="0" xfId="0"/>
    <xf numFmtId="0" fontId="0" fillId="0" borderId="0" xfId="0"/>
    <xf numFmtId="0" fontId="0" fillId="0" borderId="0" xfId="0"/>
    <xf numFmtId="0" fontId="1" fillId="0" borderId="0" xfId="1" applyAlignment="1">
      <alignment horizontal="left"/>
    </xf>
    <xf numFmtId="0" fontId="1" fillId="0" borderId="0" xfId="1" applyAlignment="1">
      <alignment vertical="center"/>
    </xf>
    <xf numFmtId="0" fontId="2" fillId="2" borderId="0" xfId="1" applyFont="1" applyFill="1" applyBorder="1" applyAlignme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vertical="center"/>
    </xf>
    <xf numFmtId="0" fontId="4" fillId="0" borderId="0" xfId="1" applyFont="1"/>
    <xf numFmtId="0" fontId="6" fillId="0" borderId="0" xfId="1" applyFont="1"/>
    <xf numFmtId="0" fontId="6" fillId="0" borderId="0" xfId="1" applyFont="1" applyAlignment="1">
      <alignment horizontal="center"/>
    </xf>
    <xf numFmtId="0" fontId="6" fillId="0" borderId="0" xfId="1" applyFont="1" applyAlignment="1">
      <alignment horizontal="left"/>
    </xf>
    <xf numFmtId="0" fontId="1" fillId="0" borderId="0" xfId="1" applyFill="1"/>
    <xf numFmtId="0" fontId="7" fillId="0" borderId="0" xfId="1" applyFont="1" applyAlignment="1">
      <alignment horizontal="left"/>
    </xf>
    <xf numFmtId="0" fontId="7" fillId="0" borderId="0" xfId="1" applyFont="1"/>
    <xf numFmtId="0" fontId="0" fillId="3" borderId="0" xfId="0" applyFill="1" applyBorder="1"/>
    <xf numFmtId="0" fontId="8" fillId="0" borderId="0" xfId="1" applyFont="1" applyAlignment="1">
      <alignment vertical="center"/>
    </xf>
    <xf numFmtId="0" fontId="9" fillId="0" borderId="0" xfId="1" applyFont="1"/>
    <xf numFmtId="0" fontId="0" fillId="0" borderId="0" xfId="1" quotePrefix="1" applyFont="1"/>
    <xf numFmtId="0" fontId="9" fillId="0" borderId="0" xfId="1" applyFont="1" applyAlignment="1">
      <alignment horizontal="center"/>
    </xf>
    <xf numFmtId="0" fontId="0" fillId="0" borderId="0" xfId="0"/>
    <xf numFmtId="0" fontId="14" fillId="7" borderId="2" xfId="2" applyFont="1" applyFill="1" applyBorder="1" applyAlignment="1">
      <alignment horizontal="center"/>
    </xf>
    <xf numFmtId="0" fontId="14" fillId="0" borderId="3" xfId="2" applyFont="1" applyFill="1" applyBorder="1" applyAlignment="1">
      <alignment wrapText="1"/>
    </xf>
    <xf numFmtId="0" fontId="3" fillId="0" borderId="0" xfId="0" applyNumberFormat="1" applyFont="1" applyAlignment="1">
      <alignment horizontal="left"/>
    </xf>
    <xf numFmtId="0" fontId="0" fillId="0" borderId="0" xfId="0" applyNumberFormat="1" applyAlignment="1">
      <alignment horizontal="left"/>
    </xf>
    <xf numFmtId="0" fontId="13" fillId="0" borderId="0" xfId="0" applyNumberFormat="1" applyFont="1"/>
    <xf numFmtId="0" fontId="0" fillId="0" borderId="0" xfId="0" applyNumberFormat="1" applyAlignment="1">
      <alignment vertical="top" wrapText="1"/>
    </xf>
    <xf numFmtId="49" fontId="0" fillId="0" borderId="0" xfId="0" applyNumberFormat="1"/>
    <xf numFmtId="49" fontId="0" fillId="0" borderId="0" xfId="0" applyNumberFormat="1" applyAlignment="1">
      <alignment horizontal="left"/>
    </xf>
    <xf numFmtId="0" fontId="12" fillId="8" borderId="0" xfId="1" applyFont="1" applyFill="1" applyBorder="1" applyAlignment="1">
      <alignment horizontal="center" vertical="center"/>
    </xf>
    <xf numFmtId="0" fontId="8" fillId="8" borderId="0" xfId="1" applyFont="1" applyFill="1" applyBorder="1" applyAlignment="1">
      <alignment horizontal="center" vertical="center"/>
    </xf>
    <xf numFmtId="0" fontId="12" fillId="8" borderId="0" xfId="1" applyFont="1" applyFill="1" applyBorder="1" applyAlignment="1">
      <alignment horizontal="center" vertical="center" wrapText="1"/>
    </xf>
    <xf numFmtId="0" fontId="2" fillId="2" borderId="0" xfId="1" applyFont="1" applyFill="1" applyBorder="1" applyAlignment="1">
      <alignment horizontal="center" vertical="center"/>
    </xf>
    <xf numFmtId="0" fontId="8" fillId="2" borderId="0" xfId="1" applyFont="1" applyFill="1" applyBorder="1" applyAlignment="1">
      <alignment horizontal="center" vertical="center"/>
    </xf>
    <xf numFmtId="0" fontId="11" fillId="2" borderId="0" xfId="1" applyFont="1" applyFill="1" applyBorder="1" applyAlignment="1">
      <alignment horizontal="center" vertical="center"/>
    </xf>
    <xf numFmtId="0" fontId="1" fillId="3" borderId="0" xfId="1" applyFill="1" applyBorder="1" applyAlignment="1">
      <alignment horizontal="center" vertical="center"/>
    </xf>
    <xf numFmtId="0" fontId="2" fillId="5" borderId="0" xfId="1" applyFont="1" applyFill="1" applyBorder="1" applyAlignment="1">
      <alignment horizontal="center" vertical="center"/>
    </xf>
    <xf numFmtId="0" fontId="8" fillId="5" borderId="0" xfId="1" applyFont="1" applyFill="1" applyBorder="1" applyAlignment="1">
      <alignment horizontal="center" vertical="center"/>
    </xf>
    <xf numFmtId="0" fontId="11" fillId="5" borderId="0" xfId="1" applyFont="1" applyFill="1" applyBorder="1" applyAlignment="1">
      <alignment horizontal="center" vertical="center"/>
    </xf>
    <xf numFmtId="0" fontId="0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0" xfId="1" applyFont="1" applyBorder="1"/>
    <xf numFmtId="0" fontId="0" fillId="0" borderId="0" xfId="1" applyFont="1" applyBorder="1" applyAlignment="1">
      <alignment wrapText="1"/>
    </xf>
    <xf numFmtId="0" fontId="0" fillId="0" borderId="0" xfId="1" applyNumberFormat="1" applyFont="1" applyBorder="1" applyAlignment="1">
      <alignment horizontal="center"/>
    </xf>
    <xf numFmtId="0" fontId="1" fillId="0" borderId="0" xfId="1" applyBorder="1" applyAlignment="1">
      <alignment horizontal="center"/>
    </xf>
    <xf numFmtId="0" fontId="0" fillId="0" borderId="0" xfId="1" applyFont="1" applyBorder="1" applyAlignment="1">
      <alignment horizontal="center"/>
    </xf>
    <xf numFmtId="0" fontId="0" fillId="0" borderId="0" xfId="1" applyFont="1" applyFill="1" applyBorder="1"/>
    <xf numFmtId="0" fontId="0" fillId="0" borderId="0" xfId="1" quotePrefix="1" applyFont="1" applyBorder="1" applyAlignment="1">
      <alignment horizontal="center"/>
    </xf>
    <xf numFmtId="0" fontId="1" fillId="0" borderId="0" xfId="1" applyBorder="1"/>
    <xf numFmtId="0" fontId="1" fillId="0" borderId="0" xfId="1" applyBorder="1" applyAlignment="1">
      <alignment vertical="center"/>
    </xf>
    <xf numFmtId="0" fontId="1" fillId="3" borderId="1" xfId="1" applyFill="1" applyBorder="1" applyAlignment="1">
      <alignment vertical="center"/>
    </xf>
    <xf numFmtId="0" fontId="1" fillId="0" borderId="1" xfId="1" applyBorder="1" applyAlignment="1">
      <alignment vertical="center"/>
    </xf>
    <xf numFmtId="0" fontId="2" fillId="6" borderId="1" xfId="1" applyFont="1" applyFill="1" applyBorder="1" applyAlignment="1">
      <alignment horizontal="center" vertical="center"/>
    </xf>
    <xf numFmtId="0" fontId="0" fillId="0" borderId="0" xfId="0" applyBorder="1"/>
    <xf numFmtId="0" fontId="0" fillId="0" borderId="0" xfId="1" applyFont="1" applyFill="1" applyAlignment="1">
      <alignment horizontal="left"/>
    </xf>
    <xf numFmtId="0" fontId="1" fillId="0" borderId="0" xfId="1" applyFill="1" applyAlignment="1">
      <alignment horizontal="left"/>
    </xf>
    <xf numFmtId="0" fontId="0" fillId="0" borderId="0" xfId="1" applyFont="1" applyFill="1"/>
    <xf numFmtId="0" fontId="0" fillId="0" borderId="0" xfId="1" applyFont="1" applyFill="1" applyAlignment="1">
      <alignment wrapText="1"/>
    </xf>
    <xf numFmtId="0" fontId="0" fillId="0" borderId="0" xfId="1" applyNumberFormat="1" applyFont="1" applyFill="1" applyAlignment="1">
      <alignment horizontal="center"/>
    </xf>
    <xf numFmtId="0" fontId="1" fillId="0" borderId="0" xfId="1" applyFill="1" applyAlignment="1">
      <alignment horizontal="center"/>
    </xf>
    <xf numFmtId="0" fontId="0" fillId="0" borderId="0" xfId="1" applyFont="1" applyFill="1" applyAlignment="1">
      <alignment horizontal="center"/>
    </xf>
    <xf numFmtId="0" fontId="0" fillId="3" borderId="0" xfId="0" applyFill="1"/>
    <xf numFmtId="0" fontId="2" fillId="6" borderId="1" xfId="1" applyFon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/>
    </xf>
    <xf numFmtId="0" fontId="2" fillId="4" borderId="1" xfId="1" applyFont="1" applyFill="1" applyBorder="1" applyAlignment="1">
      <alignment horizontal="center" vertical="center"/>
    </xf>
    <xf numFmtId="0" fontId="5" fillId="6" borderId="1" xfId="1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_Feuil1" xfId="2"/>
  </cellStyles>
  <dxfs count="31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ill>
        <patternFill patternType="solid">
          <fgColor indexed="64"/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E5A5E7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600075</xdr:colOff>
          <xdr:row>1</xdr:row>
          <xdr:rowOff>19050</xdr:rowOff>
        </xdr:from>
        <xdr:to>
          <xdr:col>7</xdr:col>
          <xdr:colOff>2047875</xdr:colOff>
          <xdr:row>3</xdr:row>
          <xdr:rowOff>47625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Fichier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114300</xdr:colOff>
          <xdr:row>1</xdr:row>
          <xdr:rowOff>0</xdr:rowOff>
        </xdr:from>
        <xdr:to>
          <xdr:col>8</xdr:col>
          <xdr:colOff>1562100</xdr:colOff>
          <xdr:row>3</xdr:row>
          <xdr:rowOff>28575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Fichier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1857375</xdr:colOff>
          <xdr:row>0</xdr:row>
          <xdr:rowOff>171450</xdr:rowOff>
        </xdr:from>
        <xdr:to>
          <xdr:col>9</xdr:col>
          <xdr:colOff>600075</xdr:colOff>
          <xdr:row>3</xdr:row>
          <xdr:rowOff>9525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Fichier 3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9:AC11" totalsRowShown="0" headerRowDxfId="30" headerRowCellStyle="Normal 2">
  <autoFilter ref="A9:AC11"/>
  <tableColumns count="29">
    <tableColumn id="1" name="ID"/>
    <tableColumn id="2" name="Nom " dataDxfId="29" dataCellStyle="Normal 2">
      <calculatedColumnFormula>VLOOKUP(D10,Feuil3!A:D,2,FALSE)</calculatedColumnFormula>
    </tableColumn>
    <tableColumn id="3" name="Prénom" dataDxfId="28" dataCellStyle="Normal 2">
      <calculatedColumnFormula>VLOOKUP(D10,Feuil3!A:D,3,FALSE)</calculatedColumnFormula>
    </tableColumn>
    <tableColumn id="4" name="Initiales" dataDxfId="27" dataCellStyle="Normal 2"/>
    <tableColumn id="5" name="matricule" dataDxfId="26" dataCellStyle="Normal 2">
      <calculatedColumnFormula>VLOOKUP(D10,Feuil3!A:D,4,FALSE)</calculatedColumnFormula>
    </tableColumn>
    <tableColumn id="6" name="Code" dataDxfId="25" dataCellStyle="Normal 2">
      <calculatedColumnFormula>C5</calculatedColumnFormula>
    </tableColumn>
    <tableColumn id="7" name="Fonction " dataDxfId="24" dataCellStyle="Normal 2">
      <calculatedColumnFormula>VLOOKUP(D10,Feuil3!A:E,5,FALSE)</calculatedColumnFormula>
    </tableColumn>
    <tableColumn id="8" name="Département" dataDxfId="23" dataCellStyle="Normal 2">
      <calculatedColumnFormula>VLOOKUP(L10,Feuil4!A:Z,24,FALSE)</calculatedColumnFormula>
    </tableColumn>
    <tableColumn id="9" name="Service" dataDxfId="22" dataCellStyle="Normal 2">
      <calculatedColumnFormula>VLOOKUP(L10,Feuil4!A:Z,25,FALSE)</calculatedColumnFormula>
    </tableColumn>
    <tableColumn id="10" name="Bâtiment" dataDxfId="21" dataCellStyle="Normal 2">
      <calculatedColumnFormula>VLOOKUP(L10,Feuil4!A:Z,3,FALSE)</calculatedColumnFormula>
    </tableColumn>
    <tableColumn id="11" name="Etage" dataDxfId="20" dataCellStyle="Normal 2">
      <calculatedColumnFormula>VLOOKUP(L10,Feuil4!A:Z,4,FALSE)</calculatedColumnFormula>
    </tableColumn>
    <tableColumn id="12" name="N°local" dataDxfId="19" dataCellStyle="Normal 2"/>
    <tableColumn id="13" name="Local" dataDxfId="18" dataCellStyle="Normal 2">
      <calculatedColumnFormula>VLOOKUP(L10,Feuil4!A:Z,9,FALSE)</calculatedColumnFormula>
    </tableColumn>
    <tableColumn id="14" name="Identité PC" dataDxfId="17" dataCellStyle="Normal 2">
      <calculatedColumnFormula>IFERROR(INDEX(Feuil5!A$2:A$8,MATCH(Feuil1!C10&amp;" "&amp;Feuil1!B10,Feuil5!B$2:B$8,0)),"Utilisateur non enregistré")</calculatedColumnFormula>
    </tableColumn>
    <tableColumn id="15" name="Appareil" dataDxfId="16" dataCellStyle="Normal 2"/>
    <tableColumn id="16" name="N° prise" dataDxfId="15" dataCellStyle="Normal 2"/>
    <tableColumn id="17" name="Divers" dataDxfId="14" dataCellStyle="Normal 2"/>
    <tableColumn id="18" name="Colonne1" dataDxfId="13"/>
    <tableColumn id="19" name="Département2" dataDxfId="12" dataCellStyle="Normal 2">
      <calculatedColumnFormula>VLOOKUP(W10,Feuil4!A:Z,24,FALSE)</calculatedColumnFormula>
    </tableColumn>
    <tableColumn id="20" name="Service3" dataDxfId="11" dataCellStyle="Normal 2">
      <calculatedColumnFormula>VLOOKUP(W10,Feuil4!A:Z,25,FALSE)</calculatedColumnFormula>
    </tableColumn>
    <tableColumn id="21" name="Bâtiment4" dataDxfId="10" dataCellStyle="Normal 2">
      <calculatedColumnFormula>VLOOKUP(W10,Feuil4!A:Z,3,FALSE)</calculatedColumnFormula>
    </tableColumn>
    <tableColumn id="22" name="Etage5" dataDxfId="9" dataCellStyle="Normal 2">
      <calculatedColumnFormula>VLOOKUP(W10,Feuil4!A:Z,4,FALSE)</calculatedColumnFormula>
    </tableColumn>
    <tableColumn id="23" name="N°local6" dataDxfId="8" dataCellStyle="Normal 2"/>
    <tableColumn id="24" name="Local7" dataDxfId="7" dataCellStyle="Normal 2">
      <calculatedColumnFormula>VLOOKUP(W10,Feuil4!A:Z,9,FALSE)</calculatedColumnFormula>
    </tableColumn>
    <tableColumn id="25" name="Identité" dataDxfId="6" dataCellStyle="Normal 2"/>
    <tableColumn id="26" name="Appareil8" dataDxfId="5" dataCellStyle="Normal 2"/>
    <tableColumn id="27" name="n° prise9" dataCellStyle="Normal 2"/>
    <tableColumn id="28" name="Divers10" dataDxfId="4" dataCellStyle="Normal 2"/>
    <tableColumn id="29" name="Remarques" dataCellStyle="Normal 2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E11"/>
  <sheetViews>
    <sheetView tabSelected="1" workbookViewId="0">
      <pane ySplit="9" topLeftCell="A10" activePane="bottomLeft" state="frozen"/>
      <selection pane="bottomLeft" activeCell="G15" sqref="G15"/>
    </sheetView>
  </sheetViews>
  <sheetFormatPr baseColWidth="10" defaultRowHeight="15" x14ac:dyDescent="0.25"/>
  <cols>
    <col min="1" max="1" width="5.140625" style="20" customWidth="1"/>
    <col min="2" max="3" width="18.7109375" customWidth="1"/>
    <col min="4" max="4" width="10.28515625" customWidth="1"/>
    <col min="5" max="5" width="11.5703125" customWidth="1"/>
    <col min="6" max="6" width="7.7109375" customWidth="1"/>
    <col min="7" max="7" width="26" bestFit="1" customWidth="1"/>
    <col min="8" max="8" width="33.85546875" bestFit="1" customWidth="1"/>
    <col min="9" max="9" width="40.5703125" customWidth="1"/>
    <col min="10" max="10" width="11.28515625" customWidth="1"/>
    <col min="11" max="11" width="8" customWidth="1"/>
    <col min="12" max="12" width="9.42578125" customWidth="1"/>
    <col min="13" max="13" width="9.5703125" bestFit="1" customWidth="1"/>
    <col min="14" max="14" width="13" customWidth="1"/>
    <col min="15" max="15" width="10.7109375" customWidth="1"/>
    <col min="16" max="16" width="10.140625" customWidth="1"/>
    <col min="17" max="17" width="8.7109375" customWidth="1"/>
    <col min="18" max="18" width="11.5703125" customWidth="1"/>
    <col min="19" max="19" width="33.85546875" bestFit="1" customWidth="1"/>
    <col min="20" max="20" width="43.7109375" bestFit="1" customWidth="1"/>
    <col min="21" max="21" width="12.28515625" customWidth="1"/>
    <col min="22" max="22" width="9" customWidth="1"/>
    <col min="23" max="23" width="10.42578125" customWidth="1"/>
    <col min="24" max="24" width="9.5703125" bestFit="1" customWidth="1"/>
    <col min="25" max="25" width="10.28515625" customWidth="1"/>
    <col min="26" max="26" width="11.7109375" customWidth="1"/>
    <col min="27" max="27" width="10.85546875" customWidth="1"/>
    <col min="28" max="28" width="10.7109375" customWidth="1"/>
    <col min="29" max="29" width="13.140625" customWidth="1"/>
  </cols>
  <sheetData>
    <row r="1" spans="1:31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</row>
    <row r="2" spans="1:31" ht="18.75" x14ac:dyDescent="0.3">
      <c r="B2" s="14" t="s">
        <v>19</v>
      </c>
      <c r="C2" s="13"/>
      <c r="D2" s="11"/>
      <c r="E2" s="11"/>
      <c r="F2" s="11"/>
      <c r="G2" s="11"/>
      <c r="H2" s="9"/>
      <c r="I2" s="9"/>
      <c r="J2" s="9"/>
      <c r="K2" s="10"/>
      <c r="L2" s="9"/>
      <c r="M2" s="9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ht="18.75" x14ac:dyDescent="0.3">
      <c r="B3" s="17"/>
      <c r="C3" s="13"/>
      <c r="D3" s="13"/>
      <c r="E3" s="13"/>
      <c r="F3" s="13"/>
      <c r="G3" s="13"/>
      <c r="H3" s="18"/>
      <c r="I3" s="18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ht="15.75" x14ac:dyDescent="0.25">
      <c r="B4" s="8" t="s">
        <v>80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</row>
    <row r="5" spans="1:31" ht="15.75" x14ac:dyDescent="0.25">
      <c r="B5" s="19" t="s">
        <v>81</v>
      </c>
      <c r="C5" s="3"/>
      <c r="D5" s="2"/>
      <c r="E5" s="2"/>
      <c r="F5" s="2"/>
      <c r="G5" s="2"/>
      <c r="H5" s="2"/>
      <c r="I5" s="18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</row>
    <row r="6" spans="1:31" ht="18.75" x14ac:dyDescent="0.3">
      <c r="B6" s="14"/>
      <c r="C6" s="2"/>
      <c r="D6" s="2"/>
      <c r="E6" s="14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</row>
    <row r="7" spans="1:31" ht="15.75" x14ac:dyDescent="0.25">
      <c r="B7" s="7"/>
      <c r="C7" s="6"/>
      <c r="D7" s="6"/>
      <c r="E7" s="6"/>
      <c r="F7" s="6"/>
      <c r="G7" s="6"/>
      <c r="H7" s="63" t="s">
        <v>0</v>
      </c>
      <c r="I7" s="63"/>
      <c r="J7" s="63"/>
      <c r="K7" s="63"/>
      <c r="L7" s="63"/>
      <c r="M7" s="63"/>
      <c r="N7" s="63"/>
      <c r="O7" s="63"/>
      <c r="P7" s="63"/>
      <c r="Q7" s="63"/>
      <c r="R7" s="50"/>
      <c r="S7" s="65" t="s">
        <v>20</v>
      </c>
      <c r="T7" s="65"/>
      <c r="U7" s="65"/>
      <c r="V7" s="65"/>
      <c r="W7" s="65"/>
      <c r="X7" s="65"/>
      <c r="Y7" s="65"/>
      <c r="Z7" s="65"/>
      <c r="AA7" s="65"/>
      <c r="AB7" s="65"/>
      <c r="AC7" s="51"/>
      <c r="AD7" s="49"/>
      <c r="AE7" s="4"/>
    </row>
    <row r="8" spans="1:31" ht="15.75" x14ac:dyDescent="0.25">
      <c r="B8" s="16"/>
      <c r="C8" s="6"/>
      <c r="D8" s="6"/>
      <c r="E8" s="6"/>
      <c r="F8" s="6"/>
      <c r="G8" s="6"/>
      <c r="H8" s="64" t="s">
        <v>1</v>
      </c>
      <c r="I8" s="64"/>
      <c r="J8" s="63" t="s">
        <v>2</v>
      </c>
      <c r="K8" s="63"/>
      <c r="L8" s="63"/>
      <c r="M8" s="63"/>
      <c r="N8" s="63"/>
      <c r="O8" s="63"/>
      <c r="P8" s="63"/>
      <c r="Q8" s="63"/>
      <c r="R8" s="50"/>
      <c r="S8" s="62" t="s">
        <v>1</v>
      </c>
      <c r="T8" s="62"/>
      <c r="U8" s="62" t="s">
        <v>21</v>
      </c>
      <c r="V8" s="62"/>
      <c r="W8" s="62"/>
      <c r="X8" s="62"/>
      <c r="Y8" s="62"/>
      <c r="Z8" s="62"/>
      <c r="AA8" s="62"/>
      <c r="AB8" s="52"/>
      <c r="AC8" s="51"/>
      <c r="AD8" s="49"/>
      <c r="AE8" s="4"/>
    </row>
    <row r="9" spans="1:31" x14ac:dyDescent="0.25">
      <c r="A9" s="53" t="s">
        <v>117</v>
      </c>
      <c r="B9" s="29" t="s">
        <v>3</v>
      </c>
      <c r="C9" s="29" t="s">
        <v>4</v>
      </c>
      <c r="D9" s="30" t="s">
        <v>5</v>
      </c>
      <c r="E9" s="29" t="s">
        <v>6</v>
      </c>
      <c r="F9" s="29" t="s">
        <v>73</v>
      </c>
      <c r="G9" s="31" t="s">
        <v>7</v>
      </c>
      <c r="H9" s="32" t="s">
        <v>8</v>
      </c>
      <c r="I9" s="32" t="s">
        <v>9</v>
      </c>
      <c r="J9" s="32" t="s">
        <v>10</v>
      </c>
      <c r="K9" s="32" t="s">
        <v>11</v>
      </c>
      <c r="L9" s="33" t="s">
        <v>12</v>
      </c>
      <c r="M9" s="34" t="s">
        <v>79</v>
      </c>
      <c r="N9" s="32" t="s">
        <v>13</v>
      </c>
      <c r="O9" s="32" t="s">
        <v>14</v>
      </c>
      <c r="P9" s="32" t="s">
        <v>15</v>
      </c>
      <c r="Q9" s="32" t="s">
        <v>16</v>
      </c>
      <c r="R9" s="35" t="s">
        <v>118</v>
      </c>
      <c r="S9" s="36" t="s">
        <v>119</v>
      </c>
      <c r="T9" s="36" t="s">
        <v>120</v>
      </c>
      <c r="U9" s="36" t="s">
        <v>121</v>
      </c>
      <c r="V9" s="36" t="s">
        <v>122</v>
      </c>
      <c r="W9" s="37" t="s">
        <v>123</v>
      </c>
      <c r="X9" s="38" t="s">
        <v>124</v>
      </c>
      <c r="Y9" s="36" t="s">
        <v>22</v>
      </c>
      <c r="Z9" s="36" t="s">
        <v>125</v>
      </c>
      <c r="AA9" s="36" t="s">
        <v>126</v>
      </c>
      <c r="AB9" s="36" t="s">
        <v>127</v>
      </c>
      <c r="AC9" s="5" t="s">
        <v>23</v>
      </c>
      <c r="AD9" s="4"/>
      <c r="AE9" s="4"/>
    </row>
    <row r="10" spans="1:31" ht="15" customHeight="1" x14ac:dyDescent="0.25">
      <c r="A10" s="53">
        <v>1</v>
      </c>
      <c r="B10" s="39" t="str">
        <f>VLOOKUP(D10,Feuil3!A:D,2,FALSE)</f>
        <v>Dupont</v>
      </c>
      <c r="C10" s="39" t="str">
        <f>VLOOKUP(D10,Feuil3!A:D,3,FALSE)</f>
        <v>Pierre</v>
      </c>
      <c r="D10" s="39" t="s">
        <v>28</v>
      </c>
      <c r="E10" s="39">
        <f>VLOOKUP(D10,Feuil3!A:D,4,FALSE)</f>
        <v>123456</v>
      </c>
      <c r="F10" s="40">
        <f>C5</f>
        <v>0</v>
      </c>
      <c r="G10" s="39" t="str">
        <f>VLOOKUP(D10,Feuil3!A:E,5,FALSE)</f>
        <v>EMPLOYE-E DE RESTAURANT</v>
      </c>
      <c r="H10" s="41" t="e">
        <f>VLOOKUP(L10,Feuil4!A:Z,24,FALSE)</f>
        <v>#N/A</v>
      </c>
      <c r="I10" s="42" t="e">
        <f>VLOOKUP(L10,Feuil4!A:Z,25,FALSE)</f>
        <v>#N/A</v>
      </c>
      <c r="J10" s="43" t="e">
        <f>VLOOKUP(L10,Feuil4!A:Z,3,FALSE)</f>
        <v>#N/A</v>
      </c>
      <c r="K10" s="44" t="e">
        <f>VLOOKUP(L10,Feuil4!A:Z,4,FALSE)</f>
        <v>#N/A</v>
      </c>
      <c r="L10" s="45" t="s">
        <v>70</v>
      </c>
      <c r="M10" s="43" t="e">
        <f>VLOOKUP(L10,Feuil4!A:Z,9,FALSE)</f>
        <v>#N/A</v>
      </c>
      <c r="N10" s="46" t="str">
        <f>IFERROR(INDEX(Feuil5!A$2:A$8,MATCH(Feuil1!C10&amp;" "&amp;Feuil1!B10,Feuil5!B$2:B$8,0)),"Utilisateur non enregistré")</f>
        <v>pc-0001</v>
      </c>
      <c r="O10" s="41" t="s">
        <v>17</v>
      </c>
      <c r="P10" s="41"/>
      <c r="Q10" s="41"/>
      <c r="R10" s="15"/>
      <c r="S10" s="41" t="e">
        <f>VLOOKUP(W10,Feuil4!A:Z,24,FALSE)</f>
        <v>#N/A</v>
      </c>
      <c r="T10" s="42" t="e">
        <f>VLOOKUP(W10,Feuil4!A:Z,25,FALSE)</f>
        <v>#N/A</v>
      </c>
      <c r="U10" s="45" t="e">
        <f>VLOOKUP(W10,Feuil4!A:Z,3,FALSE)</f>
        <v>#N/A</v>
      </c>
      <c r="V10" s="44" t="e">
        <f>VLOOKUP(W10,Feuil4!A:Z,4,FALSE)</f>
        <v>#N/A</v>
      </c>
      <c r="W10" s="44" t="s">
        <v>70</v>
      </c>
      <c r="X10" s="44" t="e">
        <f>VLOOKUP(W10,Feuil4!A:Z,9,FALSE)</f>
        <v>#N/A</v>
      </c>
      <c r="Y10" s="46"/>
      <c r="Z10" s="47"/>
      <c r="AA10" s="48"/>
      <c r="AB10" s="47"/>
      <c r="AC10" s="48"/>
      <c r="AD10" s="2"/>
      <c r="AE10" s="2"/>
    </row>
    <row r="11" spans="1:31" x14ac:dyDescent="0.25">
      <c r="A11" s="20">
        <v>2</v>
      </c>
      <c r="B11" s="54" t="str">
        <f>VLOOKUP(D11,Feuil3!A:D,2,FALSE)</f>
        <v>Dupont</v>
      </c>
      <c r="C11" s="54" t="str">
        <f>VLOOKUP(D11,Feuil3!A:D,3,FALSE)</f>
        <v>Pierre</v>
      </c>
      <c r="D11" s="54" t="s">
        <v>28</v>
      </c>
      <c r="E11" s="54">
        <f>VLOOKUP(D11,Feuil3!A:D,4,FALSE)</f>
        <v>123456</v>
      </c>
      <c r="F11" s="55">
        <f>C6</f>
        <v>0</v>
      </c>
      <c r="G11" s="54" t="str">
        <f>VLOOKUP(D11,Feuil3!A:E,5,FALSE)</f>
        <v>EMPLOYE-E DE RESTAURANT</v>
      </c>
      <c r="H11" s="56" t="e">
        <f>VLOOKUP(L11,Feuil4!A:Z,24,FALSE)</f>
        <v>#N/A</v>
      </c>
      <c r="I11" s="57" t="e">
        <f>VLOOKUP(L11,Feuil4!A:Z,25,FALSE)</f>
        <v>#N/A</v>
      </c>
      <c r="J11" s="58" t="e">
        <f>VLOOKUP(L11,Feuil4!A:Z,3,FALSE)</f>
        <v>#N/A</v>
      </c>
      <c r="K11" s="59" t="e">
        <f>VLOOKUP(L11,Feuil4!A:Z,4,FALSE)</f>
        <v>#N/A</v>
      </c>
      <c r="L11" s="60" t="s">
        <v>82</v>
      </c>
      <c r="M11" s="58" t="e">
        <f>VLOOKUP(L11,Feuil4!A:Z,9,FALSE)</f>
        <v>#N/A</v>
      </c>
      <c r="N11" s="56" t="str">
        <f>IFERROR(INDEX(Feuil5!A$2:A$8,MATCH(Feuil1!C11&amp;" "&amp;Feuil1!B11,Feuil5!B$2:B$8,0)),"Utilisateur non enregistré")</f>
        <v>pc-0001</v>
      </c>
      <c r="O11" s="56" t="s">
        <v>17</v>
      </c>
      <c r="P11" s="56"/>
      <c r="Q11" s="56"/>
      <c r="R11" s="61"/>
      <c r="S11" s="56" t="e">
        <f>VLOOKUP(W11,Feuil4!A:Z,24,FALSE)</f>
        <v>#N/A</v>
      </c>
      <c r="T11" s="57" t="e">
        <f>VLOOKUP(W11,Feuil4!A:Z,25,FALSE)</f>
        <v>#N/A</v>
      </c>
      <c r="U11" s="60" t="e">
        <f>VLOOKUP(W11,Feuil4!A:Z,3,FALSE)</f>
        <v>#N/A</v>
      </c>
      <c r="V11" s="59" t="e">
        <f>VLOOKUP(W11,Feuil4!A:Z,4,FALSE)</f>
        <v>#N/A</v>
      </c>
      <c r="W11" s="59" t="s">
        <v>70</v>
      </c>
      <c r="X11" s="59" t="e">
        <f>VLOOKUP(W11,Feuil4!A:Z,9,FALSE)</f>
        <v>#N/A</v>
      </c>
      <c r="Y11" s="56"/>
      <c r="Z11" s="60"/>
      <c r="AA11" s="12"/>
      <c r="AB11" s="60"/>
      <c r="AC11" s="12"/>
      <c r="AD11" s="1"/>
      <c r="AE11" s="1"/>
    </row>
  </sheetData>
  <mergeCells count="6">
    <mergeCell ref="U8:AA8"/>
    <mergeCell ref="H7:Q7"/>
    <mergeCell ref="H8:I8"/>
    <mergeCell ref="J8:Q8"/>
    <mergeCell ref="S7:AB7"/>
    <mergeCell ref="S8:T8"/>
  </mergeCells>
  <conditionalFormatting sqref="N10:N11">
    <cfRule type="cellIs" dxfId="3" priority="4" operator="equal">
      <formula>"Utilisateur non enregistré"</formula>
    </cfRule>
  </conditionalFormatting>
  <conditionalFormatting sqref="A10:G11">
    <cfRule type="expression" dxfId="2" priority="3">
      <formula>AND(ISERROR($B10))</formula>
    </cfRule>
  </conditionalFormatting>
  <conditionalFormatting sqref="H10:Q11">
    <cfRule type="expression" dxfId="1" priority="2">
      <formula>AND(ISERROR($H10))</formula>
    </cfRule>
  </conditionalFormatting>
  <conditionalFormatting sqref="S10:AC11">
    <cfRule type="expression" dxfId="0" priority="1">
      <formula>AND(ISERROR($S10))</formula>
    </cfRule>
  </conditionalFormatting>
  <dataValidations count="3">
    <dataValidation type="list" allowBlank="1" showInputMessage="1" sqref="D10:D11">
      <formula1>Initiales</formula1>
    </dataValidation>
    <dataValidation type="list" allowBlank="1" showInputMessage="1" showErrorMessage="1" sqref="O10:O11">
      <formula1>"PC,Téléphone,Fax,Mopieur,Imprimante"</formula1>
    </dataValidation>
    <dataValidation type="list" allowBlank="1" showInputMessage="1" showErrorMessage="1" sqref="L10:L11 W10:W11">
      <formula1>Local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un">
                <anchor moveWithCells="1" sizeWithCells="1">
                  <from>
                    <xdr:col>7</xdr:col>
                    <xdr:colOff>600075</xdr:colOff>
                    <xdr:row>1</xdr:row>
                    <xdr:rowOff>19050</xdr:rowOff>
                  </from>
                  <to>
                    <xdr:col>7</xdr:col>
                    <xdr:colOff>2047875</xdr:colOff>
                    <xdr:row>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deux">
                <anchor moveWithCells="1" sizeWithCells="1">
                  <from>
                    <xdr:col>8</xdr:col>
                    <xdr:colOff>114300</xdr:colOff>
                    <xdr:row>1</xdr:row>
                    <xdr:rowOff>0</xdr:rowOff>
                  </from>
                  <to>
                    <xdr:col>8</xdr:col>
                    <xdr:colOff>1562100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trois">
                <anchor moveWithCells="1" sizeWithCells="1">
                  <from>
                    <xdr:col>8</xdr:col>
                    <xdr:colOff>1857375</xdr:colOff>
                    <xdr:row>0</xdr:row>
                    <xdr:rowOff>171450</xdr:rowOff>
                  </from>
                  <to>
                    <xdr:col>9</xdr:col>
                    <xdr:colOff>600075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44"/>
  <sheetViews>
    <sheetView workbookViewId="0">
      <selection activeCell="C26" sqref="C26"/>
    </sheetView>
  </sheetViews>
  <sheetFormatPr baseColWidth="10" defaultRowHeight="15" x14ac:dyDescent="0.25"/>
  <sheetData>
    <row r="1" spans="1:13" x14ac:dyDescent="0.25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</row>
    <row r="2" spans="1:13" x14ac:dyDescent="0.25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1:13" x14ac:dyDescent="0.25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1:13" x14ac:dyDescent="0.25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</row>
    <row r="5" spans="1:13" x14ac:dyDescent="0.25">
      <c r="A5" s="20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</row>
    <row r="6" spans="1:13" x14ac:dyDescent="0.25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3" x14ac:dyDescent="0.25">
      <c r="A7" s="20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</row>
    <row r="8" spans="1:13" x14ac:dyDescent="0.25">
      <c r="A8" s="20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</row>
    <row r="9" spans="1:13" x14ac:dyDescent="0.25">
      <c r="A9" s="20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</row>
    <row r="10" spans="1:13" x14ac:dyDescent="0.25">
      <c r="A10" s="20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</row>
    <row r="11" spans="1:13" x14ac:dyDescent="0.25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</row>
    <row r="12" spans="1:13" x14ac:dyDescent="0.25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</row>
    <row r="13" spans="1:13" x14ac:dyDescent="0.25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</row>
    <row r="14" spans="1:13" x14ac:dyDescent="0.25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</row>
    <row r="15" spans="1:13" x14ac:dyDescent="0.25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</row>
    <row r="16" spans="1:13" x14ac:dyDescent="0.25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</row>
    <row r="17" spans="1:13" x14ac:dyDescent="0.25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</row>
    <row r="18" spans="1:13" x14ac:dyDescent="0.25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</row>
    <row r="19" spans="1:13" x14ac:dyDescent="0.25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</row>
    <row r="20" spans="1:13" x14ac:dyDescent="0.25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</row>
    <row r="21" spans="1:13" x14ac:dyDescent="0.25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</row>
    <row r="22" spans="1:13" x14ac:dyDescent="0.25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</row>
    <row r="23" spans="1:13" x14ac:dyDescent="0.25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</row>
    <row r="24" spans="1:13" x14ac:dyDescent="0.25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</row>
    <row r="25" spans="1:13" x14ac:dyDescent="0.25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</row>
    <row r="26" spans="1:13" x14ac:dyDescent="0.25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</row>
    <row r="27" spans="1:13" x14ac:dyDescent="0.25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</row>
    <row r="28" spans="1:13" x14ac:dyDescent="0.25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</row>
    <row r="29" spans="1:13" x14ac:dyDescent="0.25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</row>
    <row r="30" spans="1:13" x14ac:dyDescent="0.25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</row>
    <row r="31" spans="1:13" x14ac:dyDescent="0.25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</row>
    <row r="32" spans="1:13" x14ac:dyDescent="0.25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</row>
    <row r="33" spans="1:13" x14ac:dyDescent="0.25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</row>
    <row r="34" spans="1:13" x14ac:dyDescent="0.25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</row>
    <row r="35" spans="1:13" x14ac:dyDescent="0.25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</row>
    <row r="36" spans="1:13" x14ac:dyDescent="0.25">
      <c r="A36" s="20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</row>
    <row r="37" spans="1:13" x14ac:dyDescent="0.25">
      <c r="A37" s="20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</row>
    <row r="38" spans="1:13" x14ac:dyDescent="0.25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</row>
    <row r="39" spans="1:13" x14ac:dyDescent="0.25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</row>
    <row r="40" spans="1:13" x14ac:dyDescent="0.25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</row>
    <row r="41" spans="1:13" x14ac:dyDescent="0.25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</row>
    <row r="42" spans="1:13" x14ac:dyDescent="0.25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</row>
    <row r="43" spans="1:13" x14ac:dyDescent="0.25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</row>
    <row r="44" spans="1:13" x14ac:dyDescent="0.25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9"/>
  <sheetViews>
    <sheetView workbookViewId="0">
      <selection activeCell="A2" sqref="A2:E5"/>
    </sheetView>
  </sheetViews>
  <sheetFormatPr baseColWidth="10" defaultRowHeight="15" customHeight="1" x14ac:dyDescent="0.25"/>
  <cols>
    <col min="1" max="1" width="17.28515625" customWidth="1"/>
    <col min="2" max="2" width="31" bestFit="1" customWidth="1"/>
    <col min="3" max="3" width="25" bestFit="1" customWidth="1"/>
    <col min="4" max="4" width="14.28515625" customWidth="1"/>
    <col min="5" max="5" width="55" bestFit="1" customWidth="1"/>
  </cols>
  <sheetData>
    <row r="1" spans="1:7" ht="15" customHeight="1" x14ac:dyDescent="0.25">
      <c r="A1" s="21" t="s">
        <v>5</v>
      </c>
      <c r="B1" s="21" t="s">
        <v>25</v>
      </c>
      <c r="C1" s="21" t="s">
        <v>4</v>
      </c>
      <c r="D1" s="21" t="s">
        <v>26</v>
      </c>
      <c r="E1" s="21" t="s">
        <v>27</v>
      </c>
    </row>
    <row r="2" spans="1:7" ht="15" customHeight="1" x14ac:dyDescent="0.25">
      <c r="A2" s="22" t="s">
        <v>28</v>
      </c>
      <c r="B2" s="22" t="s">
        <v>98</v>
      </c>
      <c r="C2" s="22" t="s">
        <v>99</v>
      </c>
      <c r="D2" s="22">
        <v>123456</v>
      </c>
      <c r="E2" s="22" t="s">
        <v>75</v>
      </c>
    </row>
    <row r="3" spans="1:7" ht="15" customHeight="1" x14ac:dyDescent="0.25">
      <c r="A3" s="22" t="s">
        <v>85</v>
      </c>
      <c r="B3" s="20" t="s">
        <v>30</v>
      </c>
      <c r="C3" s="20" t="s">
        <v>31</v>
      </c>
      <c r="D3">
        <v>789456</v>
      </c>
      <c r="E3" s="22" t="s">
        <v>29</v>
      </c>
    </row>
    <row r="4" spans="1:7" ht="15" customHeight="1" x14ac:dyDescent="0.25">
      <c r="A4" s="22" t="s">
        <v>86</v>
      </c>
      <c r="B4" s="20" t="s">
        <v>102</v>
      </c>
      <c r="C4" s="20" t="s">
        <v>100</v>
      </c>
      <c r="D4">
        <v>147852</v>
      </c>
      <c r="E4" s="22" t="s">
        <v>88</v>
      </c>
    </row>
    <row r="5" spans="1:7" ht="15" customHeight="1" x14ac:dyDescent="0.25">
      <c r="A5" s="22" t="s">
        <v>87</v>
      </c>
      <c r="B5" s="20" t="s">
        <v>103</v>
      </c>
      <c r="C5" s="20" t="s">
        <v>101</v>
      </c>
      <c r="D5">
        <v>369852</v>
      </c>
      <c r="E5" s="22" t="s">
        <v>89</v>
      </c>
    </row>
    <row r="6" spans="1:7" ht="15" customHeight="1" x14ac:dyDescent="0.25">
      <c r="G6" s="26"/>
    </row>
    <row r="7" spans="1:7" ht="15" customHeight="1" x14ac:dyDescent="0.25">
      <c r="G7" s="26"/>
    </row>
    <row r="8" spans="1:7" ht="15" customHeight="1" x14ac:dyDescent="0.25">
      <c r="G8" s="26"/>
    </row>
    <row r="9" spans="1:7" ht="15" customHeight="1" x14ac:dyDescent="0.25">
      <c r="G9" s="2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Z5"/>
  <sheetViews>
    <sheetView workbookViewId="0">
      <selection activeCell="E7" sqref="E7"/>
    </sheetView>
  </sheetViews>
  <sheetFormatPr baseColWidth="10" defaultRowHeight="15" x14ac:dyDescent="0.25"/>
  <cols>
    <col min="5" max="5" width="15.85546875" bestFit="1" customWidth="1"/>
    <col min="8" max="8" width="44.7109375" bestFit="1" customWidth="1"/>
    <col min="20" max="20" width="23" customWidth="1"/>
    <col min="21" max="22" width="15.7109375" bestFit="1" customWidth="1"/>
    <col min="23" max="23" width="25.5703125" bestFit="1" customWidth="1"/>
    <col min="24" max="24" width="33.85546875" bestFit="1" customWidth="1"/>
    <col min="25" max="25" width="43.7109375" bestFit="1" customWidth="1"/>
    <col min="26" max="26" width="50.7109375" bestFit="1" customWidth="1"/>
  </cols>
  <sheetData>
    <row r="1" spans="1:26" x14ac:dyDescent="0.25">
      <c r="A1" s="23" t="s">
        <v>33</v>
      </c>
      <c r="B1" s="23" t="s">
        <v>34</v>
      </c>
      <c r="C1" s="23" t="s">
        <v>35</v>
      </c>
      <c r="D1" s="23" t="s">
        <v>32</v>
      </c>
      <c r="E1" s="23" t="s">
        <v>71</v>
      </c>
      <c r="F1" s="23" t="s">
        <v>36</v>
      </c>
      <c r="G1" s="23" t="s">
        <v>37</v>
      </c>
      <c r="H1" s="23" t="s">
        <v>72</v>
      </c>
      <c r="I1" s="23" t="s">
        <v>73</v>
      </c>
      <c r="J1" s="23" t="s">
        <v>8</v>
      </c>
      <c r="K1" s="23" t="s">
        <v>9</v>
      </c>
      <c r="L1" s="23" t="s">
        <v>38</v>
      </c>
      <c r="M1" s="23" t="s">
        <v>39</v>
      </c>
      <c r="N1" s="23" t="s">
        <v>40</v>
      </c>
      <c r="O1" s="23" t="s">
        <v>74</v>
      </c>
      <c r="P1" s="23" t="s">
        <v>41</v>
      </c>
      <c r="Q1" s="23" t="s">
        <v>42</v>
      </c>
      <c r="R1" s="23" t="s">
        <v>43</v>
      </c>
      <c r="S1" s="23" t="s">
        <v>44</v>
      </c>
      <c r="T1" s="23" t="s">
        <v>45</v>
      </c>
      <c r="U1" s="23" t="s">
        <v>46</v>
      </c>
      <c r="V1" s="23" t="s">
        <v>47</v>
      </c>
      <c r="W1" s="23" t="s">
        <v>48</v>
      </c>
      <c r="X1" s="23" t="s">
        <v>49</v>
      </c>
      <c r="Y1" s="23" t="s">
        <v>50</v>
      </c>
      <c r="Z1" s="23" t="s">
        <v>51</v>
      </c>
    </row>
    <row r="2" spans="1:26" x14ac:dyDescent="0.25">
      <c r="A2" s="24" t="s">
        <v>52</v>
      </c>
      <c r="B2" s="24" t="s">
        <v>24</v>
      </c>
      <c r="C2" s="28">
        <v>0</v>
      </c>
      <c r="D2" s="24" t="s">
        <v>70</v>
      </c>
      <c r="E2" s="24" t="s">
        <v>55</v>
      </c>
      <c r="F2" s="24" t="s">
        <v>56</v>
      </c>
      <c r="G2" s="24" t="s">
        <v>53</v>
      </c>
      <c r="H2" s="24" t="s">
        <v>57</v>
      </c>
      <c r="I2" s="24">
        <v>2300</v>
      </c>
      <c r="J2" s="24" t="s">
        <v>58</v>
      </c>
      <c r="K2" s="24" t="s">
        <v>59</v>
      </c>
      <c r="L2" s="24" t="s">
        <v>60</v>
      </c>
      <c r="M2" s="24"/>
      <c r="N2" s="24"/>
      <c r="O2" s="24"/>
      <c r="P2" s="24" t="s">
        <v>61</v>
      </c>
      <c r="Q2" s="24" t="s">
        <v>54</v>
      </c>
      <c r="R2" s="24" t="s">
        <v>18</v>
      </c>
      <c r="S2" s="24"/>
      <c r="T2" s="24"/>
      <c r="U2" s="24"/>
      <c r="V2" s="24"/>
      <c r="W2" s="24"/>
      <c r="X2" s="24" t="s">
        <v>78</v>
      </c>
      <c r="Y2" s="24" t="s">
        <v>76</v>
      </c>
      <c r="Z2" s="24" t="s">
        <v>77</v>
      </c>
    </row>
    <row r="3" spans="1:26" x14ac:dyDescent="0.25">
      <c r="A3" s="24" t="s">
        <v>52</v>
      </c>
      <c r="B3" s="24" t="s">
        <v>24</v>
      </c>
      <c r="C3" s="27">
        <v>1</v>
      </c>
      <c r="D3" s="24" t="s">
        <v>82</v>
      </c>
      <c r="H3" s="24" t="s">
        <v>57</v>
      </c>
      <c r="I3" s="24">
        <v>2300</v>
      </c>
      <c r="J3" s="24">
        <v>2</v>
      </c>
      <c r="K3" s="24">
        <v>23</v>
      </c>
      <c r="L3" s="24">
        <v>230</v>
      </c>
      <c r="P3">
        <v>15</v>
      </c>
      <c r="Q3">
        <v>100</v>
      </c>
      <c r="X3" s="24" t="s">
        <v>78</v>
      </c>
      <c r="Y3" s="24" t="s">
        <v>104</v>
      </c>
      <c r="Z3" s="24" t="s">
        <v>106</v>
      </c>
    </row>
    <row r="4" spans="1:26" x14ac:dyDescent="0.25">
      <c r="A4" s="24" t="s">
        <v>52</v>
      </c>
      <c r="B4" s="24" t="s">
        <v>24</v>
      </c>
      <c r="C4" s="27">
        <v>2</v>
      </c>
      <c r="D4" s="24" t="s">
        <v>83</v>
      </c>
      <c r="H4" s="24" t="s">
        <v>57</v>
      </c>
      <c r="I4" s="24">
        <v>2300</v>
      </c>
      <c r="J4" s="24">
        <v>2</v>
      </c>
      <c r="K4" s="24">
        <v>23</v>
      </c>
      <c r="L4" s="24">
        <v>230</v>
      </c>
      <c r="P4">
        <v>20</v>
      </c>
      <c r="Q4">
        <v>100</v>
      </c>
      <c r="X4" s="24" t="s">
        <v>78</v>
      </c>
      <c r="Y4" s="24" t="s">
        <v>105</v>
      </c>
      <c r="Z4" s="24" t="s">
        <v>107</v>
      </c>
    </row>
    <row r="5" spans="1:26" x14ac:dyDescent="0.25">
      <c r="A5" s="24" t="s">
        <v>52</v>
      </c>
      <c r="B5" s="24" t="s">
        <v>24</v>
      </c>
      <c r="C5" s="27">
        <v>3</v>
      </c>
      <c r="D5" s="24" t="s">
        <v>84</v>
      </c>
      <c r="H5" s="24" t="s">
        <v>57</v>
      </c>
      <c r="I5" s="24">
        <v>2300</v>
      </c>
      <c r="J5" s="24">
        <v>2</v>
      </c>
      <c r="K5" s="24">
        <v>23</v>
      </c>
      <c r="L5" s="24">
        <v>230</v>
      </c>
      <c r="P5">
        <v>21</v>
      </c>
      <c r="Q5">
        <v>100</v>
      </c>
      <c r="X5" s="24" t="s">
        <v>78</v>
      </c>
      <c r="Y5" s="24" t="s">
        <v>108</v>
      </c>
      <c r="Z5" s="24" t="s">
        <v>109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8"/>
  <sheetViews>
    <sheetView workbookViewId="0">
      <selection activeCell="A2" sqref="A2:F8"/>
    </sheetView>
  </sheetViews>
  <sheetFormatPr baseColWidth="10" defaultRowHeight="15" customHeight="1" x14ac:dyDescent="0.25"/>
  <cols>
    <col min="2" max="2" width="25.85546875" customWidth="1"/>
    <col min="3" max="3" width="24.85546875" bestFit="1" customWidth="1"/>
    <col min="4" max="4" width="44.140625" bestFit="1" customWidth="1"/>
    <col min="5" max="5" width="26.7109375" bestFit="1" customWidth="1"/>
    <col min="6" max="6" width="26.5703125" bestFit="1" customWidth="1"/>
  </cols>
  <sheetData>
    <row r="1" spans="1:6" ht="15" customHeight="1" x14ac:dyDescent="0.25">
      <c r="A1" s="25" t="s">
        <v>25</v>
      </c>
      <c r="B1" s="25" t="s">
        <v>62</v>
      </c>
      <c r="C1" s="25" t="s">
        <v>63</v>
      </c>
      <c r="D1" s="25" t="s">
        <v>64</v>
      </c>
      <c r="E1" s="25" t="s">
        <v>65</v>
      </c>
      <c r="F1" s="25" t="s">
        <v>66</v>
      </c>
    </row>
    <row r="2" spans="1:6" ht="15" customHeight="1" x14ac:dyDescent="0.25">
      <c r="A2" s="26" t="s">
        <v>90</v>
      </c>
      <c r="B2" s="26" t="s">
        <v>94</v>
      </c>
      <c r="C2" s="26" t="s">
        <v>67</v>
      </c>
      <c r="D2" s="26" t="s">
        <v>68</v>
      </c>
      <c r="E2" s="26" t="s">
        <v>18</v>
      </c>
      <c r="F2" s="26" t="s">
        <v>69</v>
      </c>
    </row>
    <row r="3" spans="1:6" s="20" customFormat="1" ht="15" customHeight="1" x14ac:dyDescent="0.25">
      <c r="A3" s="26" t="s">
        <v>91</v>
      </c>
      <c r="B3" s="26"/>
      <c r="C3" s="26" t="s">
        <v>113</v>
      </c>
      <c r="D3" s="26" t="s">
        <v>115</v>
      </c>
      <c r="E3" s="26"/>
      <c r="F3" s="26"/>
    </row>
    <row r="4" spans="1:6" s="20" customFormat="1" ht="15" customHeight="1" x14ac:dyDescent="0.25">
      <c r="A4" s="26" t="s">
        <v>92</v>
      </c>
      <c r="B4" s="26"/>
      <c r="C4" s="26" t="s">
        <v>113</v>
      </c>
      <c r="D4" s="26" t="s">
        <v>116</v>
      </c>
      <c r="E4" s="26"/>
      <c r="F4" s="26"/>
    </row>
    <row r="5" spans="1:6" s="20" customFormat="1" ht="15" customHeight="1" x14ac:dyDescent="0.25">
      <c r="A5" s="26" t="s">
        <v>93</v>
      </c>
      <c r="B5" s="26"/>
      <c r="C5" s="26" t="s">
        <v>114</v>
      </c>
      <c r="D5" s="26" t="s">
        <v>115</v>
      </c>
      <c r="E5" s="26"/>
      <c r="F5" s="26"/>
    </row>
    <row r="6" spans="1:6" ht="15" customHeight="1" x14ac:dyDescent="0.25">
      <c r="A6" s="26" t="s">
        <v>110</v>
      </c>
      <c r="B6" s="26" t="s">
        <v>95</v>
      </c>
      <c r="C6" s="26" t="s">
        <v>67</v>
      </c>
      <c r="D6" s="26" t="s">
        <v>68</v>
      </c>
      <c r="E6" s="26"/>
      <c r="F6" s="26"/>
    </row>
    <row r="7" spans="1:6" ht="15" customHeight="1" x14ac:dyDescent="0.25">
      <c r="A7" s="26" t="s">
        <v>111</v>
      </c>
      <c r="B7" s="26" t="s">
        <v>96</v>
      </c>
      <c r="C7" s="26" t="s">
        <v>67</v>
      </c>
      <c r="D7" s="26" t="s">
        <v>68</v>
      </c>
      <c r="E7" s="26"/>
      <c r="F7" s="26"/>
    </row>
    <row r="8" spans="1:6" ht="15" customHeight="1" x14ac:dyDescent="0.25">
      <c r="A8" s="26" t="s">
        <v>112</v>
      </c>
      <c r="B8" s="26" t="s">
        <v>97</v>
      </c>
      <c r="C8" s="26" t="s">
        <v>67</v>
      </c>
      <c r="D8" s="26" t="s">
        <v>68</v>
      </c>
      <c r="E8" s="26"/>
      <c r="F8" s="2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Feuil1</vt:lpstr>
      <vt:lpstr>Feuil2</vt:lpstr>
      <vt:lpstr>Feuil3</vt:lpstr>
      <vt:lpstr>Feuil4</vt:lpstr>
      <vt:lpstr>Feuil5</vt:lpstr>
      <vt:lpstr>Initiales</vt:lpstr>
      <vt:lpstr>Local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PANGALLO Antonino</dc:creator>
  <cp:lastModifiedBy>admin</cp:lastModifiedBy>
  <dcterms:created xsi:type="dcterms:W3CDTF">2018-07-04T09:44:23Z</dcterms:created>
  <dcterms:modified xsi:type="dcterms:W3CDTF">2018-07-20T12:14:59Z</dcterms:modified>
</cp:coreProperties>
</file>