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360" windowWidth="19875" windowHeight="8220" tabRatio="675" activeTab="3"/>
  </bookViews>
  <sheets>
    <sheet name="fiche CV" sheetId="5" r:id="rId1"/>
    <sheet name="Questionnaire" sheetId="7" r:id="rId2"/>
    <sheet name="Certif." sheetId="6" r:id="rId3"/>
    <sheet name="Résultat" sheetId="1" r:id="rId4"/>
  </sheets>
  <externalReferences>
    <externalReference r:id="rId5"/>
  </externalReferences>
  <definedNames>
    <definedName name="Contracer">'fiche CV'!$I$9:$I$24</definedName>
    <definedName name="_xlnm.Print_Area" localSheetId="0">'fiche CV'!$A$1:$G$43</definedName>
  </definedNames>
  <calcPr calcId="125725" calcOnSave="0"/>
</workbook>
</file>

<file path=xl/calcChain.xml><?xml version="1.0" encoding="utf-8"?>
<calcChain xmlns="http://schemas.openxmlformats.org/spreadsheetml/2006/main">
  <c r="R52" i="1"/>
  <c r="R102" s="1"/>
  <c r="R51"/>
  <c r="F23" i="5"/>
  <c r="P98" i="6"/>
  <c r="E23" i="5"/>
  <c r="K98" i="6" s="1"/>
  <c r="F65" i="7"/>
  <c r="H67"/>
  <c r="F9"/>
  <c r="F8"/>
  <c r="F7"/>
  <c r="F6"/>
  <c r="E21" i="6"/>
  <c r="B22" i="7"/>
  <c r="B39"/>
  <c r="B19"/>
  <c r="H14"/>
  <c r="F67"/>
  <c r="C16"/>
  <c r="B54"/>
  <c r="P90" i="6"/>
  <c r="D13" i="5"/>
  <c r="R26" i="1" s="1"/>
  <c r="H98" i="6"/>
  <c r="H96"/>
  <c r="H94"/>
  <c r="H92"/>
  <c r="H90"/>
  <c r="L61"/>
  <c r="E105"/>
  <c r="E50"/>
  <c r="E19" i="5"/>
  <c r="K92" i="6" s="1"/>
  <c r="F19" i="5"/>
  <c r="P92" i="6" s="1"/>
  <c r="E18" i="5"/>
  <c r="K90" i="6" s="1"/>
  <c r="F18" i="5"/>
  <c r="L77" i="6"/>
  <c r="F78"/>
  <c r="E73"/>
  <c r="B68"/>
  <c r="G33"/>
  <c r="G61"/>
  <c r="E61"/>
  <c r="K55"/>
  <c r="O38"/>
  <c r="O35"/>
  <c r="O33"/>
  <c r="E33"/>
  <c r="E24"/>
  <c r="E23"/>
  <c r="E22"/>
  <c r="F15"/>
  <c r="O75" i="1"/>
  <c r="I75"/>
  <c r="T47"/>
  <c r="S47"/>
  <c r="Q47"/>
  <c r="O47"/>
  <c r="M47"/>
  <c r="K47"/>
  <c r="I47"/>
  <c r="H47"/>
  <c r="M19"/>
  <c r="K19"/>
  <c r="I19"/>
  <c r="H19"/>
  <c r="F57"/>
  <c r="F2"/>
  <c r="F22" i="5"/>
  <c r="E22"/>
  <c r="F21"/>
  <c r="P94" i="6" s="1"/>
  <c r="E21" i="5"/>
  <c r="K94" i="6" s="1"/>
  <c r="F20" i="5"/>
  <c r="P96" i="6" s="1"/>
  <c r="E20" i="5"/>
  <c r="K96" i="6" s="1"/>
  <c r="R50" i="1"/>
  <c r="R100" s="1"/>
  <c r="B1"/>
  <c r="B56" s="1"/>
  <c r="T101"/>
  <c r="T51"/>
  <c r="R101"/>
  <c r="R8"/>
  <c r="H17" s="1"/>
  <c r="F63" i="6" l="1"/>
  <c r="I77" i="1"/>
  <c r="M45"/>
  <c r="T45"/>
  <c r="K45"/>
  <c r="S45"/>
  <c r="I45"/>
  <c r="Q45"/>
  <c r="H45"/>
  <c r="O45"/>
  <c r="T43"/>
  <c r="S43"/>
  <c r="Q43"/>
  <c r="O43"/>
  <c r="K17"/>
  <c r="M17"/>
  <c r="I17"/>
</calcChain>
</file>

<file path=xl/sharedStrings.xml><?xml version="1.0" encoding="utf-8"?>
<sst xmlns="http://schemas.openxmlformats.org/spreadsheetml/2006/main" count="432" uniqueCount="315">
  <si>
    <t>AXE Z</t>
  </si>
  <si>
    <t>PRECISION DE MESURE avec Z référence à ZERO ABSOLU</t>
  </si>
  <si>
    <r>
      <t>Conditions de mesure</t>
    </r>
    <r>
      <rPr>
        <sz val="12"/>
        <color theme="1"/>
        <rFont val="Times New Roman"/>
        <family val="1"/>
      </rPr>
      <t> :</t>
    </r>
  </si>
  <si>
    <t>vitesse : 0,5 mm/s</t>
  </si>
  <si>
    <t>pas : 10 µm</t>
  </si>
  <si>
    <t>déplacement en X : 3 mm</t>
  </si>
  <si>
    <t>Mesure (mm)</t>
  </si>
  <si>
    <t>Erreur machine (µm)</t>
  </si>
  <si>
    <t>+10</t>
  </si>
  <si>
    <t>+20</t>
  </si>
  <si>
    <t xml:space="preserve">PRECISION DE MESURE </t>
  </si>
  <si>
    <t>AXE X</t>
  </si>
  <si>
    <t>pas : 25 µm</t>
  </si>
  <si>
    <t>déplacement en X : 3,5 mm</t>
  </si>
  <si>
    <t>Position de Mesure (mm)</t>
  </si>
  <si>
    <t>Etalonné le :</t>
  </si>
  <si>
    <t>Numéro de série :</t>
  </si>
  <si>
    <t>Machine :</t>
  </si>
  <si>
    <t>LA REPRODUCTION DE CE CERTIFICAT N’EST AUTORISE QUE SOUS LA FORME DE FAC-SIMILE PHOTOGRAPHIQUE INTEGRAL</t>
  </si>
  <si>
    <t>PRECISION DE LA SYMETRIE</t>
  </si>
  <si>
    <t>déplacement en X : 20 mm</t>
  </si>
  <si>
    <t>Position angulaire</t>
  </si>
  <si>
    <t>0°</t>
  </si>
  <si>
    <t>180°</t>
  </si>
  <si>
    <t>Méthode de mesure</t>
  </si>
  <si>
    <t>Valeurs relevées
(degré décimal)</t>
  </si>
  <si>
    <t>Erreur machine
(degré décimal)</t>
  </si>
  <si>
    <t>Erreur admissible</t>
  </si>
  <si>
    <t>a - b ≤ 0,04° (2’ 24’’)</t>
  </si>
  <si>
    <t xml:space="preserve">Commentaires : </t>
  </si>
  <si>
    <r>
      <rPr>
        <sz val="12"/>
        <rFont val="Times New Roman"/>
        <family val="1"/>
      </rPr>
      <t xml:space="preserve">Machine </t>
    </r>
    <r>
      <rPr>
        <b/>
        <sz val="12"/>
        <rFont val="Times New Roman"/>
        <family val="1"/>
      </rPr>
      <t>CONFORME</t>
    </r>
    <r>
      <rPr>
        <sz val="12"/>
        <rFont val="Times New Roman"/>
        <family val="1"/>
      </rPr>
      <t xml:space="preserve"> aux données constructeurs :…………………………………....</t>
    </r>
  </si>
  <si>
    <r>
      <rPr>
        <sz val="12"/>
        <rFont val="Times New Roman"/>
        <family val="1"/>
      </rPr>
      <t xml:space="preserve">Machine </t>
    </r>
    <r>
      <rPr>
        <b/>
        <sz val="12"/>
        <rFont val="Times New Roman"/>
        <family val="1"/>
      </rPr>
      <t>NON</t>
    </r>
    <r>
      <rPr>
        <sz val="12"/>
        <rFont val="Times New Roman"/>
        <family val="1"/>
      </rPr>
      <t xml:space="preserve"> </t>
    </r>
    <r>
      <rPr>
        <b/>
        <sz val="12"/>
        <rFont val="Times New Roman"/>
        <family val="1"/>
      </rPr>
      <t>CONFORME</t>
    </r>
    <r>
      <rPr>
        <sz val="12"/>
        <rFont val="Times New Roman"/>
        <family val="1"/>
      </rPr>
      <t xml:space="preserve"> aux données constructeurs :……………………………..</t>
    </r>
  </si>
  <si>
    <t>Type CV</t>
  </si>
  <si>
    <t>Précision Axe Z</t>
  </si>
  <si>
    <t>± (4.0+|2Z| / 25)µm</t>
  </si>
  <si>
    <t>± 1,8µm</t>
  </si>
  <si>
    <t>CV-500</t>
  </si>
  <si>
    <t>Précision de la symétrie</t>
  </si>
  <si>
    <t>CV-600</t>
  </si>
  <si>
    <t>CV 3000</t>
  </si>
  <si>
    <t>CV 4000</t>
  </si>
  <si>
    <t>CV 3100</t>
  </si>
  <si>
    <t>CV 4100</t>
  </si>
  <si>
    <t>CV3200</t>
  </si>
  <si>
    <t>CV 4500</t>
  </si>
  <si>
    <t>± (3.0+|8Z| / 100)µm</t>
  </si>
  <si>
    <t>± (2.0+|4Z| / 100)µm</t>
  </si>
  <si>
    <t>± (0.8+|2Z| / 100)µm</t>
  </si>
  <si>
    <t>± (0.8+|0.5Z| / 25)µm</t>
  </si>
  <si>
    <r>
      <t xml:space="preserve">a - b </t>
    </r>
    <r>
      <rPr>
        <sz val="8"/>
        <color rgb="FFFF0000"/>
        <rFont val="Calibri"/>
        <family val="2"/>
      </rPr>
      <t>≤  0,04° (2' 24")</t>
    </r>
  </si>
  <si>
    <t>± (1.6 +|2Z| / 100)µm</t>
  </si>
  <si>
    <t>± (0.8 +|2Z| / 100)µm</t>
  </si>
  <si>
    <t>± (0.8 + 0.01L)µm</t>
  </si>
  <si>
    <t>± (0.8 + 0.02L)µm</t>
  </si>
  <si>
    <t>± (1.0 + 2L / 100)µm</t>
  </si>
  <si>
    <t>± (0.8 + 2L / 100)µm</t>
  </si>
  <si>
    <t>± (1 + 0.01L)µm</t>
  </si>
  <si>
    <t>± (1 + 0.02L)µm</t>
  </si>
  <si>
    <t>Modèle CV</t>
  </si>
  <si>
    <t>S4</t>
  </si>
  <si>
    <t>H4</t>
  </si>
  <si>
    <t>H8</t>
  </si>
  <si>
    <t>S8</t>
  </si>
  <si>
    <t>W8</t>
  </si>
  <si>
    <t>Type</t>
  </si>
  <si>
    <t>X mm</t>
  </si>
  <si>
    <t>Axe X mm</t>
  </si>
  <si>
    <t xml:space="preserve">Certificat d’étalonnage N° </t>
  </si>
  <si>
    <t>Société :</t>
  </si>
  <si>
    <t>Adresse :</t>
  </si>
  <si>
    <t>123 rue de la belle étoile</t>
  </si>
  <si>
    <t>Date d'étalonnage :</t>
  </si>
  <si>
    <t>Conditions :</t>
  </si>
  <si>
    <t>Référence</t>
  </si>
  <si>
    <t>N° de série</t>
  </si>
  <si>
    <t>001001001</t>
  </si>
  <si>
    <t>211-442D</t>
  </si>
  <si>
    <t>Lieu de réalisation :</t>
  </si>
  <si>
    <t>Nom du responsable :</t>
  </si>
  <si>
    <t>Nom du technicien :</t>
  </si>
  <si>
    <r>
      <rPr>
        <b/>
        <sz val="14"/>
        <color theme="1"/>
        <rFont val="Calibri"/>
        <family val="2"/>
        <scheme val="minor"/>
      </rPr>
      <t>T</t>
    </r>
    <r>
      <rPr>
        <sz val="8"/>
        <color theme="1"/>
        <rFont val="Calibri"/>
        <family val="2"/>
        <scheme val="minor"/>
      </rPr>
      <t xml:space="preserve">empérature = </t>
    </r>
  </si>
  <si>
    <r>
      <rPr>
        <b/>
        <sz val="14"/>
        <color theme="1"/>
        <rFont val="Calibri"/>
        <family val="2"/>
        <scheme val="minor"/>
      </rPr>
      <t>H</t>
    </r>
    <r>
      <rPr>
        <sz val="8"/>
        <color theme="1"/>
        <rFont val="Calibri"/>
        <family val="2"/>
        <scheme val="minor"/>
      </rPr>
      <t xml:space="preserve">ygromètrie = </t>
    </r>
  </si>
  <si>
    <t>ETALONS UTILISES</t>
  </si>
  <si>
    <t>Désignation</t>
  </si>
  <si>
    <t>Raccordement</t>
  </si>
  <si>
    <t>N° certificat</t>
  </si>
  <si>
    <t>Cales</t>
  </si>
  <si>
    <t>Etalons angulaire</t>
  </si>
  <si>
    <t>Etalon pour l'axe X</t>
  </si>
  <si>
    <t>Pige</t>
  </si>
  <si>
    <t>040704</t>
  </si>
  <si>
    <t>041125</t>
  </si>
  <si>
    <t>961893</t>
  </si>
  <si>
    <t>040184</t>
  </si>
  <si>
    <t>040192</t>
  </si>
  <si>
    <t>041689</t>
  </si>
  <si>
    <t>040498</t>
  </si>
  <si>
    <t>041110</t>
  </si>
  <si>
    <t>960568</t>
  </si>
  <si>
    <t>050770</t>
  </si>
  <si>
    <t>961085</t>
  </si>
  <si>
    <t>030450</t>
  </si>
  <si>
    <t>040163</t>
  </si>
  <si>
    <t>960139</t>
  </si>
  <si>
    <t>041656</t>
  </si>
  <si>
    <t>041773</t>
  </si>
  <si>
    <t>910910</t>
  </si>
  <si>
    <t>20091420</t>
  </si>
  <si>
    <t>20081096</t>
  </si>
  <si>
    <t>20082592-A</t>
  </si>
  <si>
    <t>M(NL) RvA</t>
  </si>
  <si>
    <t>Raccord.</t>
  </si>
  <si>
    <t>N° Certif.</t>
  </si>
  <si>
    <t>ETALONS ANGULAIRES</t>
  </si>
  <si>
    <t>1</t>
  </si>
  <si>
    <t>C01</t>
  </si>
  <si>
    <t>C02</t>
  </si>
  <si>
    <t>LNE</t>
  </si>
  <si>
    <t>F060691/2</t>
  </si>
  <si>
    <t>G021370/1</t>
  </si>
  <si>
    <t>G020987/1</t>
  </si>
  <si>
    <t>ETALONS POUR L'AXE X</t>
  </si>
  <si>
    <t>400102</t>
  </si>
  <si>
    <t>400103</t>
  </si>
  <si>
    <t>500104</t>
  </si>
  <si>
    <t>G021370/3</t>
  </si>
  <si>
    <t>F060691/4</t>
  </si>
  <si>
    <t>G020987/3</t>
  </si>
  <si>
    <t>PIGE</t>
  </si>
  <si>
    <t>400245</t>
  </si>
  <si>
    <t>400605</t>
  </si>
  <si>
    <t>P02</t>
  </si>
  <si>
    <t>F060691</t>
  </si>
  <si>
    <t>G021370/2</t>
  </si>
  <si>
    <t>G020987/2</t>
  </si>
  <si>
    <t>THERMOHYGROMETRE</t>
  </si>
  <si>
    <t>2</t>
  </si>
  <si>
    <t>3</t>
  </si>
  <si>
    <t>4</t>
  </si>
  <si>
    <t>5</t>
  </si>
  <si>
    <t>7</t>
  </si>
  <si>
    <t>9040278/1</t>
  </si>
  <si>
    <t>9040393/1</t>
  </si>
  <si>
    <t>9040393/3</t>
  </si>
  <si>
    <t>AOIP</t>
  </si>
  <si>
    <t>S-4480028t</t>
  </si>
  <si>
    <t>S-4320012t</t>
  </si>
  <si>
    <t>S-4480027t</t>
  </si>
  <si>
    <t>S-4320010t</t>
  </si>
  <si>
    <t>S-4480026t</t>
  </si>
  <si>
    <t>S-4320013t</t>
  </si>
  <si>
    <t>S-4320011t</t>
  </si>
  <si>
    <t>S-4320009t</t>
  </si>
  <si>
    <t>S-4320008t</t>
  </si>
  <si>
    <t>Techniciens</t>
  </si>
  <si>
    <r>
      <t>Manuel VILA</t>
    </r>
    <r>
      <rPr>
        <sz val="11"/>
        <color theme="1"/>
        <rFont val="Calibri"/>
        <family val="2"/>
      </rPr>
      <t>ÇA</t>
    </r>
  </si>
  <si>
    <t>Thierry MOREL</t>
  </si>
  <si>
    <t>Antero DACOSTE</t>
  </si>
  <si>
    <t>Pierre QUELIN</t>
  </si>
  <si>
    <t>Benjamin PIETRAS</t>
  </si>
  <si>
    <t>Manuel GARCIA</t>
  </si>
  <si>
    <t>Geoffrey LE BOZEC</t>
  </si>
  <si>
    <t>Oliver TATESSIAN</t>
  </si>
  <si>
    <t>Floran LAMY</t>
  </si>
  <si>
    <t>Emmanuel DEBARD</t>
  </si>
  <si>
    <t>Olivier STEVENS</t>
  </si>
  <si>
    <t>Patrick SEROT</t>
  </si>
  <si>
    <t>Bruno FOUET</t>
  </si>
  <si>
    <t>Shinji HASHIMOTO</t>
  </si>
  <si>
    <t>Nicolas BUCCI</t>
  </si>
  <si>
    <t>Laurent MICHOUX</t>
  </si>
  <si>
    <t>Laurent DROUART</t>
  </si>
  <si>
    <t>N° du Certificat :</t>
  </si>
  <si>
    <t>LD007/5670001</t>
  </si>
  <si>
    <t>Erreur admissible (± µm)</t>
  </si>
  <si>
    <t>Précision Axe X (mm)</t>
  </si>
  <si>
    <r>
      <t>Erreur admissible (</t>
    </r>
    <r>
      <rPr>
        <b/>
        <sz val="12"/>
        <color theme="3"/>
        <rFont val="Times New Roman"/>
        <family val="1"/>
      </rPr>
      <t>±</t>
    </r>
    <r>
      <rPr>
        <sz val="12"/>
        <color theme="1"/>
        <rFont val="Times New Roman"/>
        <family val="1"/>
      </rPr>
      <t xml:space="preserve"> µm)</t>
    </r>
  </si>
  <si>
    <t>CALE 
-20mm</t>
  </si>
  <si>
    <t>CALE 
-10mm</t>
  </si>
  <si>
    <t>CALE 
10mm</t>
  </si>
  <si>
    <t>CALE 
20mm</t>
  </si>
  <si>
    <t>SYMETRIE</t>
  </si>
  <si>
    <t>ANGLE 0°
DESCENDANT</t>
  </si>
  <si>
    <t>ANGLE 180°
MONTANT</t>
  </si>
  <si>
    <t>SAISIE DES DONNEES</t>
  </si>
  <si>
    <t>MITUTOYO</t>
  </si>
  <si>
    <t>95957 ROISSY CDG Cedex</t>
  </si>
  <si>
    <t>MITUTOYO France</t>
  </si>
  <si>
    <t>CERTIFICAT D'ETALONNAGE</t>
  </si>
  <si>
    <t>DELIVRE A :</t>
  </si>
  <si>
    <t>BP 50267 - ZI PARIS NORD II</t>
  </si>
  <si>
    <t>95957 ROISSY</t>
  </si>
  <si>
    <t>INSTRUMENT ETALONNE :</t>
  </si>
  <si>
    <t>Désignation :</t>
  </si>
  <si>
    <t>CONTRACER</t>
  </si>
  <si>
    <t>Constructeur :</t>
  </si>
  <si>
    <t>Type :</t>
  </si>
  <si>
    <t>Numéro d'identification du client :</t>
  </si>
  <si>
    <r>
      <t xml:space="preserve">Ce certificat comprend : </t>
    </r>
    <r>
      <rPr>
        <b/>
        <sz val="12"/>
        <color theme="1"/>
        <rFont val="Times New Roman"/>
        <family val="1"/>
      </rPr>
      <t>5 pages</t>
    </r>
  </si>
  <si>
    <t>Date d'émission :</t>
  </si>
  <si>
    <t>LE RESPONSABLE SAV MITUTOYO</t>
  </si>
  <si>
    <t>M. VILAÇA</t>
  </si>
  <si>
    <t>0007007</t>
  </si>
  <si>
    <t>N° indentification :</t>
  </si>
  <si>
    <t>PARIS NORD 2</t>
  </si>
  <si>
    <t>BP 59267</t>
  </si>
  <si>
    <r>
      <t xml:space="preserve">Page </t>
    </r>
    <r>
      <rPr>
        <b/>
        <sz val="10"/>
        <color theme="1"/>
        <rFont val="Times New Roman"/>
        <family val="1"/>
      </rPr>
      <t>2</t>
    </r>
    <r>
      <rPr>
        <sz val="10"/>
        <color theme="1"/>
        <rFont val="Times New Roman"/>
        <family val="1"/>
      </rPr>
      <t xml:space="preserve"> sur </t>
    </r>
    <r>
      <rPr>
        <b/>
        <sz val="10"/>
        <color theme="1"/>
        <rFont val="Times New Roman"/>
        <family val="1"/>
      </rPr>
      <t>5</t>
    </r>
  </si>
  <si>
    <t>1) Description du produit étalonné :</t>
  </si>
  <si>
    <t>Les mesures ont été effectuées par Monsieur :</t>
  </si>
  <si>
    <t>Contracer</t>
  </si>
  <si>
    <t>Capacité X (mm) :</t>
  </si>
  <si>
    <t>Local de Métrologie</t>
  </si>
  <si>
    <t>2) Lieu de réalisation :</t>
  </si>
  <si>
    <t>3) Date de réception et date de réalisation :</t>
  </si>
  <si>
    <t>4) Référence de l'environnement :</t>
  </si>
  <si>
    <t>Température :</t>
  </si>
  <si>
    <t>~</t>
  </si>
  <si>
    <r>
      <rPr>
        <sz val="12"/>
        <color theme="1"/>
        <rFont val="Times New Roman"/>
        <family val="1"/>
      </rPr>
      <t xml:space="preserve">Hygrométrie : </t>
    </r>
    <r>
      <rPr>
        <b/>
        <sz val="12"/>
        <color theme="1"/>
        <rFont val="Times New Roman"/>
        <family val="1"/>
      </rPr>
      <t>~</t>
    </r>
  </si>
  <si>
    <t>5) Document de référence :</t>
  </si>
  <si>
    <t>Normes utilisés :</t>
  </si>
  <si>
    <t>Instruction MITUTOYO France :</t>
  </si>
  <si>
    <t>IT - 20/0</t>
  </si>
  <si>
    <t>6) Etalons et équipements utilisés :</t>
  </si>
  <si>
    <t>Cale 10 mm</t>
  </si>
  <si>
    <t>Cale 20 mm</t>
  </si>
  <si>
    <r>
      <t xml:space="preserve">Page </t>
    </r>
    <r>
      <rPr>
        <b/>
        <sz val="10"/>
        <color theme="1"/>
        <rFont val="Times New Roman"/>
        <family val="1"/>
      </rPr>
      <t>3</t>
    </r>
    <r>
      <rPr>
        <sz val="10"/>
        <color theme="1"/>
        <rFont val="Times New Roman"/>
        <family val="1"/>
      </rPr>
      <t xml:space="preserve"> sur </t>
    </r>
    <r>
      <rPr>
        <b/>
        <sz val="10"/>
        <color theme="1"/>
        <rFont val="Times New Roman"/>
        <family val="1"/>
      </rPr>
      <t>5</t>
    </r>
  </si>
  <si>
    <t>7) Méthode(s) d'étalonnage :</t>
  </si>
  <si>
    <t>8) Incertitude des mesures :</t>
  </si>
  <si>
    <t>Les incertitudes élargies mentionnées sont celles correspondant à deux incertitudes types. Les incertitudes types ont été calculées en tenant compte des différentes composantes d'incertitudes, étalons de référence, moyen d'étalonnage, condition d'environnement, contribution de l'instrument étalonné, répétabilité...</t>
  </si>
  <si>
    <t>9) Observation(s) complémentaire(s) :</t>
  </si>
  <si>
    <t>Les résultats des mesures sont exprimés en µm sauf contradiction.</t>
  </si>
  <si>
    <r>
      <t xml:space="preserve">Page </t>
    </r>
    <r>
      <rPr>
        <b/>
        <sz val="10"/>
        <color theme="1"/>
        <rFont val="Times New Roman"/>
        <family val="1"/>
      </rPr>
      <t>4</t>
    </r>
    <r>
      <rPr>
        <sz val="10"/>
        <color theme="1"/>
        <rFont val="Times New Roman"/>
        <family val="1"/>
      </rPr>
      <t xml:space="preserve"> sur </t>
    </r>
    <r>
      <rPr>
        <b/>
        <sz val="10"/>
        <color theme="1"/>
        <rFont val="Times New Roman"/>
        <family val="1"/>
      </rPr>
      <t>5</t>
    </r>
  </si>
  <si>
    <t>N° de série :</t>
  </si>
  <si>
    <t>CALE ETALON</t>
  </si>
  <si>
    <t>Thermohygromètre ou Thermomètre + sonde</t>
  </si>
  <si>
    <t>08113862</t>
  </si>
  <si>
    <t>08117956</t>
  </si>
  <si>
    <t>08118758</t>
  </si>
  <si>
    <t>08118775</t>
  </si>
  <si>
    <t>680961</t>
  </si>
  <si>
    <t>681559</t>
  </si>
  <si>
    <t>681574</t>
  </si>
  <si>
    <t>681575</t>
  </si>
  <si>
    <t>681576</t>
  </si>
  <si>
    <t>681579</t>
  </si>
  <si>
    <t>681586</t>
  </si>
  <si>
    <t>681606</t>
  </si>
  <si>
    <t>ETALON AXE X</t>
  </si>
  <si>
    <t>ETALON ANGULAIRE</t>
  </si>
  <si>
    <t>THERMOHYGROMETRE OU THERMOMETRE + SONDE</t>
  </si>
  <si>
    <t>N° de Série</t>
  </si>
  <si>
    <t>N° du certificat</t>
  </si>
  <si>
    <t>W4</t>
  </si>
  <si>
    <t>France Qualité</t>
  </si>
  <si>
    <t>08-10-95957001-123677-RH</t>
  </si>
  <si>
    <t>08-10-95957001-123675-RH</t>
  </si>
  <si>
    <t>08-10-95957001-123674-RH</t>
  </si>
  <si>
    <t>08-10-95957001-123685-RH</t>
  </si>
  <si>
    <t>08-10-95957001-123681-RH</t>
  </si>
  <si>
    <t>08-10-95957001-123683-RH</t>
  </si>
  <si>
    <t>08-10-95957001-123679-RH</t>
  </si>
  <si>
    <t>08-10-95957001-123676-RH</t>
  </si>
  <si>
    <t>08-10-95957001-123678-RH</t>
  </si>
  <si>
    <t>08-10-95957001-123682-RH</t>
  </si>
  <si>
    <t>08-10-95957001-123680-RH</t>
  </si>
  <si>
    <t>08-10-95957001-123684-RH</t>
  </si>
  <si>
    <t>Centre raccordement
Nature du certificat</t>
  </si>
  <si>
    <t>Roissy, le</t>
    <phoneticPr fontId="0" type="noConversion"/>
  </si>
  <si>
    <t xml:space="preserve">Objet : </t>
  </si>
  <si>
    <t>Manuel VILACA</t>
  </si>
  <si>
    <t>Responsable S.A.V.I.</t>
  </si>
  <si>
    <t>QUESTIONNAIRE SATISFACTION CLIENTS</t>
    <phoneticPr fontId="0" type="noConversion"/>
  </si>
  <si>
    <t>Q08/C</t>
  </si>
  <si>
    <t xml:space="preserve"> PRESTATIONS SUR SITE</t>
    <phoneticPr fontId="0" type="noConversion"/>
  </si>
  <si>
    <t>Nature de l'intervention :</t>
  </si>
  <si>
    <t xml:space="preserve">1ere Installation </t>
  </si>
  <si>
    <t xml:space="preserve">Déménagement </t>
  </si>
  <si>
    <t xml:space="preserve"> </t>
  </si>
  <si>
    <t xml:space="preserve">Etalonnage/révision  </t>
  </si>
  <si>
    <t>Réparation</t>
  </si>
  <si>
    <t>nom de la société :</t>
  </si>
  <si>
    <r>
      <t xml:space="preserve">date de fin d'intervention : </t>
    </r>
    <r>
      <rPr>
        <b/>
        <sz val="10"/>
        <color indexed="12"/>
        <rFont val="Times New Roman"/>
        <family val="1"/>
      </rPr>
      <t>(1)</t>
    </r>
  </si>
  <si>
    <t>Machine concernée :</t>
  </si>
  <si>
    <r>
      <t xml:space="preserve">nom du responsable qualité : </t>
    </r>
    <r>
      <rPr>
        <b/>
        <sz val="10"/>
        <color indexed="12"/>
        <rFont val="Times New Roman"/>
        <family val="1"/>
      </rPr>
      <t>(1)</t>
    </r>
  </si>
  <si>
    <r>
      <t xml:space="preserve">nom de la personne remplissant le questionnaire : </t>
    </r>
    <r>
      <rPr>
        <b/>
        <sz val="10"/>
        <color indexed="12"/>
        <rFont val="Times New Roman"/>
        <family val="1"/>
      </rPr>
      <t>(1)</t>
    </r>
  </si>
  <si>
    <r>
      <t xml:space="preserve">date de réponse : </t>
    </r>
    <r>
      <rPr>
        <b/>
        <sz val="10"/>
        <color indexed="12"/>
        <rFont val="Times New Roman"/>
        <family val="1"/>
      </rPr>
      <t>(1)</t>
    </r>
  </si>
  <si>
    <t>TRES SATISFAIT</t>
  </si>
  <si>
    <t>SATISFAIT</t>
  </si>
  <si>
    <t>INSATISFAIT</t>
  </si>
  <si>
    <t>TRES INSATISFAIT</t>
  </si>
  <si>
    <t>PRESTATION</t>
  </si>
  <si>
    <t>Planification et délai d'intervention</t>
  </si>
  <si>
    <t>Ponctualité et l'assiduité des intervenants</t>
  </si>
  <si>
    <t>Relation avec les intervenants</t>
  </si>
  <si>
    <t>Compétences techniques et l'efficacité de nos intervenants</t>
  </si>
  <si>
    <t>Explications fournies sur le materiel et les précautions d'entretien</t>
  </si>
  <si>
    <t>Moyens matériels des intervenants</t>
  </si>
  <si>
    <r>
      <t xml:space="preserve">Observations : </t>
    </r>
    <r>
      <rPr>
        <b/>
        <sz val="10"/>
        <color indexed="10"/>
        <rFont val="Times New Roman"/>
        <family val="1"/>
      </rPr>
      <t>(2)</t>
    </r>
  </si>
  <si>
    <t>DOCUMENTS</t>
  </si>
  <si>
    <t>Rapport de visite de l'intervenant</t>
  </si>
  <si>
    <t>Certificat d'étalonnage</t>
  </si>
  <si>
    <t>CADRE RESERVE A MITUTOYO France</t>
  </si>
  <si>
    <t>(1) Mentions obligatoires à remplir par le client</t>
  </si>
  <si>
    <t>(2) Merci de préciser en cas de non-satisfaction.</t>
  </si>
  <si>
    <r>
      <t xml:space="preserve">MITUTOYO France                                                                                                                                                                                                                                                             </t>
    </r>
    <r>
      <rPr>
        <sz val="6"/>
        <rFont val="Times New Roman"/>
        <family val="1"/>
      </rPr>
      <t>Paris Nord 2-123, RUE DE LA Belle Etoile BP 59267 ROISSY en France 95957 ROISSY CDG CEDEX                                                                                                                                                                          Tél. +33 (0)1 49 38 35 00 Fax +33 (0)1 48 63 27 70  Siren 334 120 110</t>
    </r>
  </si>
  <si>
    <t xml:space="preserve">Nous vous remercions de nous retourner ce questionnaire par Fax au 01-49-38-35-38 </t>
  </si>
  <si>
    <t>Suite à la prestation d'étalonnage référencée en objet, vous trouverez ci-joint le certificat d'étalonnage que nous avons réalisé.</t>
  </si>
  <si>
    <t>Si vous souhaitez les certificats des étalons uitilisés dans le cadre de notre prestation d'étalonnage, nous vous remercions de prendre contact avec nos services au 01.49.38.35.25</t>
  </si>
  <si>
    <t>123, rue de la Belle Etoile</t>
  </si>
  <si>
    <t>Méthode d'étalonnage suivant la procédure MITUTOYO</t>
  </si>
  <si>
    <t>pierre LAURENT</t>
  </si>
  <si>
    <t xml:space="preserve">Dans le cadre de notre certification et dans le but d'une constante amélioration de nos services, vous trouverez aussi notre questionnaire qualité concernant nos prestations SAV que nous vous remercions de nous retourner après l'avoir renseigné. </t>
  </si>
  <si>
    <t>Bien entendu, nous restons à votre entière disposition pour toute information complémentaire que vous souhaiteriez concernant ces documents.</t>
  </si>
  <si>
    <t>Madame</t>
  </si>
  <si>
    <t>Monsieur</t>
  </si>
</sst>
</file>

<file path=xl/styles.xml><?xml version="1.0" encoding="utf-8"?>
<styleSheet xmlns="http://schemas.openxmlformats.org/spreadsheetml/2006/main">
  <numFmts count="5">
    <numFmt numFmtId="164" formatCode="General\°"/>
    <numFmt numFmtId="165" formatCode="0.0000"/>
    <numFmt numFmtId="166" formatCode="00000"/>
    <numFmt numFmtId="167" formatCode="[$-40C]d\ mmmm\ yyyy;@"/>
    <numFmt numFmtId="168" formatCode="dd\-mmmm\-yyyy"/>
  </numFmts>
  <fonts count="62">
    <font>
      <sz val="11"/>
      <color theme="1"/>
      <name val="Calibri"/>
      <family val="2"/>
      <scheme val="minor"/>
    </font>
    <font>
      <b/>
      <sz val="24"/>
      <color theme="1"/>
      <name val="Times New Roman"/>
      <family val="1"/>
    </font>
    <font>
      <sz val="10"/>
      <color theme="1"/>
      <name val="Times New Roman"/>
      <family val="1"/>
    </font>
    <font>
      <b/>
      <sz val="16"/>
      <color theme="3" tint="-0.249977111117893"/>
      <name val="Times New Roman"/>
      <family val="1"/>
    </font>
    <font>
      <b/>
      <u/>
      <sz val="14"/>
      <color theme="3"/>
      <name val="Times New Roman"/>
      <family val="1"/>
    </font>
    <font>
      <sz val="12"/>
      <color theme="1"/>
      <name val="Times New Roman"/>
      <family val="1"/>
    </font>
    <font>
      <sz val="12"/>
      <color theme="5" tint="-0.249977111117893"/>
      <name val="Times New Roman"/>
      <family val="1"/>
    </font>
    <font>
      <u/>
      <sz val="12"/>
      <color theme="1"/>
      <name val="Times New Roman"/>
      <family val="1"/>
    </font>
    <font>
      <b/>
      <sz val="12"/>
      <color theme="4"/>
      <name val="Times New Roman"/>
      <family val="1"/>
    </font>
    <font>
      <sz val="14"/>
      <color theme="1"/>
      <name val="Times New Roman"/>
      <family val="1"/>
    </font>
    <font>
      <i/>
      <sz val="14"/>
      <color theme="1"/>
      <name val="Times New Roman"/>
      <family val="1"/>
    </font>
    <font>
      <sz val="6"/>
      <color theme="1"/>
      <name val="Times New Roman"/>
      <family val="1"/>
    </font>
    <font>
      <b/>
      <sz val="12"/>
      <color theme="1"/>
      <name val="Times New Roman"/>
      <family val="1"/>
    </font>
    <font>
      <b/>
      <sz val="12"/>
      <color theme="3"/>
      <name val="Times New Roman"/>
      <family val="1"/>
    </font>
    <font>
      <sz val="12"/>
      <color theme="3"/>
      <name val="Times New Roman"/>
      <family val="1"/>
    </font>
    <font>
      <b/>
      <sz val="12"/>
      <name val="Times New Roman"/>
      <family val="1"/>
    </font>
    <font>
      <sz val="12"/>
      <name val="Times New Roman"/>
      <family val="1"/>
    </font>
    <font>
      <u/>
      <sz val="12"/>
      <name val="Times New Roman"/>
      <family val="1"/>
    </font>
    <font>
      <sz val="8"/>
      <color theme="1"/>
      <name val="Calibri"/>
      <family val="2"/>
      <scheme val="minor"/>
    </font>
    <font>
      <sz val="8"/>
      <color rgb="FFFF0000"/>
      <name val="Times New Roman"/>
      <family val="1"/>
    </font>
    <font>
      <sz val="8"/>
      <color rgb="FFFF0000"/>
      <name val="Calibri"/>
      <family val="2"/>
    </font>
    <font>
      <b/>
      <sz val="8"/>
      <color theme="1"/>
      <name val="Calibri"/>
      <family val="2"/>
      <scheme val="minor"/>
    </font>
    <font>
      <b/>
      <sz val="8"/>
      <color theme="1"/>
      <name val="Times New Roman"/>
      <family val="1"/>
    </font>
    <font>
      <sz val="8"/>
      <color rgb="FFFF0000"/>
      <name val="Calibri"/>
      <family val="2"/>
      <scheme val="minor"/>
    </font>
    <font>
      <sz val="9"/>
      <color theme="1"/>
      <name val="Times New Roman"/>
      <family val="1"/>
    </font>
    <font>
      <b/>
      <sz val="12"/>
      <color theme="3" tint="0.39997558519241921"/>
      <name val="Times New Roman"/>
      <family val="1"/>
    </font>
    <font>
      <b/>
      <sz val="11"/>
      <color theme="3" tint="0.39997558519241921"/>
      <name val="Calibri"/>
      <family val="2"/>
      <scheme val="minor"/>
    </font>
    <font>
      <sz val="18"/>
      <color theme="1"/>
      <name val="Calibri"/>
      <family val="2"/>
      <scheme val="minor"/>
    </font>
    <font>
      <b/>
      <sz val="12"/>
      <color theme="1"/>
      <name val="Calibri"/>
      <family val="2"/>
      <scheme val="minor"/>
    </font>
    <font>
      <b/>
      <sz val="14"/>
      <color theme="1"/>
      <name val="Calibri"/>
      <family val="2"/>
      <scheme val="minor"/>
    </font>
    <font>
      <sz val="10"/>
      <name val="Times New Roman"/>
      <family val="1"/>
    </font>
    <font>
      <u/>
      <sz val="10"/>
      <color indexed="12"/>
      <name val="Arial"/>
      <family val="2"/>
    </font>
    <font>
      <sz val="11"/>
      <color theme="1"/>
      <name val="Calibri"/>
      <family val="2"/>
    </font>
    <font>
      <b/>
      <sz val="12"/>
      <color theme="0"/>
      <name val="Times New Roman"/>
      <family val="1"/>
    </font>
    <font>
      <b/>
      <sz val="16"/>
      <color theme="1"/>
      <name val="Calibri"/>
      <family val="2"/>
      <scheme val="minor"/>
    </font>
    <font>
      <b/>
      <sz val="18"/>
      <color theme="1"/>
      <name val="Calibri"/>
      <family val="2"/>
      <scheme val="minor"/>
    </font>
    <font>
      <sz val="26"/>
      <color theme="1"/>
      <name val="Calibri"/>
      <family val="2"/>
      <scheme val="minor"/>
    </font>
    <font>
      <b/>
      <sz val="14"/>
      <color theme="3"/>
      <name val="Calibri"/>
      <family val="2"/>
      <scheme val="minor"/>
    </font>
    <font>
      <sz val="11"/>
      <color theme="1"/>
      <name val="Times New Roman"/>
      <family val="1"/>
    </font>
    <font>
      <b/>
      <sz val="22"/>
      <color theme="1"/>
      <name val="Times New Roman"/>
      <family val="1"/>
    </font>
    <font>
      <b/>
      <sz val="22"/>
      <color theme="1"/>
      <name val="Calibri"/>
      <family val="2"/>
      <scheme val="minor"/>
    </font>
    <font>
      <b/>
      <sz val="20"/>
      <color theme="3"/>
      <name val="Times New Roman"/>
      <family val="1"/>
    </font>
    <font>
      <b/>
      <sz val="10"/>
      <color theme="1"/>
      <name val="Times New Roman"/>
      <family val="1"/>
    </font>
    <font>
      <b/>
      <sz val="9"/>
      <color theme="1"/>
      <name val="Times New Roman"/>
      <family val="1"/>
    </font>
    <font>
      <b/>
      <u/>
      <sz val="12"/>
      <color theme="1"/>
      <name val="Times New Roman"/>
      <family val="1"/>
    </font>
    <font>
      <b/>
      <sz val="11"/>
      <color theme="1"/>
      <name val="Times New Roman"/>
      <family val="1"/>
    </font>
    <font>
      <b/>
      <sz val="11"/>
      <color theme="1"/>
      <name val="Calibri"/>
      <family val="2"/>
      <scheme val="minor"/>
    </font>
    <font>
      <sz val="8"/>
      <color theme="1"/>
      <name val="Times New Roman"/>
      <family val="1"/>
    </font>
    <font>
      <sz val="11"/>
      <name val="Times New Roman"/>
      <family val="1"/>
    </font>
    <font>
      <b/>
      <i/>
      <sz val="12"/>
      <name val="Times New Roman"/>
      <family val="1"/>
    </font>
    <font>
      <b/>
      <u/>
      <sz val="11"/>
      <name val="Times New Roman"/>
      <family val="1"/>
    </font>
    <font>
      <b/>
      <sz val="10"/>
      <color indexed="12"/>
      <name val="Times New Roman"/>
      <family val="1"/>
    </font>
    <font>
      <sz val="14"/>
      <name val="ＭＳ Ｐゴシック"/>
    </font>
    <font>
      <sz val="11"/>
      <name val="ＭＳ Ｐゴシック"/>
      <family val="3"/>
      <charset val="128"/>
    </font>
    <font>
      <sz val="8"/>
      <name val="Times New Roman"/>
      <family val="1"/>
    </font>
    <font>
      <sz val="8"/>
      <name val="ＭＳ Ｐゴシック"/>
      <family val="3"/>
      <charset val="128"/>
    </font>
    <font>
      <b/>
      <sz val="10"/>
      <color indexed="10"/>
      <name val="Times New Roman"/>
      <family val="1"/>
    </font>
    <font>
      <b/>
      <sz val="11"/>
      <color indexed="12"/>
      <name val="Times New Roman"/>
      <family val="1"/>
    </font>
    <font>
      <sz val="11"/>
      <color indexed="12"/>
      <name val="Times New Roman"/>
      <family val="1"/>
    </font>
    <font>
      <b/>
      <sz val="11"/>
      <color indexed="10"/>
      <name val="Times New Roman"/>
      <family val="1"/>
    </font>
    <font>
      <sz val="6"/>
      <name val="Times New Roman"/>
      <family val="1"/>
    </font>
    <font>
      <b/>
      <sz val="6"/>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indexed="9"/>
        <bgColor indexed="64"/>
      </patternFill>
    </fill>
    <fill>
      <patternFill patternType="solid">
        <fgColor indexed="51"/>
        <bgColor indexed="64"/>
      </patternFill>
    </fill>
  </fills>
  <borders count="4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theme="3"/>
      </left>
      <right style="medium">
        <color theme="3"/>
      </right>
      <top style="medium">
        <color theme="3"/>
      </top>
      <bottom style="medium">
        <color theme="3"/>
      </bottom>
      <diagonal/>
    </border>
    <border>
      <left style="medium">
        <color rgb="FFFF0000"/>
      </left>
      <right style="medium">
        <color rgb="FFFF0000"/>
      </right>
      <top style="medium">
        <color rgb="FFFF0000"/>
      </top>
      <bottom style="medium">
        <color rgb="FFFF0000"/>
      </bottom>
      <diagonal/>
    </border>
    <border>
      <left style="thick">
        <color auto="1"/>
      </left>
      <right/>
      <top style="thick">
        <color auto="1"/>
      </top>
      <bottom/>
      <diagonal/>
    </border>
    <border>
      <left/>
      <right style="thick">
        <color auto="1"/>
      </right>
      <top style="thick">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medium">
        <color auto="1"/>
      </right>
      <top style="thin">
        <color auto="1"/>
      </top>
      <bottom style="thin">
        <color auto="1"/>
      </bottom>
      <diagonal style="thin">
        <color auto="1"/>
      </diagonal>
    </border>
    <border>
      <left style="medium">
        <color auto="1"/>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left style="thin">
        <color auto="1"/>
      </left>
      <right style="thin">
        <color auto="1"/>
      </right>
      <top style="thin">
        <color auto="1"/>
      </top>
      <bottom style="medium">
        <color auto="1"/>
      </bottom>
      <diagonal/>
    </border>
    <border diagonalUp="1" diagonalDown="1">
      <left style="thin">
        <color auto="1"/>
      </left>
      <right style="medium">
        <color auto="1"/>
      </right>
      <top style="thin">
        <color auto="1"/>
      </top>
      <bottom style="medium">
        <color auto="1"/>
      </bottom>
      <diagonal style="thin">
        <color auto="1"/>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double">
        <color indexed="64"/>
      </bottom>
      <diagonal/>
    </border>
    <border>
      <left style="thin">
        <color indexed="64"/>
      </left>
      <right/>
      <top style="double">
        <color indexed="64"/>
      </top>
      <bottom style="thin">
        <color indexed="64"/>
      </bottom>
      <diagonal/>
    </border>
    <border>
      <left/>
      <right/>
      <top style="double">
        <color indexed="64"/>
      </top>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31" fillId="0" borderId="0" applyNumberFormat="0" applyFill="0" applyBorder="0" applyAlignment="0" applyProtection="0">
      <alignment vertical="top"/>
      <protection locked="0"/>
    </xf>
    <xf numFmtId="0" fontId="53" fillId="0" borderId="0"/>
  </cellStyleXfs>
  <cellXfs count="405">
    <xf numFmtId="0" fontId="0" fillId="0" borderId="0" xfId="0"/>
    <xf numFmtId="0" fontId="0" fillId="0" borderId="0" xfId="0" applyAlignment="1"/>
    <xf numFmtId="0" fontId="5" fillId="0" borderId="0" xfId="0" applyFont="1" applyAlignment="1">
      <alignment horizontal="center"/>
    </xf>
    <xf numFmtId="0" fontId="0" fillId="0" borderId="0" xfId="0" applyBorder="1" applyAlignment="1"/>
    <xf numFmtId="0" fontId="0" fillId="0" borderId="0" xfId="0" applyAlignment="1">
      <alignment vertical="center"/>
    </xf>
    <xf numFmtId="0" fontId="11" fillId="0" borderId="0" xfId="0" applyFont="1" applyAlignment="1"/>
    <xf numFmtId="0" fontId="0" fillId="0" borderId="0" xfId="0" applyFill="1" applyBorder="1" applyAlignment="1"/>
    <xf numFmtId="0" fontId="5" fillId="0" borderId="0" xfId="0" applyFont="1" applyFill="1" applyBorder="1" applyAlignment="1">
      <alignment vertical="center"/>
    </xf>
    <xf numFmtId="49" fontId="5" fillId="0" borderId="0" xfId="0" applyNumberFormat="1" applyFont="1" applyFill="1" applyBorder="1" applyAlignment="1">
      <alignment vertical="center"/>
    </xf>
    <xf numFmtId="49" fontId="13" fillId="0" borderId="0" xfId="0" applyNumberFormat="1" applyFont="1" applyBorder="1" applyAlignment="1">
      <alignment horizontal="center" vertical="center"/>
    </xf>
    <xf numFmtId="49" fontId="13" fillId="0" borderId="0" xfId="0" applyNumberFormat="1" applyFont="1" applyBorder="1" applyAlignment="1">
      <alignment horizontal="left" vertical="center"/>
    </xf>
    <xf numFmtId="0" fontId="14" fillId="0" borderId="0" xfId="0" applyFont="1" applyBorder="1" applyAlignment="1">
      <alignment horizontal="center" vertical="center"/>
    </xf>
    <xf numFmtId="49" fontId="15" fillId="0" borderId="0" xfId="0" applyNumberFormat="1"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49" fontId="15" fillId="0" borderId="0" xfId="0" applyNumberFormat="1" applyFont="1" applyBorder="1" applyAlignment="1">
      <alignment horizontal="center" vertical="center"/>
    </xf>
    <xf numFmtId="49" fontId="13" fillId="0" borderId="0" xfId="0" applyNumberFormat="1" applyFont="1" applyBorder="1" applyAlignment="1">
      <alignment horizontal="center" vertical="center"/>
    </xf>
    <xf numFmtId="49" fontId="13" fillId="0" borderId="0" xfId="0" applyNumberFormat="1" applyFont="1" applyBorder="1" applyAlignment="1">
      <alignment horizontal="left" vertical="center"/>
    </xf>
    <xf numFmtId="0" fontId="0" fillId="0" borderId="0" xfId="0" applyAlignment="1">
      <alignment horizontal="center"/>
    </xf>
    <xf numFmtId="0" fontId="4" fillId="0" borderId="0" xfId="0" applyFont="1" applyAlignment="1">
      <alignment horizontal="left"/>
    </xf>
    <xf numFmtId="0" fontId="11" fillId="0" borderId="0" xfId="0" applyFont="1" applyAlignment="1">
      <alignment horizontal="left" vertical="top" wrapText="1"/>
    </xf>
    <xf numFmtId="0" fontId="5" fillId="0" borderId="0" xfId="0" applyFont="1" applyAlignment="1">
      <alignment horizontal="left"/>
    </xf>
    <xf numFmtId="0" fontId="5" fillId="0" borderId="0" xfId="0" applyFont="1" applyAlignment="1">
      <alignment horizontal="center"/>
    </xf>
    <xf numFmtId="0" fontId="18" fillId="0" borderId="0" xfId="0" applyFont="1"/>
    <xf numFmtId="49" fontId="18" fillId="0" borderId="0" xfId="0" applyNumberFormat="1" applyFont="1"/>
    <xf numFmtId="49" fontId="19" fillId="0" borderId="0" xfId="0" applyNumberFormat="1" applyFont="1" applyAlignment="1">
      <alignment horizontal="left"/>
    </xf>
    <xf numFmtId="0" fontId="18" fillId="0" borderId="0" xfId="0" applyFont="1" applyAlignment="1">
      <alignment horizontal="left"/>
    </xf>
    <xf numFmtId="0" fontId="23" fillId="0" borderId="0" xfId="0" applyFont="1" applyAlignment="1">
      <alignment horizontal="left"/>
    </xf>
    <xf numFmtId="0" fontId="2" fillId="2" borderId="0" xfId="0" applyFont="1" applyFill="1" applyAlignment="1"/>
    <xf numFmtId="0" fontId="9" fillId="0" borderId="0" xfId="0" applyFont="1" applyAlignment="1">
      <alignment vertical="center"/>
    </xf>
    <xf numFmtId="0" fontId="0" fillId="0" borderId="0" xfId="0" applyAlignment="1">
      <alignment vertical="top" wrapText="1"/>
    </xf>
    <xf numFmtId="0" fontId="27" fillId="0" borderId="0" xfId="0" applyFont="1" applyFill="1" applyAlignment="1">
      <alignment vertical="center"/>
    </xf>
    <xf numFmtId="0" fontId="27" fillId="0" borderId="0" xfId="0" applyFont="1" applyFill="1" applyAlignment="1">
      <alignment horizontal="left" vertical="center"/>
    </xf>
    <xf numFmtId="49" fontId="30" fillId="6" borderId="1" xfId="0" applyNumberFormat="1" applyFont="1" applyFill="1" applyBorder="1" applyAlignment="1">
      <alignment horizontal="center" vertical="center"/>
    </xf>
    <xf numFmtId="49" fontId="30" fillId="0" borderId="1" xfId="1" applyNumberFormat="1" applyFont="1" applyFill="1" applyBorder="1" applyAlignment="1" applyProtection="1">
      <alignment horizontal="center" vertical="center"/>
    </xf>
    <xf numFmtId="49" fontId="30" fillId="6" borderId="1" xfId="1" applyNumberFormat="1" applyFont="1" applyFill="1" applyBorder="1" applyAlignment="1" applyProtection="1">
      <alignment horizontal="center" vertical="center"/>
    </xf>
    <xf numFmtId="49" fontId="30" fillId="0" borderId="1" xfId="0" applyNumberFormat="1" applyFont="1" applyFill="1" applyBorder="1" applyAlignment="1">
      <alignment horizontal="center" vertical="center"/>
    </xf>
    <xf numFmtId="0" fontId="21" fillId="0" borderId="1" xfId="0" applyFont="1" applyBorder="1"/>
    <xf numFmtId="0" fontId="21" fillId="0" borderId="1" xfId="0" applyFont="1" applyBorder="1" applyAlignment="1">
      <alignment horizontal="center"/>
    </xf>
    <xf numFmtId="49" fontId="18" fillId="0" borderId="1" xfId="0" applyNumberFormat="1" applyFont="1" applyBorder="1"/>
    <xf numFmtId="49" fontId="19" fillId="0" borderId="1" xfId="0" applyNumberFormat="1" applyFont="1" applyBorder="1" applyAlignment="1">
      <alignment horizontal="left"/>
    </xf>
    <xf numFmtId="0" fontId="18" fillId="0" borderId="1" xfId="0" applyFont="1" applyBorder="1"/>
    <xf numFmtId="49" fontId="21" fillId="0" borderId="1" xfId="0" applyNumberFormat="1" applyFont="1" applyBorder="1"/>
    <xf numFmtId="49" fontId="23" fillId="0" borderId="1" xfId="0" applyNumberFormat="1" applyFont="1" applyBorder="1"/>
    <xf numFmtId="0" fontId="23" fillId="0" borderId="1" xfId="0" applyFont="1" applyBorder="1"/>
    <xf numFmtId="49" fontId="22" fillId="0" borderId="1" xfId="0" applyNumberFormat="1" applyFont="1" applyBorder="1" applyAlignment="1">
      <alignment horizontal="left"/>
    </xf>
    <xf numFmtId="0" fontId="0" fillId="0" borderId="1" xfId="0" applyBorder="1"/>
    <xf numFmtId="0" fontId="0" fillId="0" borderId="10" xfId="0" applyBorder="1" applyAlignment="1"/>
    <xf numFmtId="0" fontId="18" fillId="0" borderId="11" xfId="0" applyFont="1" applyBorder="1" applyAlignment="1">
      <alignment horizontal="right"/>
    </xf>
    <xf numFmtId="0" fontId="32" fillId="0" borderId="0" xfId="0" applyFont="1"/>
    <xf numFmtId="2" fontId="0" fillId="0" borderId="0" xfId="0" applyNumberFormat="1"/>
    <xf numFmtId="1" fontId="0" fillId="0" borderId="1" xfId="0" applyNumberFormat="1" applyBorder="1" applyAlignment="1">
      <alignment horizontal="center"/>
    </xf>
    <xf numFmtId="1" fontId="21" fillId="0" borderId="1" xfId="0" applyNumberFormat="1" applyFont="1" applyBorder="1" applyAlignment="1">
      <alignment horizontal="center"/>
    </xf>
    <xf numFmtId="1" fontId="19" fillId="0" borderId="1" xfId="0" applyNumberFormat="1" applyFont="1" applyBorder="1" applyAlignment="1" applyProtection="1">
      <alignment horizontal="left"/>
      <protection locked="0"/>
    </xf>
    <xf numFmtId="0" fontId="30" fillId="6" borderId="1" xfId="0" applyNumberFormat="1" applyFont="1" applyFill="1" applyBorder="1" applyAlignment="1">
      <alignment horizontal="center" vertical="center"/>
    </xf>
    <xf numFmtId="0" fontId="30" fillId="0" borderId="1" xfId="1" applyNumberFormat="1" applyFont="1" applyFill="1" applyBorder="1" applyAlignment="1" applyProtection="1">
      <alignment horizontal="center" vertical="center"/>
    </xf>
    <xf numFmtId="0" fontId="30" fillId="6" borderId="1" xfId="1" applyNumberFormat="1" applyFont="1" applyFill="1" applyBorder="1" applyAlignment="1" applyProtection="1">
      <alignment horizontal="center" vertical="center"/>
    </xf>
    <xf numFmtId="0" fontId="5" fillId="0" borderId="0" xfId="0" applyFont="1" applyAlignment="1">
      <alignment horizontal="left"/>
    </xf>
    <xf numFmtId="0" fontId="12" fillId="0" borderId="0" xfId="0" applyFont="1"/>
    <xf numFmtId="0" fontId="12" fillId="0" borderId="0" xfId="0" applyFont="1" applyAlignment="1">
      <alignment horizontal="center"/>
    </xf>
    <xf numFmtId="0" fontId="12" fillId="0" borderId="0" xfId="0" applyFont="1" applyAlignment="1">
      <alignment horizontal="left"/>
    </xf>
    <xf numFmtId="0" fontId="12" fillId="0" borderId="0" xfId="0" applyFont="1" applyAlignment="1">
      <alignment horizontal="right"/>
    </xf>
    <xf numFmtId="49" fontId="12" fillId="0" borderId="0" xfId="0" applyNumberFormat="1" applyFont="1" applyAlignment="1">
      <alignment horizontal="left"/>
    </xf>
    <xf numFmtId="0" fontId="0" fillId="0" borderId="1" xfId="0" applyBorder="1" applyAlignment="1"/>
    <xf numFmtId="0" fontId="3" fillId="0" borderId="0" xfId="0" applyFont="1" applyFill="1" applyBorder="1" applyAlignment="1">
      <alignment horizontal="center" vertical="center"/>
    </xf>
    <xf numFmtId="0" fontId="1" fillId="0" borderId="0" xfId="0" applyFont="1" applyAlignment="1">
      <alignment horizontal="center"/>
    </xf>
    <xf numFmtId="0" fontId="26" fillId="0" borderId="0" xfId="0" applyFont="1" applyAlignment="1">
      <alignment horizontal="right"/>
    </xf>
    <xf numFmtId="0" fontId="9" fillId="0" borderId="0" xfId="0" applyFont="1" applyAlignment="1">
      <alignment horizontal="center" vertical="center"/>
    </xf>
    <xf numFmtId="14" fontId="9" fillId="0" borderId="0" xfId="0" applyNumberFormat="1" applyFont="1" applyAlignment="1">
      <alignment horizontal="center" vertical="center"/>
    </xf>
    <xf numFmtId="0" fontId="0" fillId="0" borderId="0" xfId="0" applyAlignment="1">
      <alignment horizontal="left"/>
    </xf>
    <xf numFmtId="49" fontId="5" fillId="0" borderId="0" xfId="0" applyNumberFormat="1" applyFont="1" applyFill="1" applyBorder="1" applyAlignment="1">
      <alignment horizontal="center" vertical="center"/>
    </xf>
    <xf numFmtId="0" fontId="12" fillId="0" borderId="0" xfId="0" applyFont="1" applyAlignment="1">
      <alignment horizontal="center"/>
    </xf>
    <xf numFmtId="0" fontId="12" fillId="0" borderId="0" xfId="0" applyFont="1" applyAlignment="1">
      <alignment horizontal="left"/>
    </xf>
    <xf numFmtId="0" fontId="44" fillId="0" borderId="0" xfId="0" applyFont="1" applyAlignment="1">
      <alignment horizontal="left"/>
    </xf>
    <xf numFmtId="0" fontId="5" fillId="0" borderId="0" xfId="0" applyFont="1"/>
    <xf numFmtId="0" fontId="12" fillId="0" borderId="0" xfId="0" applyFont="1" applyAlignment="1"/>
    <xf numFmtId="49" fontId="45" fillId="0" borderId="0" xfId="0" applyNumberFormat="1" applyFont="1" applyAlignment="1"/>
    <xf numFmtId="0" fontId="10" fillId="0" borderId="0" xfId="0" applyFont="1" applyAlignment="1">
      <alignment horizontal="right" vertical="center"/>
    </xf>
    <xf numFmtId="0" fontId="11" fillId="0" borderId="0" xfId="0" applyFont="1" applyAlignment="1">
      <alignment horizontal="left" vertical="top" wrapText="1"/>
    </xf>
    <xf numFmtId="49" fontId="9" fillId="0" borderId="0" xfId="0" applyNumberFormat="1" applyFont="1" applyAlignment="1">
      <alignment horizontal="center" vertical="center"/>
    </xf>
    <xf numFmtId="0" fontId="9" fillId="0" borderId="0" xfId="0" applyFont="1" applyAlignment="1">
      <alignment horizontal="center" vertical="center"/>
    </xf>
    <xf numFmtId="0" fontId="5" fillId="0" borderId="0" xfId="0" applyFont="1" applyAlignment="1"/>
    <xf numFmtId="1" fontId="12" fillId="0" borderId="0" xfId="0" applyNumberFormat="1" applyFont="1" applyAlignment="1"/>
    <xf numFmtId="0" fontId="44" fillId="0" borderId="0" xfId="0" applyFont="1" applyAlignment="1"/>
    <xf numFmtId="14" fontId="5" fillId="0" borderId="0" xfId="0" applyNumberFormat="1" applyFont="1" applyAlignment="1"/>
    <xf numFmtId="9" fontId="12" fillId="0" borderId="0" xfId="0" applyNumberFormat="1" applyFont="1" applyAlignment="1"/>
    <xf numFmtId="164" fontId="12" fillId="0" borderId="0" xfId="0" applyNumberFormat="1" applyFont="1" applyAlignment="1"/>
    <xf numFmtId="0" fontId="2" fillId="0" borderId="0" xfId="0" applyFont="1" applyFill="1" applyAlignment="1"/>
    <xf numFmtId="0" fontId="0" fillId="0" borderId="8" xfId="0" applyBorder="1"/>
    <xf numFmtId="49" fontId="0" fillId="0" borderId="8" xfId="0" applyNumberFormat="1" applyBorder="1"/>
    <xf numFmtId="0" fontId="5" fillId="0" borderId="0" xfId="0" applyFont="1" applyAlignment="1">
      <alignment vertical="center"/>
    </xf>
    <xf numFmtId="0" fontId="5" fillId="0" borderId="0" xfId="0" applyFont="1" applyAlignment="1">
      <alignment vertical="center" wrapText="1"/>
    </xf>
    <xf numFmtId="49" fontId="30" fillId="7" borderId="1" xfId="0" applyNumberFormat="1" applyFont="1" applyFill="1" applyBorder="1" applyAlignment="1">
      <alignment horizontal="center" vertical="center"/>
    </xf>
    <xf numFmtId="0" fontId="12" fillId="0" borderId="0" xfId="0" applyFont="1" applyAlignment="1">
      <alignment vertical="center" wrapText="1"/>
    </xf>
    <xf numFmtId="0" fontId="12" fillId="0" borderId="1" xfId="0" applyFont="1" applyBorder="1" applyAlignment="1">
      <alignment vertical="center"/>
    </xf>
    <xf numFmtId="0" fontId="48" fillId="0" borderId="0" xfId="0" applyFont="1"/>
    <xf numFmtId="0" fontId="49" fillId="6" borderId="0" xfId="0" applyFont="1" applyFill="1"/>
    <xf numFmtId="0" fontId="16" fillId="6" borderId="0" xfId="0" applyFont="1" applyFill="1"/>
    <xf numFmtId="0" fontId="30" fillId="0" borderId="0" xfId="0" applyFont="1"/>
    <xf numFmtId="0" fontId="15" fillId="0" borderId="0" xfId="0" applyFont="1"/>
    <xf numFmtId="168" fontId="48" fillId="0" borderId="0" xfId="0" applyNumberFormat="1" applyFont="1" applyAlignment="1">
      <alignment horizontal="center"/>
    </xf>
    <xf numFmtId="0" fontId="48" fillId="0" borderId="0" xfId="0" applyFont="1" applyAlignment="1"/>
    <xf numFmtId="0" fontId="16" fillId="0" borderId="0" xfId="0" applyFont="1"/>
    <xf numFmtId="0" fontId="17" fillId="0" borderId="0" xfId="0" applyFont="1"/>
    <xf numFmtId="0" fontId="17" fillId="0" borderId="0" xfId="0" applyFont="1" applyAlignment="1">
      <alignment horizontal="left" indent="3"/>
    </xf>
    <xf numFmtId="0" fontId="16" fillId="0" borderId="0" xfId="0" applyFont="1" applyAlignment="1"/>
    <xf numFmtId="0" fontId="15" fillId="0" borderId="0" xfId="0" applyFont="1" applyBorder="1" applyAlignment="1">
      <alignment horizontal="center" vertical="center"/>
    </xf>
    <xf numFmtId="0" fontId="15" fillId="0" borderId="0" xfId="0" applyFont="1" applyBorder="1" applyAlignment="1">
      <alignment horizontal="center"/>
    </xf>
    <xf numFmtId="0" fontId="16" fillId="0" borderId="0" xfId="0" applyFont="1" applyBorder="1"/>
    <xf numFmtId="0" fontId="48" fillId="0" borderId="0" xfId="0" applyFont="1" applyBorder="1"/>
    <xf numFmtId="0" fontId="0" fillId="0" borderId="8" xfId="0" applyBorder="1" applyAlignment="1"/>
    <xf numFmtId="49" fontId="52" fillId="0" borderId="8" xfId="0" applyNumberFormat="1" applyFont="1" applyBorder="1" applyAlignment="1"/>
    <xf numFmtId="0" fontId="16" fillId="0" borderId="0" xfId="2" applyFont="1" applyBorder="1"/>
    <xf numFmtId="49" fontId="0" fillId="0" borderId="0" xfId="0" applyNumberFormat="1" applyAlignment="1"/>
    <xf numFmtId="0" fontId="15" fillId="0" borderId="0" xfId="0" applyFont="1" applyBorder="1" applyAlignment="1">
      <alignment horizontal="left"/>
    </xf>
    <xf numFmtId="0" fontId="0" fillId="0" borderId="3" xfId="0" applyBorder="1" applyAlignment="1"/>
    <xf numFmtId="0" fontId="48" fillId="0" borderId="37" xfId="0" applyFont="1" applyBorder="1"/>
    <xf numFmtId="0" fontId="48" fillId="0" borderId="38" xfId="0" applyFont="1" applyBorder="1"/>
    <xf numFmtId="0" fontId="48" fillId="0" borderId="39" xfId="0" applyFont="1" applyBorder="1"/>
    <xf numFmtId="0" fontId="48" fillId="0" borderId="40" xfId="0" applyFont="1" applyBorder="1"/>
    <xf numFmtId="0" fontId="48" fillId="0" borderId="7" xfId="0" applyFont="1" applyBorder="1"/>
    <xf numFmtId="0" fontId="48" fillId="0" borderId="11" xfId="0" applyFont="1" applyBorder="1"/>
    <xf numFmtId="0" fontId="48" fillId="0" borderId="8" xfId="0" applyFont="1" applyBorder="1"/>
    <xf numFmtId="0" fontId="48" fillId="0" borderId="35" xfId="0" applyFont="1" applyBorder="1"/>
    <xf numFmtId="0" fontId="48" fillId="0" borderId="10" xfId="0" applyFont="1" applyBorder="1"/>
    <xf numFmtId="0" fontId="48" fillId="0" borderId="1" xfId="0" applyFont="1" applyBorder="1"/>
    <xf numFmtId="0" fontId="48" fillId="0" borderId="2" xfId="0" applyFont="1" applyBorder="1"/>
    <xf numFmtId="0" fontId="48" fillId="0" borderId="3" xfId="0" applyFont="1" applyBorder="1"/>
    <xf numFmtId="0" fontId="48" fillId="0" borderId="34" xfId="0" applyFont="1" applyBorder="1"/>
    <xf numFmtId="0" fontId="48" fillId="0" borderId="41" xfId="0" applyFont="1" applyBorder="1"/>
    <xf numFmtId="0" fontId="48" fillId="0" borderId="42" xfId="0" applyFont="1" applyBorder="1"/>
    <xf numFmtId="0" fontId="48" fillId="0" borderId="43" xfId="0" applyFont="1" applyBorder="1"/>
    <xf numFmtId="0" fontId="48" fillId="0" borderId="44" xfId="0" applyFont="1" applyBorder="1"/>
    <xf numFmtId="0" fontId="48" fillId="0" borderId="45" xfId="0" applyFont="1" applyBorder="1"/>
    <xf numFmtId="0" fontId="48" fillId="0" borderId="46" xfId="0" applyFont="1" applyBorder="1"/>
    <xf numFmtId="0" fontId="48" fillId="0" borderId="47" xfId="0" applyFont="1" applyBorder="1"/>
    <xf numFmtId="0" fontId="48" fillId="0" borderId="48" xfId="0" applyFont="1" applyBorder="1"/>
    <xf numFmtId="0" fontId="57" fillId="0" borderId="0" xfId="0" applyFont="1"/>
    <xf numFmtId="0" fontId="58" fillId="0" borderId="0" xfId="0" applyFont="1"/>
    <xf numFmtId="0" fontId="59" fillId="0" borderId="0" xfId="0" applyFont="1"/>
    <xf numFmtId="0" fontId="50" fillId="0" borderId="0" xfId="0" applyFont="1" applyAlignment="1">
      <alignment horizontal="left"/>
    </xf>
    <xf numFmtId="0" fontId="54" fillId="0" borderId="0" xfId="0" applyFont="1" applyBorder="1" applyAlignment="1">
      <alignment textRotation="73"/>
    </xf>
    <xf numFmtId="0" fontId="55" fillId="0" borderId="0" xfId="0" applyFont="1" applyAlignment="1">
      <alignment textRotation="73"/>
    </xf>
    <xf numFmtId="0" fontId="55" fillId="0" borderId="36" xfId="0" applyFont="1" applyBorder="1" applyAlignment="1">
      <alignment textRotation="73"/>
    </xf>
    <xf numFmtId="0" fontId="5" fillId="3" borderId="0" xfId="0" applyFont="1" applyFill="1" applyBorder="1" applyAlignment="1">
      <alignment horizontal="center" vertical="center"/>
    </xf>
    <xf numFmtId="2" fontId="5" fillId="4" borderId="0" xfId="0" applyNumberFormat="1" applyFont="1" applyFill="1" applyBorder="1" applyAlignment="1">
      <alignment horizontal="center" vertical="center"/>
    </xf>
    <xf numFmtId="2" fontId="33" fillId="0" borderId="0" xfId="0" applyNumberFormat="1" applyFont="1" applyBorder="1" applyAlignment="1">
      <alignment horizontal="center" vertical="center"/>
    </xf>
    <xf numFmtId="49" fontId="15" fillId="0" borderId="8" xfId="0" applyNumberFormat="1" applyFont="1" applyBorder="1" applyAlignment="1"/>
    <xf numFmtId="0" fontId="12" fillId="0" borderId="8" xfId="0" applyFont="1" applyBorder="1" applyAlignment="1"/>
    <xf numFmtId="0" fontId="61" fillId="0" borderId="1" xfId="0" applyFont="1" applyBorder="1" applyAlignment="1">
      <alignment horizontal="center" wrapText="1"/>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 xfId="0" applyBorder="1" applyAlignment="1" applyProtection="1">
      <protection locked="0"/>
    </xf>
    <xf numFmtId="49" fontId="0" fillId="0" borderId="1" xfId="0" applyNumberFormat="1" applyBorder="1" applyAlignment="1" applyProtection="1">
      <alignment horizontal="center"/>
      <protection locked="0"/>
    </xf>
    <xf numFmtId="0" fontId="0" fillId="0" borderId="1" xfId="0" applyBorder="1" applyAlignment="1" applyProtection="1">
      <alignment horizontal="center"/>
      <protection locked="0"/>
    </xf>
    <xf numFmtId="0" fontId="0" fillId="0" borderId="1" xfId="0" applyNumberFormat="1" applyBorder="1" applyAlignment="1" applyProtection="1">
      <alignment horizontal="center" vertical="center"/>
      <protection locked="0"/>
    </xf>
    <xf numFmtId="49" fontId="0" fillId="0" borderId="1" xfId="0" applyNumberFormat="1" applyBorder="1" applyAlignment="1" applyProtection="1">
      <alignment horizontal="center" vertical="center"/>
      <protection locked="0"/>
    </xf>
    <xf numFmtId="166" fontId="0" fillId="0" borderId="1" xfId="0" applyNumberFormat="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10" xfId="0" applyBorder="1" applyAlignment="1">
      <alignment horizontal="left"/>
    </xf>
    <xf numFmtId="0" fontId="0" fillId="0" borderId="12" xfId="0" applyBorder="1" applyAlignment="1">
      <alignment horizontal="left"/>
    </xf>
    <xf numFmtId="0" fontId="0" fillId="0" borderId="11" xfId="0" applyNumberFormat="1" applyBorder="1" applyAlignment="1" applyProtection="1">
      <alignment horizontal="center"/>
      <protection locked="0"/>
    </xf>
    <xf numFmtId="0" fontId="0" fillId="0" borderId="12"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2" xfId="0" applyNumberFormat="1" applyBorder="1" applyAlignment="1" applyProtection="1">
      <alignment horizontal="center"/>
      <protection locked="0"/>
    </xf>
    <xf numFmtId="0" fontId="0" fillId="0" borderId="1" xfId="0" applyBorder="1" applyAlignment="1">
      <alignment horizontal="left"/>
    </xf>
    <xf numFmtId="0" fontId="0" fillId="0" borderId="0" xfId="0" applyAlignment="1">
      <alignment horizontal="center"/>
    </xf>
    <xf numFmtId="0" fontId="28" fillId="0" borderId="10" xfId="0" applyFont="1" applyBorder="1" applyAlignment="1" applyProtection="1">
      <alignment horizontal="center" vertical="center"/>
      <protection locked="0"/>
    </xf>
    <xf numFmtId="0" fontId="28" fillId="0" borderId="11" xfId="0" applyFont="1" applyBorder="1" applyAlignment="1" applyProtection="1">
      <alignment horizontal="center" vertical="center"/>
      <protection locked="0"/>
    </xf>
    <xf numFmtId="0" fontId="28" fillId="0" borderId="12" xfId="0" applyFont="1" applyBorder="1" applyAlignment="1" applyProtection="1">
      <alignment horizontal="center" vertical="center"/>
      <protection locked="0"/>
    </xf>
    <xf numFmtId="0" fontId="0" fillId="0" borderId="1" xfId="0" applyBorder="1" applyAlignment="1" applyProtection="1">
      <alignment horizontal="center"/>
      <protection locked="0"/>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34" fillId="0" borderId="1" xfId="0" applyFont="1" applyBorder="1" applyAlignment="1">
      <alignment horizontal="center" vertical="center"/>
    </xf>
    <xf numFmtId="0" fontId="0" fillId="0" borderId="10" xfId="0" applyBorder="1" applyAlignment="1">
      <alignment horizontal="center"/>
    </xf>
    <xf numFmtId="0" fontId="0" fillId="0" borderId="12" xfId="0" applyBorder="1" applyAlignment="1">
      <alignment horizontal="center"/>
    </xf>
    <xf numFmtId="49" fontId="29" fillId="0" borderId="10" xfId="0" applyNumberFormat="1" applyFont="1" applyBorder="1" applyAlignment="1" applyProtection="1">
      <alignment horizontal="left"/>
      <protection locked="0"/>
    </xf>
    <xf numFmtId="49" fontId="29" fillId="0" borderId="11" xfId="0" applyNumberFormat="1" applyFont="1" applyBorder="1" applyAlignment="1" applyProtection="1">
      <alignment horizontal="left"/>
      <protection locked="0"/>
    </xf>
    <xf numFmtId="49" fontId="29" fillId="0" borderId="12" xfId="0" applyNumberFormat="1" applyFont="1" applyBorder="1" applyAlignment="1" applyProtection="1">
      <alignment horizontal="left"/>
      <protection locked="0"/>
    </xf>
    <xf numFmtId="0" fontId="0" fillId="0" borderId="2" xfId="0" applyBorder="1"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0" fillId="0" borderId="4" xfId="0" applyBorder="1" applyAlignment="1" applyProtection="1">
      <alignment horizontal="left" vertical="top" wrapText="1"/>
      <protection locked="0"/>
    </xf>
    <xf numFmtId="0" fontId="0" fillId="0" borderId="5"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0" fillId="0" borderId="7" xfId="0" applyBorder="1" applyAlignment="1" applyProtection="1">
      <alignment horizontal="left"/>
      <protection locked="0"/>
    </xf>
    <xf numFmtId="0" fontId="0" fillId="0" borderId="8" xfId="0" applyBorder="1" applyAlignment="1" applyProtection="1">
      <alignment horizontal="left"/>
      <protection locked="0"/>
    </xf>
    <xf numFmtId="0" fontId="0" fillId="0" borderId="9" xfId="0" applyBorder="1" applyAlignment="1" applyProtection="1">
      <alignment horizontal="left"/>
      <protection locked="0"/>
    </xf>
    <xf numFmtId="0" fontId="0" fillId="0" borderId="5" xfId="0" applyFill="1"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7" xfId="0" applyBorder="1" applyAlignment="1">
      <alignment horizontal="left" vertical="center" wrapText="1"/>
    </xf>
    <xf numFmtId="0" fontId="0" fillId="0" borderId="9" xfId="0" applyBorder="1" applyAlignment="1">
      <alignment horizontal="left" vertical="center" wrapText="1"/>
    </xf>
    <xf numFmtId="49" fontId="5" fillId="0" borderId="34" xfId="0" applyNumberFormat="1" applyFont="1" applyBorder="1" applyAlignment="1" applyProtection="1">
      <alignment horizontal="center" vertical="center"/>
      <protection locked="0"/>
    </xf>
    <xf numFmtId="49" fontId="5" fillId="0" borderId="35" xfId="0" applyNumberFormat="1" applyFont="1" applyBorder="1" applyAlignment="1" applyProtection="1">
      <alignment horizontal="center" vertical="center"/>
      <protection locked="0"/>
    </xf>
    <xf numFmtId="0" fontId="5" fillId="0" borderId="34" xfId="0" applyFont="1" applyBorder="1" applyAlignment="1" applyProtection="1">
      <alignment horizontal="center" vertical="center"/>
      <protection locked="0"/>
    </xf>
    <xf numFmtId="0" fontId="5" fillId="0" borderId="35" xfId="0" applyFont="1" applyBorder="1" applyAlignment="1" applyProtection="1">
      <alignment horizontal="center" vertical="center"/>
      <protection locked="0"/>
    </xf>
    <xf numFmtId="0" fontId="47" fillId="0" borderId="34" xfId="0" applyFont="1" applyBorder="1" applyAlignment="1" applyProtection="1">
      <alignment horizontal="center" vertical="center" wrapText="1"/>
      <protection locked="0"/>
    </xf>
    <xf numFmtId="0" fontId="47" fillId="0" borderId="35" xfId="0" applyFont="1" applyBorder="1" applyAlignment="1" applyProtection="1">
      <alignment horizontal="center" vertical="center" wrapText="1"/>
      <protection locked="0"/>
    </xf>
    <xf numFmtId="0" fontId="5" fillId="0" borderId="10" xfId="0" applyFont="1" applyBorder="1" applyAlignment="1" applyProtection="1">
      <alignment horizontal="center"/>
      <protection locked="0"/>
    </xf>
    <xf numFmtId="0" fontId="5" fillId="0" borderId="12" xfId="0" applyFont="1" applyBorder="1" applyAlignment="1" applyProtection="1">
      <alignment horizontal="center"/>
      <protection locked="0"/>
    </xf>
    <xf numFmtId="0" fontId="34" fillId="0" borderId="32" xfId="0" applyFont="1" applyBorder="1" applyAlignment="1">
      <alignment horizontal="center" vertical="center"/>
    </xf>
    <xf numFmtId="0" fontId="0" fillId="0" borderId="1" xfId="0" applyBorder="1" applyAlignment="1">
      <alignment horizontal="left" vertical="top"/>
    </xf>
    <xf numFmtId="14" fontId="0" fillId="0" borderId="1" xfId="0" applyNumberFormat="1" applyBorder="1" applyAlignment="1" applyProtection="1">
      <alignment horizontal="left"/>
      <protection locked="0"/>
    </xf>
    <xf numFmtId="0" fontId="0" fillId="0" borderId="1" xfId="0" applyBorder="1" applyAlignment="1" applyProtection="1">
      <alignment horizontal="left"/>
      <protection locked="0"/>
    </xf>
    <xf numFmtId="0" fontId="27" fillId="5" borderId="1" xfId="0" applyFont="1" applyFill="1" applyBorder="1" applyAlignment="1">
      <alignment horizontal="center" vertical="center"/>
    </xf>
    <xf numFmtId="0" fontId="0" fillId="0" borderId="1" xfId="0" applyBorder="1" applyAlignment="1">
      <alignment horizontal="center"/>
    </xf>
    <xf numFmtId="0" fontId="35" fillId="0" borderId="24" xfId="0" applyFont="1" applyBorder="1" applyAlignment="1">
      <alignment horizontal="center" vertical="center"/>
    </xf>
    <xf numFmtId="0" fontId="35" fillId="0" borderId="1" xfId="0" applyFont="1" applyBorder="1" applyAlignment="1">
      <alignment horizontal="center" vertical="center"/>
    </xf>
    <xf numFmtId="0" fontId="28" fillId="0" borderId="1" xfId="0" applyFont="1" applyBorder="1" applyAlignment="1">
      <alignment horizontal="center" wrapText="1"/>
    </xf>
    <xf numFmtId="0" fontId="35" fillId="0" borderId="25" xfId="0" applyFont="1" applyBorder="1" applyAlignment="1">
      <alignment horizontal="center" vertical="center"/>
    </xf>
    <xf numFmtId="0" fontId="35" fillId="0" borderId="27" xfId="0" applyFont="1" applyBorder="1" applyAlignment="1">
      <alignment horizontal="center" vertical="center"/>
    </xf>
    <xf numFmtId="2" fontId="37" fillId="0" borderId="1" xfId="0"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0" fontId="34" fillId="0" borderId="27" xfId="0" applyFont="1" applyBorder="1" applyAlignment="1">
      <alignment horizontal="center" vertical="center" wrapText="1"/>
    </xf>
    <xf numFmtId="165" fontId="37" fillId="0" borderId="1" xfId="0" applyNumberFormat="1" applyFont="1" applyBorder="1" applyAlignment="1" applyProtection="1">
      <alignment horizontal="center" vertical="center"/>
      <protection locked="0"/>
    </xf>
    <xf numFmtId="165" fontId="37" fillId="0" borderId="27" xfId="0" applyNumberFormat="1" applyFont="1" applyBorder="1" applyAlignment="1" applyProtection="1">
      <alignment horizontal="center" vertical="center"/>
      <protection locked="0"/>
    </xf>
    <xf numFmtId="0" fontId="0" fillId="0" borderId="28" xfId="0" applyBorder="1" applyAlignment="1">
      <alignment horizontal="center"/>
    </xf>
    <xf numFmtId="0" fontId="0" fillId="0" borderId="29" xfId="0" applyBorder="1" applyAlignment="1">
      <alignment horizontal="center"/>
    </xf>
    <xf numFmtId="0" fontId="0" fillId="0" borderId="31" xfId="0" applyBorder="1" applyAlignment="1">
      <alignment horizontal="center"/>
    </xf>
    <xf numFmtId="0" fontId="0" fillId="0" borderId="33" xfId="0" applyBorder="1" applyAlignment="1">
      <alignment horizontal="center"/>
    </xf>
    <xf numFmtId="0" fontId="36" fillId="0" borderId="23" xfId="0" applyFont="1" applyBorder="1" applyAlignment="1">
      <alignment horizontal="center" vertical="center" textRotation="90"/>
    </xf>
    <xf numFmtId="0" fontId="36" fillId="0" borderId="26" xfId="0" applyFont="1" applyBorder="1" applyAlignment="1">
      <alignment horizontal="center" vertical="center" textRotation="90"/>
    </xf>
    <xf numFmtId="0" fontId="36" fillId="0" borderId="30" xfId="0" applyFont="1" applyBorder="1" applyAlignment="1">
      <alignment horizontal="center" vertical="center" textRotation="90"/>
    </xf>
    <xf numFmtId="2" fontId="37" fillId="0" borderId="32" xfId="0" applyNumberFormat="1" applyFont="1" applyBorder="1" applyAlignment="1" applyProtection="1">
      <alignment horizontal="center" vertical="center"/>
      <protection locked="0"/>
    </xf>
    <xf numFmtId="0" fontId="54" fillId="0" borderId="0" xfId="0" applyFont="1" applyBorder="1" applyAlignment="1">
      <alignment textRotation="75"/>
    </xf>
    <xf numFmtId="0" fontId="54" fillId="0" borderId="0" xfId="0" applyFont="1" applyAlignment="1">
      <alignment textRotation="75"/>
    </xf>
    <xf numFmtId="0" fontId="54" fillId="0" borderId="36" xfId="0" applyFont="1" applyBorder="1" applyAlignment="1">
      <alignment textRotation="75"/>
    </xf>
    <xf numFmtId="0" fontId="54" fillId="0" borderId="0" xfId="0" applyFont="1" applyAlignment="1">
      <alignment horizontal="center" vertical="center" wrapText="1"/>
    </xf>
    <xf numFmtId="0" fontId="0" fillId="0" borderId="0" xfId="0" applyAlignment="1">
      <alignment horizontal="center" vertical="center" wrapText="1"/>
    </xf>
    <xf numFmtId="49" fontId="15" fillId="0" borderId="8" xfId="0" applyNumberFormat="1" applyFont="1" applyBorder="1" applyAlignment="1">
      <alignment horizontal="left"/>
    </xf>
    <xf numFmtId="12" fontId="15" fillId="0" borderId="8" xfId="0" applyNumberFormat="1" applyFont="1" applyBorder="1" applyAlignment="1">
      <alignment horizontal="left"/>
    </xf>
    <xf numFmtId="0" fontId="16" fillId="0" borderId="0" xfId="0" applyFont="1" applyAlignment="1">
      <alignment horizontal="justify" vertical="top" wrapText="1"/>
    </xf>
    <xf numFmtId="0" fontId="15" fillId="0" borderId="2" xfId="0" applyFont="1" applyBorder="1" applyAlignment="1">
      <alignment horizontal="center"/>
    </xf>
    <xf numFmtId="0" fontId="15" fillId="0" borderId="3" xfId="0" applyFont="1" applyBorder="1" applyAlignment="1">
      <alignment horizontal="center"/>
    </xf>
    <xf numFmtId="0" fontId="15" fillId="0" borderId="4" xfId="0" applyFont="1" applyBorder="1" applyAlignment="1">
      <alignment horizont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5" fillId="0" borderId="7" xfId="0" applyFont="1" applyBorder="1" applyAlignment="1">
      <alignment horizontal="center"/>
    </xf>
    <xf numFmtId="0" fontId="15" fillId="0" borderId="8" xfId="0" applyFont="1" applyBorder="1" applyAlignment="1">
      <alignment horizontal="center"/>
    </xf>
    <xf numFmtId="0" fontId="15" fillId="0" borderId="9" xfId="0" applyFont="1" applyBorder="1" applyAlignment="1">
      <alignment horizontal="center"/>
    </xf>
    <xf numFmtId="0" fontId="54" fillId="0" borderId="0" xfId="0" applyFont="1" applyBorder="1" applyAlignment="1">
      <alignment textRotation="73"/>
    </xf>
    <xf numFmtId="0" fontId="55" fillId="0" borderId="0" xfId="0" applyFont="1" applyAlignment="1">
      <alignment textRotation="73"/>
    </xf>
    <xf numFmtId="0" fontId="55" fillId="0" borderId="36" xfId="0" applyFont="1" applyBorder="1" applyAlignment="1">
      <alignment textRotation="73"/>
    </xf>
    <xf numFmtId="0" fontId="54" fillId="0" borderId="0" xfId="0" applyFont="1" applyBorder="1" applyAlignment="1">
      <alignment textRotation="76"/>
    </xf>
    <xf numFmtId="0" fontId="55" fillId="0" borderId="0" xfId="0" applyFont="1" applyAlignment="1">
      <alignment textRotation="76"/>
    </xf>
    <xf numFmtId="0" fontId="55" fillId="0" borderId="36" xfId="0" applyFont="1" applyBorder="1" applyAlignment="1">
      <alignment textRotation="76"/>
    </xf>
    <xf numFmtId="168" fontId="48" fillId="0" borderId="0" xfId="0" applyNumberFormat="1" applyFont="1" applyAlignment="1">
      <alignment horizontal="left"/>
    </xf>
    <xf numFmtId="0" fontId="50" fillId="0" borderId="0" xfId="0" applyFont="1" applyAlignment="1">
      <alignment horizontal="left"/>
    </xf>
    <xf numFmtId="0" fontId="16" fillId="0" borderId="0" xfId="0" applyFont="1" applyAlignment="1">
      <alignment horizontal="left"/>
    </xf>
    <xf numFmtId="49" fontId="15" fillId="0" borderId="0" xfId="0" applyNumberFormat="1" applyFont="1" applyAlignment="1">
      <alignment horizontal="left"/>
    </xf>
    <xf numFmtId="0" fontId="46" fillId="0" borderId="1" xfId="0" applyFont="1" applyBorder="1" applyAlignment="1">
      <alignment horizontal="center" vertical="center"/>
    </xf>
    <xf numFmtId="0" fontId="5" fillId="0" borderId="1" xfId="0" applyFont="1" applyBorder="1" applyAlignment="1">
      <alignment horizontal="left"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xf>
    <xf numFmtId="0" fontId="12" fillId="0" borderId="1" xfId="0" applyFont="1" applyBorder="1" applyAlignment="1">
      <alignment horizont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0" xfId="0" applyFont="1" applyAlignment="1">
      <alignment horizontal="left" vertical="top" wrapText="1"/>
    </xf>
    <xf numFmtId="0" fontId="5" fillId="0" borderId="0" xfId="0" applyFont="1" applyAlignment="1">
      <alignment horizontal="right"/>
    </xf>
    <xf numFmtId="49" fontId="12" fillId="0" borderId="0" xfId="0" applyNumberFormat="1" applyFont="1" applyAlignment="1">
      <alignment horizontal="left"/>
    </xf>
    <xf numFmtId="0" fontId="12" fillId="0" borderId="0" xfId="0" applyFont="1" applyAlignment="1">
      <alignment horizontal="left"/>
    </xf>
    <xf numFmtId="0" fontId="5" fillId="0" borderId="1" xfId="0" applyFont="1" applyBorder="1" applyAlignment="1">
      <alignment horizontal="left" vertical="center"/>
    </xf>
    <xf numFmtId="9" fontId="12" fillId="0" borderId="0" xfId="0" applyNumberFormat="1" applyFont="1" applyAlignment="1">
      <alignment horizontal="left"/>
    </xf>
    <xf numFmtId="0" fontId="44" fillId="0" borderId="0" xfId="0" applyFont="1" applyAlignment="1">
      <alignment horizontal="left"/>
    </xf>
    <xf numFmtId="0" fontId="5" fillId="0" borderId="0" xfId="0" applyFont="1" applyAlignment="1">
      <alignment horizontal="left"/>
    </xf>
    <xf numFmtId="14" fontId="5" fillId="0" borderId="0" xfId="0" applyNumberFormat="1" applyFont="1" applyAlignment="1">
      <alignment horizontal="left"/>
    </xf>
    <xf numFmtId="0" fontId="43" fillId="2" borderId="0" xfId="0" applyFont="1" applyFill="1" applyAlignment="1">
      <alignment horizontal="left" vertical="center"/>
    </xf>
    <xf numFmtId="0" fontId="5" fillId="0" borderId="0" xfId="0" applyFont="1" applyAlignment="1">
      <alignment horizontal="left" vertical="top" wrapText="1"/>
    </xf>
    <xf numFmtId="0" fontId="1" fillId="0" borderId="0" xfId="0" applyFont="1" applyAlignment="1">
      <alignment horizontal="center"/>
    </xf>
    <xf numFmtId="0" fontId="24" fillId="2" borderId="0" xfId="0" applyFont="1" applyFill="1" applyAlignment="1">
      <alignment horizontal="right" vertical="center"/>
    </xf>
    <xf numFmtId="0" fontId="2" fillId="2" borderId="0" xfId="0" applyFont="1" applyFill="1" applyAlignment="1">
      <alignment horizontal="right"/>
    </xf>
    <xf numFmtId="0" fontId="12" fillId="0" borderId="0" xfId="0" applyFont="1" applyAlignment="1">
      <alignment horizontal="center"/>
    </xf>
    <xf numFmtId="0" fontId="5" fillId="0" borderId="0" xfId="0" applyFont="1" applyAlignment="1">
      <alignment horizontal="center"/>
    </xf>
    <xf numFmtId="167" fontId="12" fillId="0" borderId="0" xfId="0" applyNumberFormat="1" applyFont="1" applyAlignment="1">
      <alignment horizontal="left"/>
    </xf>
    <xf numFmtId="0" fontId="39" fillId="0" borderId="0" xfId="0" applyFont="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1" fontId="12" fillId="0" borderId="0" xfId="0" applyNumberFormat="1" applyFont="1" applyAlignment="1">
      <alignment horizontal="left"/>
    </xf>
    <xf numFmtId="0" fontId="38" fillId="0" borderId="0" xfId="0" applyFont="1" applyAlignment="1">
      <alignment horizontal="left"/>
    </xf>
    <xf numFmtId="164" fontId="12" fillId="0" borderId="0" xfId="0" applyNumberFormat="1" applyFont="1" applyAlignment="1">
      <alignment horizontal="left"/>
    </xf>
    <xf numFmtId="0" fontId="3" fillId="0" borderId="0" xfId="0" applyFont="1" applyFill="1" applyBorder="1" applyAlignment="1">
      <alignment horizontal="center" vertical="center"/>
    </xf>
    <xf numFmtId="0" fontId="25" fillId="0" borderId="0" xfId="0" applyFont="1" applyAlignment="1">
      <alignment horizontal="right"/>
    </xf>
    <xf numFmtId="0" fontId="26" fillId="0" borderId="0" xfId="0" applyFont="1" applyAlignment="1">
      <alignment horizontal="right"/>
    </xf>
    <xf numFmtId="0" fontId="24" fillId="2" borderId="0" xfId="0" applyFont="1" applyFill="1" applyAlignment="1">
      <alignment vertical="center"/>
    </xf>
    <xf numFmtId="0" fontId="4" fillId="0" borderId="0" xfId="0" applyFont="1" applyAlignment="1">
      <alignment horizontal="left"/>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3" borderId="12"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12"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7" fillId="0" borderId="0" xfId="0" applyFont="1" applyAlignment="1">
      <alignment horizontal="left"/>
    </xf>
    <xf numFmtId="0" fontId="5" fillId="3" borderId="1" xfId="0" applyFont="1" applyFill="1" applyBorder="1" applyAlignment="1">
      <alignment horizontal="center" vertical="center"/>
    </xf>
    <xf numFmtId="2" fontId="5" fillId="4" borderId="1" xfId="0" applyNumberFormat="1"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2" fontId="8" fillId="0" borderId="1" xfId="0" applyNumberFormat="1" applyFont="1" applyBorder="1" applyAlignment="1">
      <alignment horizontal="center" vertical="center"/>
    </xf>
    <xf numFmtId="49" fontId="5" fillId="0" borderId="2"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6" xfId="0" applyNumberFormat="1" applyFont="1" applyFill="1" applyBorder="1" applyAlignment="1">
      <alignment horizontal="center" vertical="center"/>
    </xf>
    <xf numFmtId="49" fontId="5" fillId="0" borderId="7" xfId="0" applyNumberFormat="1" applyFont="1" applyFill="1" applyBorder="1" applyAlignment="1">
      <alignment horizontal="center" vertical="center"/>
    </xf>
    <xf numFmtId="49" fontId="5" fillId="0" borderId="8" xfId="0" applyNumberFormat="1" applyFont="1" applyFill="1" applyBorder="1" applyAlignment="1">
      <alignment horizontal="center" vertical="center"/>
    </xf>
    <xf numFmtId="49" fontId="5" fillId="0" borderId="9" xfId="0" applyNumberFormat="1" applyFont="1" applyFill="1" applyBorder="1" applyAlignment="1">
      <alignment horizontal="center" vertical="center"/>
    </xf>
    <xf numFmtId="49" fontId="5" fillId="3" borderId="2" xfId="0" applyNumberFormat="1" applyFont="1" applyFill="1" applyBorder="1" applyAlignment="1">
      <alignment horizontal="center" vertical="center"/>
    </xf>
    <xf numFmtId="49" fontId="5" fillId="3" borderId="4" xfId="0" applyNumberFormat="1" applyFont="1" applyFill="1" applyBorder="1" applyAlignment="1">
      <alignment horizontal="center" vertical="center"/>
    </xf>
    <xf numFmtId="49" fontId="5" fillId="3" borderId="7" xfId="0" applyNumberFormat="1" applyFont="1" applyFill="1" applyBorder="1" applyAlignment="1">
      <alignment horizontal="center" vertical="center"/>
    </xf>
    <xf numFmtId="49" fontId="5" fillId="3" borderId="9" xfId="0" applyNumberFormat="1" applyFont="1" applyFill="1" applyBorder="1" applyAlignment="1">
      <alignment horizontal="center" vertical="center"/>
    </xf>
    <xf numFmtId="2" fontId="5" fillId="4" borderId="2" xfId="0" applyNumberFormat="1" applyFont="1" applyFill="1" applyBorder="1" applyAlignment="1">
      <alignment horizontal="center" vertical="center"/>
    </xf>
    <xf numFmtId="2" fontId="5" fillId="4" borderId="4" xfId="0" applyNumberFormat="1" applyFont="1" applyFill="1" applyBorder="1" applyAlignment="1">
      <alignment horizontal="center" vertical="center"/>
    </xf>
    <xf numFmtId="2" fontId="5" fillId="4" borderId="7" xfId="0" applyNumberFormat="1" applyFont="1" applyFill="1" applyBorder="1" applyAlignment="1">
      <alignment horizontal="center" vertical="center"/>
    </xf>
    <xf numFmtId="2" fontId="5" fillId="4" borderId="9" xfId="0" applyNumberFormat="1" applyFont="1" applyFill="1" applyBorder="1" applyAlignment="1">
      <alignment horizontal="center" vertical="center"/>
    </xf>
    <xf numFmtId="2" fontId="8" fillId="0" borderId="2" xfId="0" applyNumberFormat="1" applyFont="1" applyBorder="1" applyAlignment="1">
      <alignment horizontal="center" vertical="center"/>
    </xf>
    <xf numFmtId="2" fontId="8" fillId="0" borderId="4" xfId="0" applyNumberFormat="1" applyFont="1" applyBorder="1" applyAlignment="1">
      <alignment horizontal="center" vertical="center"/>
    </xf>
    <xf numFmtId="2" fontId="8" fillId="0" borderId="7" xfId="0" applyNumberFormat="1" applyFont="1" applyBorder="1" applyAlignment="1">
      <alignment horizontal="center" vertical="center"/>
    </xf>
    <xf numFmtId="2" fontId="8" fillId="0" borderId="9" xfId="0" applyNumberFormat="1" applyFont="1" applyBorder="1" applyAlignment="1">
      <alignment horizontal="center" vertical="center"/>
    </xf>
    <xf numFmtId="49" fontId="9" fillId="0" borderId="0" xfId="0" applyNumberFormat="1" applyFont="1" applyAlignment="1">
      <alignment horizontal="left" vertical="center"/>
    </xf>
    <xf numFmtId="0" fontId="0" fillId="0" borderId="0" xfId="0" applyAlignment="1">
      <alignment horizontal="left"/>
    </xf>
    <xf numFmtId="14" fontId="9" fillId="0" borderId="0" xfId="0" applyNumberFormat="1" applyFont="1" applyAlignment="1">
      <alignment horizontal="left" vertical="center"/>
    </xf>
    <xf numFmtId="0" fontId="10" fillId="0" borderId="0" xfId="0" applyFont="1" applyAlignment="1">
      <alignment horizontal="right" vertical="center"/>
    </xf>
    <xf numFmtId="0" fontId="12" fillId="3" borderId="1" xfId="0" applyFont="1" applyFill="1" applyBorder="1" applyAlignment="1">
      <alignment horizontal="center" vertical="center"/>
    </xf>
    <xf numFmtId="0" fontId="12" fillId="3" borderId="10" xfId="0" applyFont="1" applyFill="1" applyBorder="1" applyAlignment="1">
      <alignment horizontal="center" vertical="center"/>
    </xf>
    <xf numFmtId="0" fontId="12" fillId="3" borderId="11" xfId="0" applyFont="1" applyFill="1" applyBorder="1" applyAlignment="1">
      <alignment horizontal="center" vertical="center"/>
    </xf>
    <xf numFmtId="0" fontId="12" fillId="3" borderId="12" xfId="0" applyFont="1" applyFill="1" applyBorder="1" applyAlignment="1">
      <alignment horizontal="center" vertical="center"/>
    </xf>
    <xf numFmtId="0" fontId="5" fillId="0" borderId="1" xfId="0" applyFont="1" applyFill="1" applyBorder="1" applyAlignment="1">
      <alignment horizontal="center" vertical="center"/>
    </xf>
    <xf numFmtId="0" fontId="12" fillId="3" borderId="10" xfId="0" applyFont="1" applyFill="1" applyBorder="1" applyAlignment="1">
      <alignment horizontal="center" vertical="center" wrapText="1"/>
    </xf>
    <xf numFmtId="0" fontId="12" fillId="3" borderId="11" xfId="0" applyFont="1" applyFill="1" applyBorder="1" applyAlignment="1">
      <alignment horizontal="center" vertical="center" wrapText="1"/>
    </xf>
    <xf numFmtId="165" fontId="13" fillId="0" borderId="1" xfId="0" applyNumberFormat="1" applyFont="1" applyFill="1" applyBorder="1" applyAlignment="1">
      <alignment horizontal="center" vertical="center"/>
    </xf>
    <xf numFmtId="165" fontId="12" fillId="0" borderId="1" xfId="0" applyNumberFormat="1" applyFont="1" applyFill="1" applyBorder="1" applyAlignment="1">
      <alignment horizontal="center" vertical="center"/>
    </xf>
    <xf numFmtId="49" fontId="15" fillId="0" borderId="0" xfId="0" applyNumberFormat="1" applyFont="1" applyBorder="1" applyAlignment="1">
      <alignment horizontal="center" vertical="center"/>
    </xf>
    <xf numFmtId="49" fontId="13" fillId="0" borderId="0" xfId="0" applyNumberFormat="1" applyFont="1" applyBorder="1" applyAlignment="1">
      <alignment horizontal="center" vertical="center"/>
    </xf>
    <xf numFmtId="49" fontId="25" fillId="0" borderId="1" xfId="0" applyNumberFormat="1" applyFont="1" applyFill="1" applyBorder="1" applyAlignment="1">
      <alignment horizontal="center" vertical="center"/>
    </xf>
    <xf numFmtId="164" fontId="13" fillId="0" borderId="1" xfId="0" applyNumberFormat="1" applyFont="1" applyFill="1" applyBorder="1" applyAlignment="1">
      <alignment horizontal="center" vertical="center"/>
    </xf>
    <xf numFmtId="49" fontId="17" fillId="0" borderId="0" xfId="0" applyNumberFormat="1" applyFont="1" applyBorder="1" applyAlignment="1">
      <alignment horizontal="left" vertical="center"/>
    </xf>
    <xf numFmtId="49" fontId="13" fillId="0" borderId="0" xfId="0" applyNumberFormat="1" applyFont="1" applyBorder="1" applyAlignment="1">
      <alignment horizontal="left" vertical="center"/>
    </xf>
    <xf numFmtId="0" fontId="6" fillId="0" borderId="0" xfId="0" applyFont="1" applyAlignment="1">
      <alignment horizontal="left"/>
    </xf>
    <xf numFmtId="2" fontId="12" fillId="0" borderId="2" xfId="0" applyNumberFormat="1" applyFont="1" applyBorder="1" applyAlignment="1">
      <alignment horizontal="center" vertical="center"/>
    </xf>
    <xf numFmtId="2" fontId="12" fillId="0" borderId="4" xfId="0" applyNumberFormat="1" applyFont="1" applyBorder="1" applyAlignment="1">
      <alignment horizontal="center" vertical="center"/>
    </xf>
    <xf numFmtId="2" fontId="12" fillId="0" borderId="7" xfId="0" applyNumberFormat="1" applyFont="1" applyBorder="1" applyAlignment="1">
      <alignment horizontal="center" vertical="center"/>
    </xf>
    <xf numFmtId="2" fontId="12" fillId="0" borderId="9" xfId="0" applyNumberFormat="1" applyFont="1" applyBorder="1" applyAlignment="1">
      <alignment horizontal="center" vertical="center"/>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9" fillId="0" borderId="0" xfId="0" applyFont="1" applyAlignment="1">
      <alignment horizontal="lef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2" fontId="13" fillId="0" borderId="1" xfId="0" applyNumberFormat="1" applyFont="1" applyBorder="1" applyAlignment="1">
      <alignment horizontal="center" vertical="center"/>
    </xf>
    <xf numFmtId="2" fontId="5" fillId="4" borderId="34" xfId="0" applyNumberFormat="1" applyFont="1" applyFill="1" applyBorder="1" applyAlignment="1">
      <alignment horizontal="center" vertical="center"/>
    </xf>
    <xf numFmtId="2" fontId="5" fillId="4" borderId="35" xfId="0" applyNumberFormat="1" applyFont="1" applyFill="1" applyBorder="1" applyAlignment="1">
      <alignment horizontal="center" vertical="center"/>
    </xf>
    <xf numFmtId="2" fontId="33" fillId="0" borderId="34" xfId="0" applyNumberFormat="1" applyFont="1" applyBorder="1" applyAlignment="1">
      <alignment horizontal="center" vertical="center"/>
    </xf>
    <xf numFmtId="2" fontId="33" fillId="0" borderId="35" xfId="0" applyNumberFormat="1" applyFont="1" applyBorder="1" applyAlignment="1">
      <alignment horizontal="center" vertical="center"/>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42" fillId="2" borderId="0" xfId="0" applyNumberFormat="1" applyFont="1" applyFill="1" applyAlignment="1">
      <alignment horizontal="lef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165" fontId="13" fillId="0" borderId="10" xfId="0" applyNumberFormat="1" applyFont="1" applyFill="1" applyBorder="1" applyAlignment="1">
      <alignment horizontal="center" vertical="center"/>
    </xf>
    <xf numFmtId="165" fontId="13" fillId="0" borderId="11" xfId="0" applyNumberFormat="1" applyFont="1" applyFill="1" applyBorder="1" applyAlignment="1">
      <alignment horizontal="center" vertical="center"/>
    </xf>
    <xf numFmtId="165" fontId="13" fillId="0" borderId="12" xfId="0" applyNumberFormat="1" applyFont="1" applyFill="1" applyBorder="1" applyAlignment="1">
      <alignment horizontal="center" vertical="center"/>
    </xf>
    <xf numFmtId="2" fontId="33" fillId="0" borderId="2" xfId="0" applyNumberFormat="1" applyFont="1" applyBorder="1" applyAlignment="1">
      <alignment horizontal="center" vertical="center"/>
    </xf>
    <xf numFmtId="2" fontId="33" fillId="0" borderId="4" xfId="0" applyNumberFormat="1" applyFont="1" applyBorder="1" applyAlignment="1">
      <alignment horizontal="center" vertical="center"/>
    </xf>
    <xf numFmtId="2" fontId="33" fillId="0" borderId="7" xfId="0" applyNumberFormat="1" applyFont="1" applyBorder="1" applyAlignment="1">
      <alignment horizontal="center" vertical="center"/>
    </xf>
    <xf numFmtId="2" fontId="33" fillId="0" borderId="9" xfId="0" applyNumberFormat="1" applyFont="1" applyBorder="1" applyAlignment="1">
      <alignment horizontal="center" vertical="center"/>
    </xf>
    <xf numFmtId="2" fontId="12" fillId="0" borderId="1" xfId="0" applyNumberFormat="1" applyFont="1" applyBorder="1" applyAlignment="1">
      <alignment horizontal="center" vertical="center"/>
    </xf>
  </cellXfs>
  <cellStyles count="3">
    <cellStyle name="Lien hypertexte" xfId="1" builtinId="8"/>
    <cellStyle name="Normal" xfId="0" builtinId="0"/>
    <cellStyle name="標準_MF_CMMReport_Ver1.3" xfId="2"/>
  </cellStyles>
  <dxfs count="56">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ill>
        <patternFill patternType="solid">
          <bgColor theme="0"/>
        </patternFill>
      </fill>
    </dxf>
    <dxf>
      <font>
        <color theme="0"/>
      </font>
      <fill>
        <patternFill patternType="none">
          <bgColor auto="1"/>
        </patternFill>
      </fill>
    </dxf>
    <dxf>
      <font>
        <color theme="0"/>
      </font>
      <fill>
        <patternFill>
          <bgColor theme="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6</xdr:col>
      <xdr:colOff>828675</xdr:colOff>
      <xdr:row>11</xdr:row>
      <xdr:rowOff>219075</xdr:rowOff>
    </xdr:from>
    <xdr:ext cx="552450" cy="264560"/>
    <xdr:sp macro="" textlink="">
      <xdr:nvSpPr>
        <xdr:cNvPr id="4" name="ZoneTexte 3"/>
        <xdr:cNvSpPr txBox="1"/>
      </xdr:nvSpPr>
      <xdr:spPr>
        <a:xfrm>
          <a:off x="6048375" y="2771775"/>
          <a:ext cx="55245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fr-FR" sz="1100"/>
        </a:p>
      </xdr:txBody>
    </xdr:sp>
    <xdr:clientData/>
  </xdr:oneCellAnchor>
  <xdr:twoCellAnchor editAs="oneCell">
    <xdr:from>
      <xdr:col>6</xdr:col>
      <xdr:colOff>57151</xdr:colOff>
      <xdr:row>0</xdr:row>
      <xdr:rowOff>85727</xdr:rowOff>
    </xdr:from>
    <xdr:to>
      <xdr:col>6</xdr:col>
      <xdr:colOff>1371601</xdr:colOff>
      <xdr:row>5</xdr:row>
      <xdr:rowOff>158845</xdr:rowOff>
    </xdr:to>
    <xdr:pic macro="[0]!Impression">
      <xdr:nvPicPr>
        <xdr:cNvPr id="6" name="Image 5" descr="imptimante.png"/>
        <xdr:cNvPicPr>
          <a:picLocks noChangeAspect="1"/>
        </xdr:cNvPicPr>
      </xdr:nvPicPr>
      <xdr:blipFill>
        <a:blip xmlns:r="http://schemas.openxmlformats.org/officeDocument/2006/relationships" r:embed="rId1" cstate="print"/>
        <a:stretch>
          <a:fillRect/>
        </a:stretch>
      </xdr:blipFill>
      <xdr:spPr>
        <a:xfrm>
          <a:off x="5276851" y="85727"/>
          <a:ext cx="1314450" cy="1139918"/>
        </a:xfrm>
        <a:prstGeom prst="rect">
          <a:avLst/>
        </a:prstGeom>
        <a:ln>
          <a:solidFill>
            <a:schemeClr val="tx2">
              <a:lumMod val="60000"/>
              <a:lumOff val="40000"/>
            </a:schemeClr>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1435100</xdr:colOff>
      <xdr:row>41</xdr:row>
      <xdr:rowOff>200025</xdr:rowOff>
    </xdr:from>
    <xdr:to>
      <xdr:col>11</xdr:col>
      <xdr:colOff>374650</xdr:colOff>
      <xdr:row>51</xdr:row>
      <xdr:rowOff>0</xdr:rowOff>
    </xdr:to>
    <xdr:sp macro="" textlink="">
      <xdr:nvSpPr>
        <xdr:cNvPr id="7" name="Rectangle 1"/>
        <xdr:cNvSpPr>
          <a:spLocks noChangeArrowheads="1"/>
        </xdr:cNvSpPr>
      </xdr:nvSpPr>
      <xdr:spPr bwMode="auto">
        <a:xfrm>
          <a:off x="3927475" y="7740650"/>
          <a:ext cx="3448050" cy="1816100"/>
        </a:xfrm>
        <a:prstGeom prst="rect">
          <a:avLst/>
        </a:prstGeom>
        <a:solidFill>
          <a:srgbClr val="FFFFFF"/>
        </a:solidFill>
        <a:ln w="12700">
          <a:solidFill>
            <a:srgbClr val="000000"/>
          </a:solidFill>
          <a:prstDash val="sysDot"/>
          <a:miter lim="800000"/>
          <a:headEnd/>
          <a:tailEnd/>
        </a:ln>
      </xdr:spPr>
      <xdr:txBody>
        <a:bodyPr vertOverflow="clip" wrap="square" lIns="91440" tIns="45720" rIns="91440" bIns="45720" anchor="t" upright="1"/>
        <a:lstStyle/>
        <a:p>
          <a:pPr algn="l" rtl="0">
            <a:defRPr sz="1000"/>
          </a:pPr>
          <a:r>
            <a:rPr lang="fr-FR" sz="1000" b="1" i="0" u="none" strike="noStrike" baseline="0">
              <a:solidFill>
                <a:srgbClr val="000000"/>
              </a:solidFill>
              <a:latin typeface="Times New Roman"/>
              <a:cs typeface="Times New Roman"/>
            </a:rPr>
            <a:t>Cette étiquette est à coller sur votre machine à mesurer MITUTOYO :</a:t>
          </a:r>
          <a:endParaRPr lang="fr-FR" sz="1200" b="0" i="0" u="none" strike="noStrike" baseline="0">
            <a:solidFill>
              <a:srgbClr val="000000"/>
            </a:solidFill>
            <a:latin typeface="Times New Roman"/>
            <a:cs typeface="Times New Roman"/>
          </a:endParaRPr>
        </a:p>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4</xdr:col>
      <xdr:colOff>619125</xdr:colOff>
      <xdr:row>62</xdr:row>
      <xdr:rowOff>9525</xdr:rowOff>
    </xdr:from>
    <xdr:to>
      <xdr:col>4</xdr:col>
      <xdr:colOff>790575</xdr:colOff>
      <xdr:row>62</xdr:row>
      <xdr:rowOff>180975</xdr:rowOff>
    </xdr:to>
    <xdr:sp macro="" textlink="">
      <xdr:nvSpPr>
        <xdr:cNvPr id="8" name="Rectangle 9"/>
        <xdr:cNvSpPr>
          <a:spLocks noChangeArrowheads="1"/>
        </xdr:cNvSpPr>
      </xdr:nvSpPr>
      <xdr:spPr bwMode="auto">
        <a:xfrm>
          <a:off x="3267075" y="12592050"/>
          <a:ext cx="171450" cy="171450"/>
        </a:xfrm>
        <a:prstGeom prst="rect">
          <a:avLst/>
        </a:prstGeom>
        <a:solidFill>
          <a:srgbClr val="FFFFFF"/>
        </a:solidFill>
        <a:ln w="19050">
          <a:solidFill>
            <a:srgbClr val="000000"/>
          </a:solidFill>
          <a:miter lim="800000"/>
          <a:headEnd/>
          <a:tailEnd/>
        </a:ln>
      </xdr:spPr>
    </xdr:sp>
    <xdr:clientData/>
  </xdr:twoCellAnchor>
  <xdr:twoCellAnchor>
    <xdr:from>
      <xdr:col>4</xdr:col>
      <xdr:colOff>619125</xdr:colOff>
      <xdr:row>60</xdr:row>
      <xdr:rowOff>9525</xdr:rowOff>
    </xdr:from>
    <xdr:to>
      <xdr:col>4</xdr:col>
      <xdr:colOff>790575</xdr:colOff>
      <xdr:row>60</xdr:row>
      <xdr:rowOff>180975</xdr:rowOff>
    </xdr:to>
    <xdr:sp macro="" textlink="">
      <xdr:nvSpPr>
        <xdr:cNvPr id="9" name="Rectangle 12"/>
        <xdr:cNvSpPr>
          <a:spLocks noChangeArrowheads="1"/>
        </xdr:cNvSpPr>
      </xdr:nvSpPr>
      <xdr:spPr bwMode="auto">
        <a:xfrm>
          <a:off x="3267075" y="12211050"/>
          <a:ext cx="171450" cy="171450"/>
        </a:xfrm>
        <a:prstGeom prst="rect">
          <a:avLst/>
        </a:prstGeom>
        <a:solidFill>
          <a:srgbClr val="FFFFFF"/>
        </a:solidFill>
        <a:ln w="19050">
          <a:solidFill>
            <a:srgbClr val="000000"/>
          </a:solidFill>
          <a:miter lim="800000"/>
          <a:headEnd/>
          <a:tailEnd/>
        </a:ln>
      </xdr:spPr>
    </xdr:sp>
    <xdr:clientData/>
  </xdr:twoCellAnchor>
  <xdr:twoCellAnchor>
    <xdr:from>
      <xdr:col>2</xdr:col>
      <xdr:colOff>619125</xdr:colOff>
      <xdr:row>60</xdr:row>
      <xdr:rowOff>9525</xdr:rowOff>
    </xdr:from>
    <xdr:to>
      <xdr:col>2</xdr:col>
      <xdr:colOff>790575</xdr:colOff>
      <xdr:row>60</xdr:row>
      <xdr:rowOff>180975</xdr:rowOff>
    </xdr:to>
    <xdr:sp macro="" textlink="">
      <xdr:nvSpPr>
        <xdr:cNvPr id="10" name="Rectangle 13"/>
        <xdr:cNvSpPr>
          <a:spLocks noChangeArrowheads="1"/>
        </xdr:cNvSpPr>
      </xdr:nvSpPr>
      <xdr:spPr bwMode="auto">
        <a:xfrm>
          <a:off x="1590675" y="12211050"/>
          <a:ext cx="171450" cy="171450"/>
        </a:xfrm>
        <a:prstGeom prst="rect">
          <a:avLst/>
        </a:prstGeom>
        <a:solidFill>
          <a:srgbClr val="FFFFFF"/>
        </a:solidFill>
        <a:ln w="19050">
          <a:solidFill>
            <a:srgbClr val="000000"/>
          </a:solidFill>
          <a:miter lim="800000"/>
          <a:headEnd/>
          <a:tailEnd/>
        </a:ln>
      </xdr:spPr>
    </xdr:sp>
    <xdr:clientData/>
  </xdr:twoCellAnchor>
  <xdr:twoCellAnchor>
    <xdr:from>
      <xdr:col>2</xdr:col>
      <xdr:colOff>619125</xdr:colOff>
      <xdr:row>62</xdr:row>
      <xdr:rowOff>9525</xdr:rowOff>
    </xdr:from>
    <xdr:to>
      <xdr:col>2</xdr:col>
      <xdr:colOff>790575</xdr:colOff>
      <xdr:row>62</xdr:row>
      <xdr:rowOff>180975</xdr:rowOff>
    </xdr:to>
    <xdr:sp macro="" textlink="">
      <xdr:nvSpPr>
        <xdr:cNvPr id="11" name="Rectangle 14"/>
        <xdr:cNvSpPr>
          <a:spLocks noChangeArrowheads="1"/>
        </xdr:cNvSpPr>
      </xdr:nvSpPr>
      <xdr:spPr bwMode="auto">
        <a:xfrm>
          <a:off x="1590675" y="12592050"/>
          <a:ext cx="171450" cy="171450"/>
        </a:xfrm>
        <a:prstGeom prst="rect">
          <a:avLst/>
        </a:prstGeom>
        <a:solidFill>
          <a:srgbClr val="FFFFFF"/>
        </a:solidFill>
        <a:ln w="19050">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228600</xdr:colOff>
      <xdr:row>14</xdr:row>
      <xdr:rowOff>104775</xdr:rowOff>
    </xdr:from>
    <xdr:to>
      <xdr:col>19</xdr:col>
      <xdr:colOff>285751</xdr:colOff>
      <xdr:row>19</xdr:row>
      <xdr:rowOff>190500</xdr:rowOff>
    </xdr:to>
    <xdr:grpSp>
      <xdr:nvGrpSpPr>
        <xdr:cNvPr id="1028" name="Group 4"/>
        <xdr:cNvGrpSpPr>
          <a:grpSpLocks/>
        </xdr:cNvGrpSpPr>
      </xdr:nvGrpSpPr>
      <xdr:grpSpPr bwMode="auto">
        <a:xfrm>
          <a:off x="4257675" y="2657475"/>
          <a:ext cx="1781176" cy="1323975"/>
          <a:chOff x="7333" y="5146"/>
          <a:chExt cx="3662" cy="1810"/>
        </a:xfrm>
      </xdr:grpSpPr>
      <xdr:grpSp>
        <xdr:nvGrpSpPr>
          <xdr:cNvPr id="1029" name="Group 5"/>
          <xdr:cNvGrpSpPr>
            <a:grpSpLocks/>
          </xdr:cNvGrpSpPr>
        </xdr:nvGrpSpPr>
        <xdr:grpSpPr bwMode="auto">
          <a:xfrm>
            <a:off x="8154" y="5322"/>
            <a:ext cx="1225" cy="1176"/>
            <a:chOff x="2857" y="2677"/>
            <a:chExt cx="2025" cy="1705"/>
          </a:xfrm>
        </xdr:grpSpPr>
        <xdr:sp macro="" textlink="">
          <xdr:nvSpPr>
            <xdr:cNvPr id="1030" name="Rectangle 6"/>
            <xdr:cNvSpPr>
              <a:spLocks noChangeAspect="1" noChangeArrowheads="1"/>
            </xdr:cNvSpPr>
          </xdr:nvSpPr>
          <xdr:spPr bwMode="auto">
            <a:xfrm>
              <a:off x="2857" y="2677"/>
              <a:ext cx="1485" cy="1140"/>
            </a:xfrm>
            <a:prstGeom prst="rect">
              <a:avLst/>
            </a:prstGeom>
            <a:gradFill rotWithShape="0">
              <a:gsLst>
                <a:gs pos="0">
                  <a:srgbClr val="FFFFFF"/>
                </a:gs>
                <a:gs pos="7001">
                  <a:srgbClr val="E6E6E6"/>
                </a:gs>
                <a:gs pos="32001">
                  <a:srgbClr val="7D8496"/>
                </a:gs>
                <a:gs pos="47000">
                  <a:srgbClr val="E6E6E6"/>
                </a:gs>
                <a:gs pos="85001">
                  <a:srgbClr val="7D8496"/>
                </a:gs>
                <a:gs pos="100000">
                  <a:srgbClr val="E6E6E6"/>
                </a:gs>
              </a:gsLst>
              <a:lin ang="2700000" scaled="1"/>
            </a:gradFill>
            <a:ln w="9525">
              <a:solidFill>
                <a:srgbClr val="000000"/>
              </a:solidFill>
              <a:miter lim="800000"/>
              <a:headEnd/>
              <a:tailEnd/>
            </a:ln>
          </xdr:spPr>
          <xdr:txBody>
            <a:bodyPr vertOverflow="clip" wrap="square" lIns="91440" tIns="154800" rIns="91440" bIns="45720" anchor="t" upright="1"/>
            <a:lstStyle/>
            <a:p>
              <a:pPr algn="l" rtl="0">
                <a:defRPr sz="1000"/>
              </a:pPr>
              <a:r>
                <a:rPr lang="fr-FR" sz="800" b="0" i="0" u="none" strike="noStrike" baseline="0">
                  <a:solidFill>
                    <a:srgbClr val="000000"/>
                  </a:solidFill>
                  <a:latin typeface="Calibri"/>
                  <a:cs typeface="Calibri"/>
                </a:rPr>
                <a:t>Cale</a:t>
              </a:r>
            </a:p>
            <a:p>
              <a:pPr algn="l" rtl="0">
                <a:defRPr sz="1000"/>
              </a:pPr>
              <a:r>
                <a:rPr lang="fr-FR" sz="800" b="0" i="0" u="none" strike="noStrike" baseline="0">
                  <a:solidFill>
                    <a:srgbClr val="000000"/>
                  </a:solidFill>
                  <a:latin typeface="Times New Roman" pitchFamily="18" charset="0"/>
                  <a:cs typeface="Times New Roman" pitchFamily="18" charset="0"/>
                </a:rPr>
                <a:t>20mm</a:t>
              </a:r>
              <a:endParaRPr lang="fr-FR" sz="900" b="0" i="0" u="none" strike="noStrike" baseline="0">
                <a:solidFill>
                  <a:srgbClr val="000000"/>
                </a:solidFill>
                <a:latin typeface="Times New Roman" pitchFamily="18" charset="0"/>
                <a:cs typeface="Times New Roman" pitchFamily="18" charset="0"/>
              </a:endParaRPr>
            </a:p>
            <a:p>
              <a:pPr algn="l" rtl="0">
                <a:defRPr sz="1000"/>
              </a:pPr>
              <a:endParaRPr lang="fr-FR" sz="900" b="0" i="0" u="none" strike="noStrike" baseline="0">
                <a:solidFill>
                  <a:srgbClr val="000000"/>
                </a:solidFill>
                <a:latin typeface="Times New Roman"/>
                <a:cs typeface="Times New Roman"/>
              </a:endParaRPr>
            </a:p>
          </xdr:txBody>
        </xdr:sp>
        <xdr:sp macro="" textlink="">
          <xdr:nvSpPr>
            <xdr:cNvPr id="1031" name="Rectangle 7"/>
            <xdr:cNvSpPr>
              <a:spLocks noChangeAspect="1" noChangeArrowheads="1"/>
            </xdr:cNvSpPr>
          </xdr:nvSpPr>
          <xdr:spPr bwMode="auto">
            <a:xfrm>
              <a:off x="3397" y="3817"/>
              <a:ext cx="1485" cy="565"/>
            </a:xfrm>
            <a:prstGeom prst="rect">
              <a:avLst/>
            </a:prstGeom>
            <a:gradFill rotWithShape="0">
              <a:gsLst>
                <a:gs pos="0">
                  <a:srgbClr val="FFFFFF"/>
                </a:gs>
                <a:gs pos="7001">
                  <a:srgbClr val="E6E6E6"/>
                </a:gs>
                <a:gs pos="32001">
                  <a:srgbClr val="7D8496"/>
                </a:gs>
                <a:gs pos="47000">
                  <a:srgbClr val="E6E6E6"/>
                </a:gs>
                <a:gs pos="85001">
                  <a:srgbClr val="7D8496"/>
                </a:gs>
                <a:gs pos="100000">
                  <a:srgbClr val="E6E6E6"/>
                </a:gs>
              </a:gsLst>
              <a:lin ang="2700000" scaled="1"/>
            </a:gradFill>
            <a:ln w="9525">
              <a:solidFill>
                <a:srgbClr val="000000"/>
              </a:solidFill>
              <a:miter lim="800000"/>
              <a:headEnd/>
              <a:tailEnd/>
            </a:ln>
          </xdr:spPr>
          <xdr:txBody>
            <a:bodyPr vertOverflow="clip" wrap="square" lIns="91440" tIns="0" rIns="91440" bIns="0" anchor="t" upright="1"/>
            <a:lstStyle/>
            <a:p>
              <a:pPr algn="l" rtl="0">
                <a:defRPr sz="1000"/>
              </a:pPr>
              <a:r>
                <a:rPr lang="fr-FR" sz="800" b="0" i="0" u="none" strike="noStrike" baseline="0">
                  <a:solidFill>
                    <a:srgbClr val="000000"/>
                  </a:solidFill>
                  <a:latin typeface="Calibri"/>
                  <a:cs typeface="Calibri"/>
                </a:rPr>
                <a:t>Cale</a:t>
              </a:r>
            </a:p>
            <a:p>
              <a:pPr algn="l" rtl="0">
                <a:defRPr sz="1000"/>
              </a:pPr>
              <a:r>
                <a:rPr lang="fr-FR" sz="800" b="0" i="0" u="none" strike="noStrike" baseline="0">
                  <a:solidFill>
                    <a:srgbClr val="000000"/>
                  </a:solidFill>
                  <a:latin typeface="Times New Roman" pitchFamily="18" charset="0"/>
                  <a:cs typeface="Times New Roman" pitchFamily="18" charset="0"/>
                </a:rPr>
                <a:t>10mm</a:t>
              </a:r>
              <a:endParaRPr lang="fr-FR" sz="900" b="0" i="0" u="none" strike="noStrike" baseline="0">
                <a:solidFill>
                  <a:srgbClr val="000000"/>
                </a:solidFill>
                <a:latin typeface="Times New Roman" pitchFamily="18" charset="0"/>
                <a:cs typeface="Times New Roman" pitchFamily="18" charset="0"/>
              </a:endParaRPr>
            </a:p>
            <a:p>
              <a:pPr algn="l" rtl="0">
                <a:defRPr sz="1000"/>
              </a:pPr>
              <a:endParaRPr lang="fr-FR" sz="900" b="0" i="0" u="none" strike="noStrike" baseline="0">
                <a:solidFill>
                  <a:srgbClr val="000000"/>
                </a:solidFill>
                <a:latin typeface="Times New Roman"/>
                <a:cs typeface="Times New Roman"/>
              </a:endParaRPr>
            </a:p>
          </xdr:txBody>
        </xdr:sp>
      </xdr:grpSp>
      <xdr:grpSp>
        <xdr:nvGrpSpPr>
          <xdr:cNvPr id="1032" name="Group 8"/>
          <xdr:cNvGrpSpPr>
            <a:grpSpLocks/>
          </xdr:cNvGrpSpPr>
        </xdr:nvGrpSpPr>
        <xdr:grpSpPr bwMode="auto">
          <a:xfrm>
            <a:off x="9651" y="5712"/>
            <a:ext cx="1225" cy="1176"/>
            <a:chOff x="5017" y="2677"/>
            <a:chExt cx="2025" cy="1705"/>
          </a:xfrm>
        </xdr:grpSpPr>
        <xdr:sp macro="" textlink="">
          <xdr:nvSpPr>
            <xdr:cNvPr id="1033" name="Rectangle 9"/>
            <xdr:cNvSpPr>
              <a:spLocks noChangeAspect="1" noChangeArrowheads="1"/>
            </xdr:cNvSpPr>
          </xdr:nvSpPr>
          <xdr:spPr bwMode="auto">
            <a:xfrm>
              <a:off x="5557" y="3242"/>
              <a:ext cx="1485" cy="1140"/>
            </a:xfrm>
            <a:prstGeom prst="rect">
              <a:avLst/>
            </a:prstGeom>
            <a:gradFill rotWithShape="0">
              <a:gsLst>
                <a:gs pos="0">
                  <a:srgbClr val="FFFFFF"/>
                </a:gs>
                <a:gs pos="7001">
                  <a:srgbClr val="E6E6E6"/>
                </a:gs>
                <a:gs pos="32001">
                  <a:srgbClr val="7D8496"/>
                </a:gs>
                <a:gs pos="47000">
                  <a:srgbClr val="E6E6E6"/>
                </a:gs>
                <a:gs pos="85001">
                  <a:srgbClr val="7D8496"/>
                </a:gs>
                <a:gs pos="100000">
                  <a:srgbClr val="E6E6E6"/>
                </a:gs>
              </a:gsLst>
              <a:lin ang="2700000" scaled="1"/>
            </a:gradFill>
            <a:ln w="9525">
              <a:solidFill>
                <a:srgbClr val="000000"/>
              </a:solidFill>
              <a:miter lim="800000"/>
              <a:headEnd/>
              <a:tailEnd/>
            </a:ln>
          </xdr:spPr>
          <xdr:txBody>
            <a:bodyPr vertOverflow="clip" wrap="square" lIns="91440" tIns="154800" rIns="91440" bIns="45720" anchor="t" upright="1"/>
            <a:lstStyle/>
            <a:p>
              <a:pPr algn="l" rtl="0">
                <a:defRPr sz="1000"/>
              </a:pPr>
              <a:r>
                <a:rPr lang="fr-FR" sz="800" b="0" i="0" u="none" strike="noStrike" baseline="0">
                  <a:solidFill>
                    <a:srgbClr val="000000"/>
                  </a:solidFill>
                  <a:latin typeface="Calibri"/>
                  <a:cs typeface="Calibri"/>
                </a:rPr>
                <a:t>Cale</a:t>
              </a:r>
            </a:p>
            <a:p>
              <a:pPr algn="l" rtl="0">
                <a:defRPr sz="1000"/>
              </a:pPr>
              <a:r>
                <a:rPr lang="fr-FR" sz="800" b="0" i="0" u="none" strike="noStrike" baseline="0">
                  <a:solidFill>
                    <a:srgbClr val="000000"/>
                  </a:solidFill>
                  <a:latin typeface="Times New Roman" pitchFamily="18" charset="0"/>
                  <a:cs typeface="Times New Roman" pitchFamily="18" charset="0"/>
                </a:rPr>
                <a:t>20mm</a:t>
              </a:r>
              <a:endParaRPr lang="fr-FR" sz="900" b="0" i="0" u="none" strike="noStrike" baseline="0">
                <a:solidFill>
                  <a:srgbClr val="000000"/>
                </a:solidFill>
                <a:latin typeface="Times New Roman" pitchFamily="18" charset="0"/>
                <a:cs typeface="Times New Roman" pitchFamily="18" charset="0"/>
              </a:endParaRPr>
            </a:p>
            <a:p>
              <a:pPr algn="l" rtl="0">
                <a:defRPr sz="1000"/>
              </a:pPr>
              <a:endParaRPr lang="fr-FR" sz="900" b="0" i="0" u="none" strike="noStrike" baseline="0">
                <a:solidFill>
                  <a:srgbClr val="000000"/>
                </a:solidFill>
                <a:latin typeface="Times New Roman"/>
                <a:cs typeface="Times New Roman"/>
              </a:endParaRPr>
            </a:p>
          </xdr:txBody>
        </xdr:sp>
        <xdr:sp macro="" textlink="">
          <xdr:nvSpPr>
            <xdr:cNvPr id="1034" name="Rectangle 10"/>
            <xdr:cNvSpPr>
              <a:spLocks noChangeAspect="1" noChangeArrowheads="1"/>
            </xdr:cNvSpPr>
          </xdr:nvSpPr>
          <xdr:spPr bwMode="auto">
            <a:xfrm>
              <a:off x="5017" y="2677"/>
              <a:ext cx="1485" cy="565"/>
            </a:xfrm>
            <a:prstGeom prst="rect">
              <a:avLst/>
            </a:prstGeom>
            <a:gradFill rotWithShape="0">
              <a:gsLst>
                <a:gs pos="0">
                  <a:srgbClr val="FFFFFF"/>
                </a:gs>
                <a:gs pos="7001">
                  <a:srgbClr val="E6E6E6"/>
                </a:gs>
                <a:gs pos="32001">
                  <a:srgbClr val="7D8496"/>
                </a:gs>
                <a:gs pos="47000">
                  <a:srgbClr val="E6E6E6"/>
                </a:gs>
                <a:gs pos="85001">
                  <a:srgbClr val="7D8496"/>
                </a:gs>
                <a:gs pos="100000">
                  <a:srgbClr val="E6E6E6"/>
                </a:gs>
              </a:gsLst>
              <a:lin ang="2700000" scaled="1"/>
            </a:gradFill>
            <a:ln w="9525">
              <a:solidFill>
                <a:srgbClr val="000000"/>
              </a:solidFill>
              <a:miter lim="800000"/>
              <a:headEnd/>
              <a:tailEnd/>
            </a:ln>
          </xdr:spPr>
          <xdr:txBody>
            <a:bodyPr vertOverflow="clip" wrap="square" lIns="91440" tIns="0" rIns="91440" bIns="0" anchor="t" upright="1"/>
            <a:lstStyle/>
            <a:p>
              <a:pPr algn="l" rtl="0">
                <a:defRPr sz="1000"/>
              </a:pPr>
              <a:r>
                <a:rPr lang="fr-FR" sz="800" b="0" i="0" u="none" strike="noStrike" baseline="0">
                  <a:solidFill>
                    <a:srgbClr val="000000"/>
                  </a:solidFill>
                  <a:latin typeface="Calibri"/>
                  <a:cs typeface="Calibri"/>
                </a:rPr>
                <a:t>Cale</a:t>
              </a:r>
            </a:p>
            <a:p>
              <a:pPr algn="l" rtl="0">
                <a:defRPr sz="1000"/>
              </a:pPr>
              <a:r>
                <a:rPr lang="fr-FR" sz="800" b="0" i="0" u="none" strike="noStrike" baseline="0">
                  <a:solidFill>
                    <a:srgbClr val="000000"/>
                  </a:solidFill>
                  <a:latin typeface="Calibri"/>
                  <a:cs typeface="Calibri"/>
                </a:rPr>
                <a:t>10mm</a:t>
              </a:r>
              <a:endParaRPr lang="fr-FR" sz="900" b="0" i="0" u="none" strike="noStrike" baseline="0">
                <a:solidFill>
                  <a:srgbClr val="000000"/>
                </a:solidFill>
                <a:latin typeface="Times New Roman"/>
                <a:cs typeface="Times New Roman"/>
              </a:endParaRPr>
            </a:p>
            <a:p>
              <a:pPr algn="l" rtl="0">
                <a:defRPr sz="1000"/>
              </a:pPr>
              <a:endParaRPr lang="fr-FR" sz="900" b="0" i="0" u="none" strike="noStrike" baseline="0">
                <a:solidFill>
                  <a:srgbClr val="000000"/>
                </a:solidFill>
                <a:latin typeface="Times New Roman"/>
                <a:cs typeface="Times New Roman"/>
              </a:endParaRPr>
            </a:p>
          </xdr:txBody>
        </xdr:sp>
      </xdr:grpSp>
      <xdr:sp macro="" textlink="">
        <xdr:nvSpPr>
          <xdr:cNvPr id="1035" name="Line 11"/>
          <xdr:cNvSpPr>
            <a:spLocks noChangeShapeType="1"/>
          </xdr:cNvSpPr>
        </xdr:nvSpPr>
        <xdr:spPr bwMode="auto">
          <a:xfrm flipV="1">
            <a:off x="7718" y="5322"/>
            <a:ext cx="3277" cy="0"/>
          </a:xfrm>
          <a:prstGeom prst="line">
            <a:avLst/>
          </a:prstGeom>
          <a:noFill/>
          <a:ln w="9525">
            <a:solidFill>
              <a:srgbClr val="808080"/>
            </a:solidFill>
            <a:prstDash val="dash"/>
            <a:round/>
            <a:headEnd/>
            <a:tailEnd/>
          </a:ln>
        </xdr:spPr>
      </xdr:sp>
      <xdr:sp macro="" textlink="">
        <xdr:nvSpPr>
          <xdr:cNvPr id="1036" name="Line 12"/>
          <xdr:cNvSpPr>
            <a:spLocks noChangeShapeType="1"/>
          </xdr:cNvSpPr>
        </xdr:nvSpPr>
        <xdr:spPr bwMode="auto">
          <a:xfrm flipV="1">
            <a:off x="7718" y="6099"/>
            <a:ext cx="3277" cy="6"/>
          </a:xfrm>
          <a:prstGeom prst="line">
            <a:avLst/>
          </a:prstGeom>
          <a:noFill/>
          <a:ln w="15875">
            <a:solidFill>
              <a:srgbClr val="808080"/>
            </a:solidFill>
            <a:prstDash val="dash"/>
            <a:round/>
            <a:headEnd/>
            <a:tailEnd/>
          </a:ln>
        </xdr:spPr>
      </xdr:sp>
      <xdr:sp macro="" textlink="">
        <xdr:nvSpPr>
          <xdr:cNvPr id="1037" name="Line 13"/>
          <xdr:cNvSpPr>
            <a:spLocks noChangeShapeType="1"/>
          </xdr:cNvSpPr>
        </xdr:nvSpPr>
        <xdr:spPr bwMode="auto">
          <a:xfrm flipV="1">
            <a:off x="7718" y="6888"/>
            <a:ext cx="3277" cy="0"/>
          </a:xfrm>
          <a:prstGeom prst="line">
            <a:avLst/>
          </a:prstGeom>
          <a:noFill/>
          <a:ln w="9525">
            <a:solidFill>
              <a:srgbClr val="808080"/>
            </a:solidFill>
            <a:prstDash val="dash"/>
            <a:round/>
            <a:headEnd/>
            <a:tailEnd/>
          </a:ln>
        </xdr:spPr>
      </xdr:sp>
      <xdr:sp macro="" textlink="">
        <xdr:nvSpPr>
          <xdr:cNvPr id="1038" name="Text Box 14"/>
          <xdr:cNvSpPr txBox="1">
            <a:spLocks noChangeArrowheads="1"/>
          </xdr:cNvSpPr>
        </xdr:nvSpPr>
        <xdr:spPr bwMode="auto">
          <a:xfrm>
            <a:off x="7338" y="5146"/>
            <a:ext cx="655" cy="247"/>
          </a:xfrm>
          <a:prstGeom prst="rect">
            <a:avLst/>
          </a:prstGeom>
          <a:noFill/>
          <a:ln w="9525">
            <a:noFill/>
            <a:miter lim="800000"/>
            <a:headEnd/>
            <a:tailEnd/>
          </a:ln>
        </xdr:spPr>
        <xdr:txBody>
          <a:bodyPr vertOverflow="clip" wrap="square" lIns="0" tIns="0" rIns="0" bIns="0" anchor="t" upright="1"/>
          <a:lstStyle/>
          <a:p>
            <a:pPr algn="l" rtl="0">
              <a:defRPr sz="1000"/>
            </a:pPr>
            <a:r>
              <a:rPr lang="fr-FR" sz="800" b="1" i="0" u="none" strike="noStrike" baseline="0">
                <a:solidFill>
                  <a:srgbClr val="000000"/>
                </a:solidFill>
                <a:latin typeface="Times New Roman"/>
                <a:cs typeface="Times New Roman"/>
              </a:rPr>
              <a:t>Z = +20</a:t>
            </a:r>
          </a:p>
          <a:p>
            <a:pPr algn="l" rtl="0">
              <a:defRPr sz="1000"/>
            </a:pPr>
            <a:endParaRPr lang="fr-FR" sz="800" b="1" i="0" u="none" strike="noStrike" baseline="0">
              <a:solidFill>
                <a:srgbClr val="000000"/>
              </a:solidFill>
              <a:latin typeface="Times New Roman"/>
              <a:cs typeface="Times New Roman"/>
            </a:endParaRPr>
          </a:p>
        </xdr:txBody>
      </xdr:sp>
      <xdr:sp macro="" textlink="">
        <xdr:nvSpPr>
          <xdr:cNvPr id="1039" name="Text Box 15"/>
          <xdr:cNvSpPr txBox="1">
            <a:spLocks noChangeArrowheads="1"/>
          </xdr:cNvSpPr>
        </xdr:nvSpPr>
        <xdr:spPr bwMode="auto">
          <a:xfrm>
            <a:off x="7338" y="5934"/>
            <a:ext cx="544" cy="248"/>
          </a:xfrm>
          <a:prstGeom prst="rect">
            <a:avLst/>
          </a:prstGeom>
          <a:noFill/>
          <a:ln w="9525">
            <a:noFill/>
            <a:miter lim="800000"/>
            <a:headEnd/>
            <a:tailEnd/>
          </a:ln>
        </xdr:spPr>
        <xdr:txBody>
          <a:bodyPr vertOverflow="clip" wrap="square" lIns="0" tIns="0" rIns="0" bIns="0" anchor="t" upright="1"/>
          <a:lstStyle/>
          <a:p>
            <a:pPr algn="l" rtl="0">
              <a:defRPr sz="1000"/>
            </a:pPr>
            <a:r>
              <a:rPr lang="fr-FR" sz="800" b="1" i="0" u="none" strike="noStrike" baseline="0">
                <a:solidFill>
                  <a:srgbClr val="000000"/>
                </a:solidFill>
                <a:latin typeface="Times New Roman"/>
                <a:cs typeface="Times New Roman"/>
              </a:rPr>
              <a:t>Z = 0</a:t>
            </a:r>
          </a:p>
          <a:p>
            <a:pPr algn="l" rtl="0">
              <a:defRPr sz="1000"/>
            </a:pPr>
            <a:endParaRPr lang="fr-FR" sz="800" b="1" i="0" u="none" strike="noStrike" baseline="0">
              <a:solidFill>
                <a:srgbClr val="000000"/>
              </a:solidFill>
              <a:latin typeface="Times New Roman"/>
              <a:cs typeface="Times New Roman"/>
            </a:endParaRPr>
          </a:p>
        </xdr:txBody>
      </xdr:sp>
      <xdr:sp macro="" textlink="">
        <xdr:nvSpPr>
          <xdr:cNvPr id="1040" name="Text Box 16"/>
          <xdr:cNvSpPr txBox="1">
            <a:spLocks noChangeArrowheads="1"/>
          </xdr:cNvSpPr>
        </xdr:nvSpPr>
        <xdr:spPr bwMode="auto">
          <a:xfrm>
            <a:off x="9410" y="6708"/>
            <a:ext cx="544" cy="248"/>
          </a:xfrm>
          <a:prstGeom prst="rect">
            <a:avLst/>
          </a:prstGeom>
          <a:noFill/>
          <a:ln w="9525">
            <a:noFill/>
            <a:miter lim="800000"/>
            <a:headEnd/>
            <a:tailEnd/>
          </a:ln>
        </xdr:spPr>
        <xdr:txBody>
          <a:bodyPr vertOverflow="clip" wrap="square" lIns="0" tIns="0" rIns="0" bIns="0" anchor="t" upright="1"/>
          <a:lstStyle/>
          <a:p>
            <a:pPr algn="l" rtl="0">
              <a:defRPr sz="1000"/>
            </a:pPr>
            <a:r>
              <a:rPr lang="fr-FR" sz="800" b="1" i="0" u="none" strike="noStrike" baseline="0">
                <a:solidFill>
                  <a:srgbClr val="000000"/>
                </a:solidFill>
                <a:latin typeface="Calibri"/>
                <a:cs typeface="Calibri"/>
              </a:rPr>
              <a:t>Z = - 20</a:t>
            </a:r>
          </a:p>
          <a:p>
            <a:pPr algn="l" rtl="0">
              <a:defRPr sz="1000"/>
            </a:pPr>
            <a:endParaRPr lang="fr-FR" sz="800" b="1" i="0" u="none" strike="noStrike" baseline="0">
              <a:solidFill>
                <a:srgbClr val="000000"/>
              </a:solidFill>
              <a:latin typeface="Calibri"/>
              <a:cs typeface="Calibri"/>
            </a:endParaRPr>
          </a:p>
        </xdr:txBody>
      </xdr:sp>
      <xdr:sp macro="" textlink="">
        <xdr:nvSpPr>
          <xdr:cNvPr id="1041" name="Text Box 17"/>
          <xdr:cNvSpPr txBox="1">
            <a:spLocks noChangeArrowheads="1"/>
          </xdr:cNvSpPr>
        </xdr:nvSpPr>
        <xdr:spPr bwMode="auto">
          <a:xfrm>
            <a:off x="9438" y="5466"/>
            <a:ext cx="677" cy="253"/>
          </a:xfrm>
          <a:prstGeom prst="rect">
            <a:avLst/>
          </a:prstGeom>
          <a:noFill/>
          <a:ln w="9525">
            <a:noFill/>
            <a:miter lim="800000"/>
            <a:headEnd/>
            <a:tailEnd/>
          </a:ln>
        </xdr:spPr>
        <xdr:txBody>
          <a:bodyPr vertOverflow="clip" wrap="square" lIns="0" tIns="0" rIns="0" bIns="0" anchor="t" upright="1"/>
          <a:lstStyle/>
          <a:p>
            <a:pPr algn="l" rtl="0">
              <a:defRPr sz="1000"/>
            </a:pPr>
            <a:r>
              <a:rPr lang="fr-FR" sz="800" b="1" i="0" u="none" strike="noStrike" baseline="0">
                <a:solidFill>
                  <a:srgbClr val="000000"/>
                </a:solidFill>
                <a:latin typeface="Times New Roman"/>
                <a:cs typeface="Times New Roman"/>
              </a:rPr>
              <a:t>Z = +10</a:t>
            </a:r>
          </a:p>
          <a:p>
            <a:pPr algn="l" rtl="0">
              <a:defRPr sz="1000"/>
            </a:pPr>
            <a:endParaRPr lang="fr-FR" sz="800" b="1" i="0" u="none" strike="noStrike" baseline="0">
              <a:solidFill>
                <a:srgbClr val="000000"/>
              </a:solidFill>
              <a:latin typeface="Times New Roman"/>
              <a:cs typeface="Times New Roman"/>
            </a:endParaRPr>
          </a:p>
        </xdr:txBody>
      </xdr:sp>
      <xdr:sp macro="" textlink="">
        <xdr:nvSpPr>
          <xdr:cNvPr id="1042" name="Line 18"/>
          <xdr:cNvSpPr>
            <a:spLocks noChangeShapeType="1"/>
          </xdr:cNvSpPr>
        </xdr:nvSpPr>
        <xdr:spPr bwMode="auto">
          <a:xfrm flipV="1">
            <a:off x="7718" y="5712"/>
            <a:ext cx="3277" cy="0"/>
          </a:xfrm>
          <a:prstGeom prst="line">
            <a:avLst/>
          </a:prstGeom>
          <a:noFill/>
          <a:ln w="9525">
            <a:solidFill>
              <a:srgbClr val="808080"/>
            </a:solidFill>
            <a:prstDash val="dash"/>
            <a:round/>
            <a:headEnd/>
            <a:tailEnd/>
          </a:ln>
        </xdr:spPr>
      </xdr:sp>
      <xdr:sp macro="" textlink="">
        <xdr:nvSpPr>
          <xdr:cNvPr id="1043" name="Line 19"/>
          <xdr:cNvSpPr>
            <a:spLocks noChangeShapeType="1"/>
          </xdr:cNvSpPr>
        </xdr:nvSpPr>
        <xdr:spPr bwMode="auto">
          <a:xfrm flipV="1">
            <a:off x="7718" y="6498"/>
            <a:ext cx="3277" cy="0"/>
          </a:xfrm>
          <a:prstGeom prst="line">
            <a:avLst/>
          </a:prstGeom>
          <a:noFill/>
          <a:ln w="9525">
            <a:solidFill>
              <a:srgbClr val="808080"/>
            </a:solidFill>
            <a:prstDash val="dash"/>
            <a:round/>
            <a:headEnd/>
            <a:tailEnd/>
          </a:ln>
        </xdr:spPr>
      </xdr:sp>
      <xdr:sp macro="" textlink="">
        <xdr:nvSpPr>
          <xdr:cNvPr id="1044" name="Text Box 20"/>
          <xdr:cNvSpPr txBox="1">
            <a:spLocks noChangeArrowheads="1"/>
          </xdr:cNvSpPr>
        </xdr:nvSpPr>
        <xdr:spPr bwMode="auto">
          <a:xfrm>
            <a:off x="7333" y="6316"/>
            <a:ext cx="803" cy="248"/>
          </a:xfrm>
          <a:prstGeom prst="rect">
            <a:avLst/>
          </a:prstGeom>
          <a:noFill/>
          <a:ln w="9525">
            <a:noFill/>
            <a:miter lim="800000"/>
            <a:headEnd/>
            <a:tailEnd/>
          </a:ln>
        </xdr:spPr>
        <xdr:txBody>
          <a:bodyPr vertOverflow="clip" wrap="square" lIns="0" tIns="0" rIns="0" bIns="0" anchor="t" upright="1"/>
          <a:lstStyle/>
          <a:p>
            <a:pPr algn="l" rtl="0">
              <a:defRPr sz="1000"/>
            </a:pPr>
            <a:r>
              <a:rPr lang="fr-FR" sz="800" b="1" i="0" u="none" strike="noStrike" baseline="0">
                <a:solidFill>
                  <a:srgbClr val="000000"/>
                </a:solidFill>
                <a:latin typeface="Times New Roman"/>
                <a:cs typeface="Times New Roman"/>
              </a:rPr>
              <a:t>Z = - 10</a:t>
            </a:r>
          </a:p>
          <a:p>
            <a:pPr algn="l" rtl="0">
              <a:defRPr sz="1000"/>
            </a:pPr>
            <a:endParaRPr lang="fr-FR" sz="800" b="1" i="0" u="none" strike="noStrike" baseline="0">
              <a:solidFill>
                <a:srgbClr val="000000"/>
              </a:solidFill>
              <a:latin typeface="Times New Roman"/>
              <a:cs typeface="Times New Roman"/>
            </a:endParaRPr>
          </a:p>
        </xdr:txBody>
      </xdr:sp>
    </xdr:grpSp>
    <xdr:clientData/>
  </xdr:twoCellAnchor>
  <xdr:twoCellAnchor>
    <xdr:from>
      <xdr:col>6</xdr:col>
      <xdr:colOff>114300</xdr:colOff>
      <xdr:row>33</xdr:row>
      <xdr:rowOff>76200</xdr:rowOff>
    </xdr:from>
    <xdr:to>
      <xdr:col>18</xdr:col>
      <xdr:colOff>0</xdr:colOff>
      <xdr:row>40</xdr:row>
      <xdr:rowOff>9525</xdr:rowOff>
    </xdr:to>
    <xdr:grpSp>
      <xdr:nvGrpSpPr>
        <xdr:cNvPr id="1025" name="Group 1"/>
        <xdr:cNvGrpSpPr>
          <a:grpSpLocks/>
        </xdr:cNvGrpSpPr>
      </xdr:nvGrpSpPr>
      <xdr:grpSpPr bwMode="auto">
        <a:xfrm>
          <a:off x="1562100" y="6076950"/>
          <a:ext cx="3609975" cy="1200150"/>
          <a:chOff x="2502" y="12749"/>
          <a:chExt cx="6756" cy="1898"/>
        </a:xfrm>
      </xdr:grpSpPr>
      <xdr:grpSp>
        <xdr:nvGrpSpPr>
          <xdr:cNvPr id="1026" name="Group 2"/>
          <xdr:cNvGrpSpPr>
            <a:grpSpLocks/>
          </xdr:cNvGrpSpPr>
        </xdr:nvGrpSpPr>
        <xdr:grpSpPr bwMode="auto">
          <a:xfrm>
            <a:off x="3144" y="12956"/>
            <a:ext cx="5977" cy="1109"/>
            <a:chOff x="1681" y="2317"/>
            <a:chExt cx="5202" cy="966"/>
          </a:xfrm>
        </xdr:grpSpPr>
        <xdr:grpSp>
          <xdr:nvGrpSpPr>
            <xdr:cNvPr id="1027" name="Group 3"/>
            <xdr:cNvGrpSpPr>
              <a:grpSpLocks/>
            </xdr:cNvGrpSpPr>
          </xdr:nvGrpSpPr>
          <xdr:grpSpPr bwMode="auto">
            <a:xfrm>
              <a:off x="1681" y="2537"/>
              <a:ext cx="5010" cy="746"/>
              <a:chOff x="1879" y="2563"/>
              <a:chExt cx="4554" cy="606"/>
            </a:xfrm>
          </xdr:grpSpPr>
          <xdr:grpSp>
            <xdr:nvGrpSpPr>
              <xdr:cNvPr id="2" name="Group 4"/>
              <xdr:cNvGrpSpPr>
                <a:grpSpLocks/>
              </xdr:cNvGrpSpPr>
            </xdr:nvGrpSpPr>
            <xdr:grpSpPr bwMode="auto">
              <a:xfrm>
                <a:off x="1879" y="2563"/>
                <a:ext cx="3654" cy="606"/>
                <a:chOff x="2563" y="2563"/>
                <a:chExt cx="3654" cy="606"/>
              </a:xfrm>
            </xdr:grpSpPr>
            <xdr:sp macro="" textlink="">
              <xdr:nvSpPr>
                <xdr:cNvPr id="3" name="Line 5"/>
                <xdr:cNvSpPr>
                  <a:spLocks noChangeShapeType="1"/>
                </xdr:cNvSpPr>
              </xdr:nvSpPr>
              <xdr:spPr bwMode="auto">
                <a:xfrm>
                  <a:off x="2569" y="3169"/>
                  <a:ext cx="3648" cy="0"/>
                </a:xfrm>
                <a:prstGeom prst="line">
                  <a:avLst/>
                </a:prstGeom>
                <a:noFill/>
                <a:ln w="9525">
                  <a:solidFill>
                    <a:srgbClr val="000000"/>
                  </a:solidFill>
                  <a:round/>
                  <a:headEnd/>
                  <a:tailEnd/>
                </a:ln>
              </xdr:spPr>
            </xdr:sp>
            <xdr:sp macro="" textlink="">
              <xdr:nvSpPr>
                <xdr:cNvPr id="4" name="Line 6"/>
                <xdr:cNvSpPr>
                  <a:spLocks noChangeShapeType="1"/>
                </xdr:cNvSpPr>
              </xdr:nvSpPr>
              <xdr:spPr bwMode="auto">
                <a:xfrm flipV="1">
                  <a:off x="2563" y="2563"/>
                  <a:ext cx="54" cy="54"/>
                </a:xfrm>
                <a:prstGeom prst="line">
                  <a:avLst/>
                </a:prstGeom>
                <a:noFill/>
                <a:ln w="9525">
                  <a:solidFill>
                    <a:srgbClr val="000000"/>
                  </a:solidFill>
                  <a:round/>
                  <a:headEnd/>
                  <a:tailEnd/>
                </a:ln>
              </xdr:spPr>
            </xdr:sp>
            <xdr:sp macro="" textlink="">
              <xdr:nvSpPr>
                <xdr:cNvPr id="5" name="Line 7"/>
                <xdr:cNvSpPr>
                  <a:spLocks noChangeShapeType="1"/>
                </xdr:cNvSpPr>
              </xdr:nvSpPr>
              <xdr:spPr bwMode="auto">
                <a:xfrm>
                  <a:off x="2617" y="2563"/>
                  <a:ext cx="204" cy="0"/>
                </a:xfrm>
                <a:prstGeom prst="line">
                  <a:avLst/>
                </a:prstGeom>
                <a:noFill/>
                <a:ln w="9525">
                  <a:solidFill>
                    <a:srgbClr val="000000"/>
                  </a:solidFill>
                  <a:round/>
                  <a:headEnd/>
                  <a:tailEnd/>
                </a:ln>
              </xdr:spPr>
            </xdr:sp>
            <xdr:sp macro="" textlink="">
              <xdr:nvSpPr>
                <xdr:cNvPr id="6" name="Line 8"/>
                <xdr:cNvSpPr>
                  <a:spLocks noChangeShapeType="1"/>
                </xdr:cNvSpPr>
              </xdr:nvSpPr>
              <xdr:spPr bwMode="auto">
                <a:xfrm>
                  <a:off x="2827" y="2563"/>
                  <a:ext cx="126" cy="192"/>
                </a:xfrm>
                <a:prstGeom prst="line">
                  <a:avLst/>
                </a:prstGeom>
                <a:noFill/>
                <a:ln w="9525">
                  <a:solidFill>
                    <a:srgbClr val="000000"/>
                  </a:solidFill>
                  <a:round/>
                  <a:headEnd/>
                  <a:tailEnd/>
                </a:ln>
              </xdr:spPr>
            </xdr:sp>
            <xdr:sp macro="" textlink="">
              <xdr:nvSpPr>
                <xdr:cNvPr id="7" name="Line 9"/>
                <xdr:cNvSpPr>
                  <a:spLocks noChangeShapeType="1"/>
                </xdr:cNvSpPr>
              </xdr:nvSpPr>
              <xdr:spPr bwMode="auto">
                <a:xfrm>
                  <a:off x="2953" y="2785"/>
                  <a:ext cx="48" cy="0"/>
                </a:xfrm>
                <a:prstGeom prst="line">
                  <a:avLst/>
                </a:prstGeom>
                <a:noFill/>
                <a:ln w="9525">
                  <a:solidFill>
                    <a:srgbClr val="000000"/>
                  </a:solidFill>
                  <a:round/>
                  <a:headEnd/>
                  <a:tailEnd/>
                </a:ln>
              </xdr:spPr>
            </xdr:sp>
            <xdr:sp macro="" textlink="">
              <xdr:nvSpPr>
                <xdr:cNvPr id="8" name="Line 10"/>
                <xdr:cNvSpPr>
                  <a:spLocks noChangeShapeType="1"/>
                </xdr:cNvSpPr>
              </xdr:nvSpPr>
              <xdr:spPr bwMode="auto">
                <a:xfrm flipH="1">
                  <a:off x="3001" y="2563"/>
                  <a:ext cx="126" cy="192"/>
                </a:xfrm>
                <a:prstGeom prst="line">
                  <a:avLst/>
                </a:prstGeom>
                <a:noFill/>
                <a:ln w="9525">
                  <a:solidFill>
                    <a:srgbClr val="000000"/>
                  </a:solidFill>
                  <a:round/>
                  <a:headEnd/>
                  <a:tailEnd/>
                </a:ln>
              </xdr:spPr>
            </xdr:sp>
            <xdr:sp macro="" textlink="">
              <xdr:nvSpPr>
                <xdr:cNvPr id="9" name="Line 11"/>
                <xdr:cNvSpPr>
                  <a:spLocks noChangeShapeType="1"/>
                </xdr:cNvSpPr>
              </xdr:nvSpPr>
              <xdr:spPr bwMode="auto">
                <a:xfrm>
                  <a:off x="3127" y="2563"/>
                  <a:ext cx="408" cy="0"/>
                </a:xfrm>
                <a:prstGeom prst="line">
                  <a:avLst/>
                </a:prstGeom>
                <a:noFill/>
                <a:ln w="9525">
                  <a:solidFill>
                    <a:srgbClr val="000000"/>
                  </a:solidFill>
                  <a:round/>
                  <a:headEnd/>
                  <a:tailEnd/>
                </a:ln>
              </xdr:spPr>
            </xdr:sp>
            <xdr:sp macro="" textlink="">
              <xdr:nvSpPr>
                <xdr:cNvPr id="10" name="Line 12"/>
                <xdr:cNvSpPr>
                  <a:spLocks noChangeShapeType="1"/>
                </xdr:cNvSpPr>
              </xdr:nvSpPr>
              <xdr:spPr bwMode="auto">
                <a:xfrm>
                  <a:off x="2953" y="2755"/>
                  <a:ext cx="0" cy="30"/>
                </a:xfrm>
                <a:prstGeom prst="line">
                  <a:avLst/>
                </a:prstGeom>
                <a:noFill/>
                <a:ln w="9525">
                  <a:solidFill>
                    <a:srgbClr val="000000"/>
                  </a:solidFill>
                  <a:round/>
                  <a:headEnd/>
                  <a:tailEnd/>
                </a:ln>
              </xdr:spPr>
            </xdr:sp>
            <xdr:sp macro="" textlink="">
              <xdr:nvSpPr>
                <xdr:cNvPr id="11" name="Line 13"/>
                <xdr:cNvSpPr>
                  <a:spLocks noChangeShapeType="1"/>
                </xdr:cNvSpPr>
              </xdr:nvSpPr>
              <xdr:spPr bwMode="auto">
                <a:xfrm>
                  <a:off x="3001" y="2755"/>
                  <a:ext cx="0" cy="30"/>
                </a:xfrm>
                <a:prstGeom prst="line">
                  <a:avLst/>
                </a:prstGeom>
                <a:noFill/>
                <a:ln w="9525">
                  <a:solidFill>
                    <a:srgbClr val="000000"/>
                  </a:solidFill>
                  <a:round/>
                  <a:headEnd/>
                  <a:tailEnd/>
                </a:ln>
              </xdr:spPr>
            </xdr:sp>
            <xdr:sp macro="" textlink="">
              <xdr:nvSpPr>
                <xdr:cNvPr id="12" name="Line 14"/>
                <xdr:cNvSpPr>
                  <a:spLocks noChangeShapeType="1"/>
                </xdr:cNvSpPr>
              </xdr:nvSpPr>
              <xdr:spPr bwMode="auto">
                <a:xfrm>
                  <a:off x="3535" y="2563"/>
                  <a:ext cx="126" cy="192"/>
                </a:xfrm>
                <a:prstGeom prst="line">
                  <a:avLst/>
                </a:prstGeom>
                <a:noFill/>
                <a:ln w="9525">
                  <a:solidFill>
                    <a:srgbClr val="000000"/>
                  </a:solidFill>
                  <a:round/>
                  <a:headEnd/>
                  <a:tailEnd/>
                </a:ln>
              </xdr:spPr>
            </xdr:sp>
            <xdr:sp macro="" textlink="">
              <xdr:nvSpPr>
                <xdr:cNvPr id="13" name="Line 15"/>
                <xdr:cNvSpPr>
                  <a:spLocks noChangeShapeType="1"/>
                </xdr:cNvSpPr>
              </xdr:nvSpPr>
              <xdr:spPr bwMode="auto">
                <a:xfrm>
                  <a:off x="3661" y="2785"/>
                  <a:ext cx="48" cy="0"/>
                </a:xfrm>
                <a:prstGeom prst="line">
                  <a:avLst/>
                </a:prstGeom>
                <a:noFill/>
                <a:ln w="9525">
                  <a:solidFill>
                    <a:srgbClr val="000000"/>
                  </a:solidFill>
                  <a:round/>
                  <a:headEnd/>
                  <a:tailEnd/>
                </a:ln>
              </xdr:spPr>
            </xdr:sp>
            <xdr:sp macro="" textlink="">
              <xdr:nvSpPr>
                <xdr:cNvPr id="14" name="Line 16"/>
                <xdr:cNvSpPr>
                  <a:spLocks noChangeShapeType="1"/>
                </xdr:cNvSpPr>
              </xdr:nvSpPr>
              <xdr:spPr bwMode="auto">
                <a:xfrm flipH="1">
                  <a:off x="3709" y="2563"/>
                  <a:ext cx="126" cy="192"/>
                </a:xfrm>
                <a:prstGeom prst="line">
                  <a:avLst/>
                </a:prstGeom>
                <a:noFill/>
                <a:ln w="9525">
                  <a:solidFill>
                    <a:srgbClr val="000000"/>
                  </a:solidFill>
                  <a:round/>
                  <a:headEnd/>
                  <a:tailEnd/>
                </a:ln>
              </xdr:spPr>
            </xdr:sp>
            <xdr:sp macro="" textlink="">
              <xdr:nvSpPr>
                <xdr:cNvPr id="15" name="Line 17"/>
                <xdr:cNvSpPr>
                  <a:spLocks noChangeShapeType="1"/>
                </xdr:cNvSpPr>
              </xdr:nvSpPr>
              <xdr:spPr bwMode="auto">
                <a:xfrm>
                  <a:off x="3835" y="2563"/>
                  <a:ext cx="408" cy="0"/>
                </a:xfrm>
                <a:prstGeom prst="line">
                  <a:avLst/>
                </a:prstGeom>
                <a:noFill/>
                <a:ln w="9525">
                  <a:solidFill>
                    <a:srgbClr val="000000"/>
                  </a:solidFill>
                  <a:round/>
                  <a:headEnd/>
                  <a:tailEnd/>
                </a:ln>
              </xdr:spPr>
            </xdr:sp>
            <xdr:sp macro="" textlink="">
              <xdr:nvSpPr>
                <xdr:cNvPr id="16" name="Line 18"/>
                <xdr:cNvSpPr>
                  <a:spLocks noChangeShapeType="1"/>
                </xdr:cNvSpPr>
              </xdr:nvSpPr>
              <xdr:spPr bwMode="auto">
                <a:xfrm>
                  <a:off x="3661" y="2755"/>
                  <a:ext cx="0" cy="30"/>
                </a:xfrm>
                <a:prstGeom prst="line">
                  <a:avLst/>
                </a:prstGeom>
                <a:noFill/>
                <a:ln w="9525">
                  <a:solidFill>
                    <a:srgbClr val="000000"/>
                  </a:solidFill>
                  <a:round/>
                  <a:headEnd/>
                  <a:tailEnd/>
                </a:ln>
              </xdr:spPr>
            </xdr:sp>
            <xdr:sp macro="" textlink="">
              <xdr:nvSpPr>
                <xdr:cNvPr id="17" name="Line 19"/>
                <xdr:cNvSpPr>
                  <a:spLocks noChangeShapeType="1"/>
                </xdr:cNvSpPr>
              </xdr:nvSpPr>
              <xdr:spPr bwMode="auto">
                <a:xfrm>
                  <a:off x="3709" y="2755"/>
                  <a:ext cx="0" cy="30"/>
                </a:xfrm>
                <a:prstGeom prst="line">
                  <a:avLst/>
                </a:prstGeom>
                <a:noFill/>
                <a:ln w="9525">
                  <a:solidFill>
                    <a:srgbClr val="000000"/>
                  </a:solidFill>
                  <a:round/>
                  <a:headEnd/>
                  <a:tailEnd/>
                </a:ln>
              </xdr:spPr>
            </xdr:sp>
            <xdr:sp macro="" textlink="">
              <xdr:nvSpPr>
                <xdr:cNvPr id="18" name="Line 20"/>
                <xdr:cNvSpPr>
                  <a:spLocks noChangeShapeType="1"/>
                </xdr:cNvSpPr>
              </xdr:nvSpPr>
              <xdr:spPr bwMode="auto">
                <a:xfrm>
                  <a:off x="4243" y="2563"/>
                  <a:ext cx="126" cy="192"/>
                </a:xfrm>
                <a:prstGeom prst="line">
                  <a:avLst/>
                </a:prstGeom>
                <a:noFill/>
                <a:ln w="9525">
                  <a:solidFill>
                    <a:srgbClr val="000000"/>
                  </a:solidFill>
                  <a:round/>
                  <a:headEnd/>
                  <a:tailEnd/>
                </a:ln>
              </xdr:spPr>
            </xdr:sp>
            <xdr:sp macro="" textlink="">
              <xdr:nvSpPr>
                <xdr:cNvPr id="1045" name="Line 21"/>
                <xdr:cNvSpPr>
                  <a:spLocks noChangeShapeType="1"/>
                </xdr:cNvSpPr>
              </xdr:nvSpPr>
              <xdr:spPr bwMode="auto">
                <a:xfrm>
                  <a:off x="4369" y="2785"/>
                  <a:ext cx="48" cy="0"/>
                </a:xfrm>
                <a:prstGeom prst="line">
                  <a:avLst/>
                </a:prstGeom>
                <a:noFill/>
                <a:ln w="9525">
                  <a:solidFill>
                    <a:srgbClr val="000000"/>
                  </a:solidFill>
                  <a:round/>
                  <a:headEnd/>
                  <a:tailEnd/>
                </a:ln>
              </xdr:spPr>
            </xdr:sp>
            <xdr:sp macro="" textlink="">
              <xdr:nvSpPr>
                <xdr:cNvPr id="1046" name="Line 22"/>
                <xdr:cNvSpPr>
                  <a:spLocks noChangeShapeType="1"/>
                </xdr:cNvSpPr>
              </xdr:nvSpPr>
              <xdr:spPr bwMode="auto">
                <a:xfrm flipH="1">
                  <a:off x="4417" y="2563"/>
                  <a:ext cx="126" cy="192"/>
                </a:xfrm>
                <a:prstGeom prst="line">
                  <a:avLst/>
                </a:prstGeom>
                <a:noFill/>
                <a:ln w="9525">
                  <a:solidFill>
                    <a:srgbClr val="000000"/>
                  </a:solidFill>
                  <a:round/>
                  <a:headEnd/>
                  <a:tailEnd/>
                </a:ln>
              </xdr:spPr>
            </xdr:sp>
            <xdr:sp macro="" textlink="">
              <xdr:nvSpPr>
                <xdr:cNvPr id="1047" name="Line 23"/>
                <xdr:cNvSpPr>
                  <a:spLocks noChangeShapeType="1"/>
                </xdr:cNvSpPr>
              </xdr:nvSpPr>
              <xdr:spPr bwMode="auto">
                <a:xfrm>
                  <a:off x="4543" y="2563"/>
                  <a:ext cx="408" cy="0"/>
                </a:xfrm>
                <a:prstGeom prst="line">
                  <a:avLst/>
                </a:prstGeom>
                <a:noFill/>
                <a:ln w="9525">
                  <a:solidFill>
                    <a:srgbClr val="000000"/>
                  </a:solidFill>
                  <a:round/>
                  <a:headEnd/>
                  <a:tailEnd/>
                </a:ln>
              </xdr:spPr>
            </xdr:sp>
            <xdr:sp macro="" textlink="">
              <xdr:nvSpPr>
                <xdr:cNvPr id="1048" name="Line 24"/>
                <xdr:cNvSpPr>
                  <a:spLocks noChangeShapeType="1"/>
                </xdr:cNvSpPr>
              </xdr:nvSpPr>
              <xdr:spPr bwMode="auto">
                <a:xfrm>
                  <a:off x="4369" y="2755"/>
                  <a:ext cx="0" cy="30"/>
                </a:xfrm>
                <a:prstGeom prst="line">
                  <a:avLst/>
                </a:prstGeom>
                <a:noFill/>
                <a:ln w="9525">
                  <a:solidFill>
                    <a:srgbClr val="000000"/>
                  </a:solidFill>
                  <a:round/>
                  <a:headEnd/>
                  <a:tailEnd/>
                </a:ln>
              </xdr:spPr>
            </xdr:sp>
            <xdr:sp macro="" textlink="">
              <xdr:nvSpPr>
                <xdr:cNvPr id="1049" name="Line 25"/>
                <xdr:cNvSpPr>
                  <a:spLocks noChangeShapeType="1"/>
                </xdr:cNvSpPr>
              </xdr:nvSpPr>
              <xdr:spPr bwMode="auto">
                <a:xfrm>
                  <a:off x="4417" y="2755"/>
                  <a:ext cx="0" cy="30"/>
                </a:xfrm>
                <a:prstGeom prst="line">
                  <a:avLst/>
                </a:prstGeom>
                <a:noFill/>
                <a:ln w="9525">
                  <a:solidFill>
                    <a:srgbClr val="000000"/>
                  </a:solidFill>
                  <a:round/>
                  <a:headEnd/>
                  <a:tailEnd/>
                </a:ln>
              </xdr:spPr>
            </xdr:sp>
            <xdr:sp macro="" textlink="">
              <xdr:nvSpPr>
                <xdr:cNvPr id="1050" name="Line 26"/>
                <xdr:cNvSpPr>
                  <a:spLocks noChangeShapeType="1"/>
                </xdr:cNvSpPr>
              </xdr:nvSpPr>
              <xdr:spPr bwMode="auto">
                <a:xfrm>
                  <a:off x="4951" y="2563"/>
                  <a:ext cx="126" cy="192"/>
                </a:xfrm>
                <a:prstGeom prst="line">
                  <a:avLst/>
                </a:prstGeom>
                <a:noFill/>
                <a:ln w="9525">
                  <a:solidFill>
                    <a:srgbClr val="000000"/>
                  </a:solidFill>
                  <a:round/>
                  <a:headEnd/>
                  <a:tailEnd/>
                </a:ln>
              </xdr:spPr>
            </xdr:sp>
            <xdr:sp macro="" textlink="">
              <xdr:nvSpPr>
                <xdr:cNvPr id="1051" name="Line 27"/>
                <xdr:cNvSpPr>
                  <a:spLocks noChangeShapeType="1"/>
                </xdr:cNvSpPr>
              </xdr:nvSpPr>
              <xdr:spPr bwMode="auto">
                <a:xfrm>
                  <a:off x="5077" y="2785"/>
                  <a:ext cx="48" cy="0"/>
                </a:xfrm>
                <a:prstGeom prst="line">
                  <a:avLst/>
                </a:prstGeom>
                <a:noFill/>
                <a:ln w="9525">
                  <a:solidFill>
                    <a:srgbClr val="000000"/>
                  </a:solidFill>
                  <a:round/>
                  <a:headEnd/>
                  <a:tailEnd/>
                </a:ln>
              </xdr:spPr>
            </xdr:sp>
            <xdr:sp macro="" textlink="">
              <xdr:nvSpPr>
                <xdr:cNvPr id="1052" name="Line 28"/>
                <xdr:cNvSpPr>
                  <a:spLocks noChangeShapeType="1"/>
                </xdr:cNvSpPr>
              </xdr:nvSpPr>
              <xdr:spPr bwMode="auto">
                <a:xfrm flipH="1">
                  <a:off x="5125" y="2563"/>
                  <a:ext cx="126" cy="192"/>
                </a:xfrm>
                <a:prstGeom prst="line">
                  <a:avLst/>
                </a:prstGeom>
                <a:noFill/>
                <a:ln w="9525">
                  <a:solidFill>
                    <a:srgbClr val="000000"/>
                  </a:solidFill>
                  <a:round/>
                  <a:headEnd/>
                  <a:tailEnd/>
                </a:ln>
              </xdr:spPr>
            </xdr:sp>
            <xdr:sp macro="" textlink="">
              <xdr:nvSpPr>
                <xdr:cNvPr id="1053" name="Line 29"/>
                <xdr:cNvSpPr>
                  <a:spLocks noChangeShapeType="1"/>
                </xdr:cNvSpPr>
              </xdr:nvSpPr>
              <xdr:spPr bwMode="auto">
                <a:xfrm>
                  <a:off x="5251" y="2563"/>
                  <a:ext cx="408" cy="0"/>
                </a:xfrm>
                <a:prstGeom prst="line">
                  <a:avLst/>
                </a:prstGeom>
                <a:noFill/>
                <a:ln w="9525">
                  <a:solidFill>
                    <a:srgbClr val="000000"/>
                  </a:solidFill>
                  <a:round/>
                  <a:headEnd/>
                  <a:tailEnd/>
                </a:ln>
              </xdr:spPr>
            </xdr:sp>
            <xdr:sp macro="" textlink="">
              <xdr:nvSpPr>
                <xdr:cNvPr id="1054" name="Line 30"/>
                <xdr:cNvSpPr>
                  <a:spLocks noChangeShapeType="1"/>
                </xdr:cNvSpPr>
              </xdr:nvSpPr>
              <xdr:spPr bwMode="auto">
                <a:xfrm>
                  <a:off x="5077" y="2755"/>
                  <a:ext cx="0" cy="30"/>
                </a:xfrm>
                <a:prstGeom prst="line">
                  <a:avLst/>
                </a:prstGeom>
                <a:noFill/>
                <a:ln w="9525">
                  <a:solidFill>
                    <a:srgbClr val="000000"/>
                  </a:solidFill>
                  <a:round/>
                  <a:headEnd/>
                  <a:tailEnd/>
                </a:ln>
              </xdr:spPr>
            </xdr:sp>
            <xdr:sp macro="" textlink="">
              <xdr:nvSpPr>
                <xdr:cNvPr id="1055" name="Line 31"/>
                <xdr:cNvSpPr>
                  <a:spLocks noChangeShapeType="1"/>
                </xdr:cNvSpPr>
              </xdr:nvSpPr>
              <xdr:spPr bwMode="auto">
                <a:xfrm>
                  <a:off x="5125" y="2755"/>
                  <a:ext cx="0" cy="30"/>
                </a:xfrm>
                <a:prstGeom prst="line">
                  <a:avLst/>
                </a:prstGeom>
                <a:noFill/>
                <a:ln w="9525">
                  <a:solidFill>
                    <a:srgbClr val="000000"/>
                  </a:solidFill>
                  <a:round/>
                  <a:headEnd/>
                  <a:tailEnd/>
                </a:ln>
              </xdr:spPr>
            </xdr:sp>
            <xdr:sp macro="" textlink="">
              <xdr:nvSpPr>
                <xdr:cNvPr id="1056" name="Line 32"/>
                <xdr:cNvSpPr>
                  <a:spLocks noChangeShapeType="1"/>
                </xdr:cNvSpPr>
              </xdr:nvSpPr>
              <xdr:spPr bwMode="auto">
                <a:xfrm>
                  <a:off x="5659" y="2563"/>
                  <a:ext cx="126" cy="192"/>
                </a:xfrm>
                <a:prstGeom prst="line">
                  <a:avLst/>
                </a:prstGeom>
                <a:noFill/>
                <a:ln w="9525">
                  <a:solidFill>
                    <a:srgbClr val="000000"/>
                  </a:solidFill>
                  <a:round/>
                  <a:headEnd/>
                  <a:tailEnd/>
                </a:ln>
              </xdr:spPr>
            </xdr:sp>
            <xdr:sp macro="" textlink="">
              <xdr:nvSpPr>
                <xdr:cNvPr id="1057" name="Line 33"/>
                <xdr:cNvSpPr>
                  <a:spLocks noChangeShapeType="1"/>
                </xdr:cNvSpPr>
              </xdr:nvSpPr>
              <xdr:spPr bwMode="auto">
                <a:xfrm>
                  <a:off x="5785" y="2785"/>
                  <a:ext cx="48" cy="0"/>
                </a:xfrm>
                <a:prstGeom prst="line">
                  <a:avLst/>
                </a:prstGeom>
                <a:noFill/>
                <a:ln w="9525">
                  <a:solidFill>
                    <a:srgbClr val="000000"/>
                  </a:solidFill>
                  <a:round/>
                  <a:headEnd/>
                  <a:tailEnd/>
                </a:ln>
              </xdr:spPr>
            </xdr:sp>
            <xdr:sp macro="" textlink="">
              <xdr:nvSpPr>
                <xdr:cNvPr id="1058" name="Line 34"/>
                <xdr:cNvSpPr>
                  <a:spLocks noChangeShapeType="1"/>
                </xdr:cNvSpPr>
              </xdr:nvSpPr>
              <xdr:spPr bwMode="auto">
                <a:xfrm flipH="1">
                  <a:off x="5833" y="2563"/>
                  <a:ext cx="126" cy="192"/>
                </a:xfrm>
                <a:prstGeom prst="line">
                  <a:avLst/>
                </a:prstGeom>
                <a:noFill/>
                <a:ln w="9525">
                  <a:solidFill>
                    <a:srgbClr val="000000"/>
                  </a:solidFill>
                  <a:round/>
                  <a:headEnd/>
                  <a:tailEnd/>
                </a:ln>
              </xdr:spPr>
            </xdr:sp>
            <xdr:sp macro="" textlink="">
              <xdr:nvSpPr>
                <xdr:cNvPr id="1059" name="Line 35"/>
                <xdr:cNvSpPr>
                  <a:spLocks noChangeShapeType="1"/>
                </xdr:cNvSpPr>
              </xdr:nvSpPr>
              <xdr:spPr bwMode="auto">
                <a:xfrm>
                  <a:off x="5785" y="2755"/>
                  <a:ext cx="0" cy="30"/>
                </a:xfrm>
                <a:prstGeom prst="line">
                  <a:avLst/>
                </a:prstGeom>
                <a:noFill/>
                <a:ln w="9525">
                  <a:solidFill>
                    <a:srgbClr val="000000"/>
                  </a:solidFill>
                  <a:round/>
                  <a:headEnd/>
                  <a:tailEnd/>
                </a:ln>
              </xdr:spPr>
            </xdr:sp>
            <xdr:sp macro="" textlink="">
              <xdr:nvSpPr>
                <xdr:cNvPr id="1060" name="Line 36"/>
                <xdr:cNvSpPr>
                  <a:spLocks noChangeShapeType="1"/>
                </xdr:cNvSpPr>
              </xdr:nvSpPr>
              <xdr:spPr bwMode="auto">
                <a:xfrm>
                  <a:off x="5833" y="2755"/>
                  <a:ext cx="0" cy="30"/>
                </a:xfrm>
                <a:prstGeom prst="line">
                  <a:avLst/>
                </a:prstGeom>
                <a:noFill/>
                <a:ln w="9525">
                  <a:solidFill>
                    <a:srgbClr val="000000"/>
                  </a:solidFill>
                  <a:round/>
                  <a:headEnd/>
                  <a:tailEnd/>
                </a:ln>
              </xdr:spPr>
            </xdr:sp>
            <xdr:sp macro="" textlink="">
              <xdr:nvSpPr>
                <xdr:cNvPr id="1061" name="Line 37"/>
                <xdr:cNvSpPr>
                  <a:spLocks noChangeShapeType="1"/>
                </xdr:cNvSpPr>
              </xdr:nvSpPr>
              <xdr:spPr bwMode="auto">
                <a:xfrm>
                  <a:off x="5959" y="2563"/>
                  <a:ext cx="204" cy="0"/>
                </a:xfrm>
                <a:prstGeom prst="line">
                  <a:avLst/>
                </a:prstGeom>
                <a:noFill/>
                <a:ln w="9525">
                  <a:solidFill>
                    <a:srgbClr val="000000"/>
                  </a:solidFill>
                  <a:round/>
                  <a:headEnd/>
                  <a:tailEnd/>
                </a:ln>
              </xdr:spPr>
            </xdr:sp>
            <xdr:sp macro="" textlink="">
              <xdr:nvSpPr>
                <xdr:cNvPr id="1062" name="Line 38"/>
                <xdr:cNvSpPr>
                  <a:spLocks noChangeShapeType="1"/>
                </xdr:cNvSpPr>
              </xdr:nvSpPr>
              <xdr:spPr bwMode="auto">
                <a:xfrm flipH="1" flipV="1">
                  <a:off x="6163" y="2563"/>
                  <a:ext cx="54" cy="54"/>
                </a:xfrm>
                <a:prstGeom prst="line">
                  <a:avLst/>
                </a:prstGeom>
                <a:noFill/>
                <a:ln w="9525">
                  <a:solidFill>
                    <a:srgbClr val="000000"/>
                  </a:solidFill>
                  <a:round/>
                  <a:headEnd/>
                  <a:tailEnd/>
                </a:ln>
              </xdr:spPr>
            </xdr:sp>
            <xdr:sp macro="" textlink="">
              <xdr:nvSpPr>
                <xdr:cNvPr id="1063" name="Line 39"/>
                <xdr:cNvSpPr>
                  <a:spLocks noChangeShapeType="1"/>
                </xdr:cNvSpPr>
              </xdr:nvSpPr>
              <xdr:spPr bwMode="auto">
                <a:xfrm flipV="1">
                  <a:off x="6217" y="2617"/>
                  <a:ext cx="0" cy="552"/>
                </a:xfrm>
                <a:prstGeom prst="line">
                  <a:avLst/>
                </a:prstGeom>
                <a:noFill/>
                <a:ln w="9525">
                  <a:solidFill>
                    <a:srgbClr val="000000"/>
                  </a:solidFill>
                  <a:round/>
                  <a:headEnd/>
                  <a:tailEnd/>
                </a:ln>
              </xdr:spPr>
            </xdr:sp>
            <xdr:sp macro="" textlink="">
              <xdr:nvSpPr>
                <xdr:cNvPr id="1064" name="Line 40"/>
                <xdr:cNvSpPr>
                  <a:spLocks noChangeShapeType="1"/>
                </xdr:cNvSpPr>
              </xdr:nvSpPr>
              <xdr:spPr bwMode="auto">
                <a:xfrm flipV="1">
                  <a:off x="2563" y="2617"/>
                  <a:ext cx="0" cy="552"/>
                </a:xfrm>
                <a:prstGeom prst="line">
                  <a:avLst/>
                </a:prstGeom>
                <a:noFill/>
                <a:ln w="9525">
                  <a:solidFill>
                    <a:srgbClr val="000000"/>
                  </a:solidFill>
                  <a:round/>
                  <a:headEnd/>
                  <a:tailEnd/>
                </a:ln>
              </xdr:spPr>
            </xdr:sp>
          </xdr:grpSp>
          <xdr:grpSp>
            <xdr:nvGrpSpPr>
              <xdr:cNvPr id="1065" name="Group 41"/>
              <xdr:cNvGrpSpPr>
                <a:grpSpLocks/>
              </xdr:cNvGrpSpPr>
            </xdr:nvGrpSpPr>
            <xdr:grpSpPr bwMode="auto">
              <a:xfrm>
                <a:off x="5923" y="2563"/>
                <a:ext cx="510" cy="606"/>
                <a:chOff x="5869" y="2563"/>
                <a:chExt cx="510" cy="606"/>
              </a:xfrm>
            </xdr:grpSpPr>
            <xdr:sp macro="" textlink="">
              <xdr:nvSpPr>
                <xdr:cNvPr id="1066" name="Line 42"/>
                <xdr:cNvSpPr>
                  <a:spLocks noChangeShapeType="1"/>
                </xdr:cNvSpPr>
              </xdr:nvSpPr>
              <xdr:spPr bwMode="auto">
                <a:xfrm>
                  <a:off x="5869" y="2563"/>
                  <a:ext cx="282" cy="0"/>
                </a:xfrm>
                <a:prstGeom prst="line">
                  <a:avLst/>
                </a:prstGeom>
                <a:noFill/>
                <a:ln w="9525">
                  <a:solidFill>
                    <a:srgbClr val="000000"/>
                  </a:solidFill>
                  <a:round/>
                  <a:headEnd/>
                  <a:tailEnd/>
                </a:ln>
              </xdr:spPr>
            </xdr:sp>
            <xdr:sp macro="" textlink="">
              <xdr:nvSpPr>
                <xdr:cNvPr id="1067" name="Line 43"/>
                <xdr:cNvSpPr>
                  <a:spLocks noChangeShapeType="1"/>
                </xdr:cNvSpPr>
              </xdr:nvSpPr>
              <xdr:spPr bwMode="auto">
                <a:xfrm flipV="1">
                  <a:off x="5869" y="2563"/>
                  <a:ext cx="0" cy="606"/>
                </a:xfrm>
                <a:prstGeom prst="line">
                  <a:avLst/>
                </a:prstGeom>
                <a:noFill/>
                <a:ln w="9525">
                  <a:solidFill>
                    <a:srgbClr val="000000"/>
                  </a:solidFill>
                  <a:round/>
                  <a:headEnd/>
                  <a:tailEnd/>
                </a:ln>
              </xdr:spPr>
            </xdr:sp>
            <xdr:sp macro="" textlink="">
              <xdr:nvSpPr>
                <xdr:cNvPr id="1068" name="Line 44"/>
                <xdr:cNvSpPr>
                  <a:spLocks noChangeShapeType="1"/>
                </xdr:cNvSpPr>
              </xdr:nvSpPr>
              <xdr:spPr bwMode="auto">
                <a:xfrm>
                  <a:off x="6157" y="2563"/>
                  <a:ext cx="222" cy="300"/>
                </a:xfrm>
                <a:prstGeom prst="line">
                  <a:avLst/>
                </a:prstGeom>
                <a:noFill/>
                <a:ln w="9525">
                  <a:solidFill>
                    <a:srgbClr val="000000"/>
                  </a:solidFill>
                  <a:round/>
                  <a:headEnd/>
                  <a:tailEnd/>
                </a:ln>
              </xdr:spPr>
            </xdr:sp>
            <xdr:sp macro="" textlink="">
              <xdr:nvSpPr>
                <xdr:cNvPr id="1069" name="Line 45"/>
                <xdr:cNvSpPr>
                  <a:spLocks noChangeShapeType="1"/>
                </xdr:cNvSpPr>
              </xdr:nvSpPr>
              <xdr:spPr bwMode="auto">
                <a:xfrm>
                  <a:off x="5869" y="3169"/>
                  <a:ext cx="510" cy="0"/>
                </a:xfrm>
                <a:prstGeom prst="line">
                  <a:avLst/>
                </a:prstGeom>
                <a:noFill/>
                <a:ln w="9525">
                  <a:solidFill>
                    <a:srgbClr val="000000"/>
                  </a:solidFill>
                  <a:round/>
                  <a:headEnd/>
                  <a:tailEnd/>
                </a:ln>
              </xdr:spPr>
            </xdr:sp>
            <xdr:sp macro="" textlink="">
              <xdr:nvSpPr>
                <xdr:cNvPr id="1070" name="Line 46"/>
                <xdr:cNvSpPr>
                  <a:spLocks noChangeShapeType="1"/>
                </xdr:cNvSpPr>
              </xdr:nvSpPr>
              <xdr:spPr bwMode="auto">
                <a:xfrm>
                  <a:off x="6379" y="2863"/>
                  <a:ext cx="0" cy="306"/>
                </a:xfrm>
                <a:prstGeom prst="line">
                  <a:avLst/>
                </a:prstGeom>
                <a:noFill/>
                <a:ln w="9525">
                  <a:solidFill>
                    <a:srgbClr val="000000"/>
                  </a:solidFill>
                  <a:round/>
                  <a:headEnd/>
                  <a:tailEnd/>
                </a:ln>
              </xdr:spPr>
            </xdr:sp>
          </xdr:grpSp>
        </xdr:grpSp>
        <xdr:sp macro="" textlink="">
          <xdr:nvSpPr>
            <xdr:cNvPr id="1071" name="Line 47"/>
            <xdr:cNvSpPr>
              <a:spLocks noChangeShapeType="1"/>
            </xdr:cNvSpPr>
          </xdr:nvSpPr>
          <xdr:spPr bwMode="auto">
            <a:xfrm>
              <a:off x="6448" y="2317"/>
              <a:ext cx="0" cy="402"/>
            </a:xfrm>
            <a:prstGeom prst="line">
              <a:avLst/>
            </a:prstGeom>
            <a:noFill/>
            <a:ln w="6350">
              <a:solidFill>
                <a:srgbClr val="808080"/>
              </a:solidFill>
              <a:round/>
              <a:headEnd/>
              <a:tailEnd/>
            </a:ln>
          </xdr:spPr>
        </xdr:sp>
        <xdr:sp macro="" textlink="">
          <xdr:nvSpPr>
            <xdr:cNvPr id="1072" name="Line 48"/>
            <xdr:cNvSpPr>
              <a:spLocks noChangeShapeType="1"/>
            </xdr:cNvSpPr>
          </xdr:nvSpPr>
          <xdr:spPr bwMode="auto">
            <a:xfrm>
              <a:off x="6343" y="2317"/>
              <a:ext cx="0" cy="402"/>
            </a:xfrm>
            <a:prstGeom prst="line">
              <a:avLst/>
            </a:prstGeom>
            <a:noFill/>
            <a:ln w="6350">
              <a:solidFill>
                <a:srgbClr val="808080"/>
              </a:solidFill>
              <a:round/>
              <a:headEnd/>
              <a:tailEnd/>
            </a:ln>
          </xdr:spPr>
        </xdr:sp>
        <xdr:sp macro="" textlink="">
          <xdr:nvSpPr>
            <xdr:cNvPr id="1073" name="Line 49"/>
            <xdr:cNvSpPr>
              <a:spLocks noChangeShapeType="1"/>
            </xdr:cNvSpPr>
          </xdr:nvSpPr>
          <xdr:spPr bwMode="auto">
            <a:xfrm>
              <a:off x="6229" y="2404"/>
              <a:ext cx="654" cy="0"/>
            </a:xfrm>
            <a:prstGeom prst="line">
              <a:avLst/>
            </a:prstGeom>
            <a:noFill/>
            <a:ln w="6350">
              <a:solidFill>
                <a:srgbClr val="808080"/>
              </a:solidFill>
              <a:round/>
              <a:headEnd/>
              <a:tailEnd/>
            </a:ln>
          </xdr:spPr>
        </xdr:sp>
        <xdr:sp macro="" textlink="">
          <xdr:nvSpPr>
            <xdr:cNvPr id="1074" name="AutoShape 50"/>
            <xdr:cNvSpPr>
              <a:spLocks noChangeArrowheads="1"/>
            </xdr:cNvSpPr>
          </xdr:nvSpPr>
          <xdr:spPr bwMode="auto">
            <a:xfrm rot="-5400000">
              <a:off x="6457" y="2377"/>
              <a:ext cx="54" cy="54"/>
            </a:xfrm>
            <a:prstGeom prst="triangle">
              <a:avLst>
                <a:gd name="adj" fmla="val 50000"/>
              </a:avLst>
            </a:prstGeom>
            <a:solidFill>
              <a:srgbClr val="808080"/>
            </a:solidFill>
            <a:ln w="9525">
              <a:solidFill>
                <a:srgbClr val="808080"/>
              </a:solidFill>
              <a:miter lim="800000"/>
              <a:headEnd/>
              <a:tailEnd/>
            </a:ln>
          </xdr:spPr>
        </xdr:sp>
        <xdr:sp macro="" textlink="">
          <xdr:nvSpPr>
            <xdr:cNvPr id="1075" name="AutoShape 51"/>
            <xdr:cNvSpPr>
              <a:spLocks noChangeArrowheads="1"/>
            </xdr:cNvSpPr>
          </xdr:nvSpPr>
          <xdr:spPr bwMode="auto">
            <a:xfrm rot="5400000" flipH="1">
              <a:off x="6283" y="2377"/>
              <a:ext cx="54" cy="54"/>
            </a:xfrm>
            <a:prstGeom prst="triangle">
              <a:avLst>
                <a:gd name="adj" fmla="val 50000"/>
              </a:avLst>
            </a:prstGeom>
            <a:solidFill>
              <a:srgbClr val="808080"/>
            </a:solidFill>
            <a:ln w="9525">
              <a:solidFill>
                <a:srgbClr val="808080"/>
              </a:solidFill>
              <a:miter lim="800000"/>
              <a:headEnd/>
              <a:tailEnd/>
            </a:ln>
          </xdr:spPr>
        </xdr:sp>
      </xdr:grpSp>
      <xdr:sp macro="" textlink="">
        <xdr:nvSpPr>
          <xdr:cNvPr id="1076" name="Line 52"/>
          <xdr:cNvSpPr>
            <a:spLocks noChangeShapeType="1"/>
          </xdr:cNvSpPr>
        </xdr:nvSpPr>
        <xdr:spPr bwMode="auto">
          <a:xfrm flipH="1">
            <a:off x="3470" y="13056"/>
            <a:ext cx="7" cy="1591"/>
          </a:xfrm>
          <a:prstGeom prst="line">
            <a:avLst/>
          </a:prstGeom>
          <a:noFill/>
          <a:ln w="6350">
            <a:solidFill>
              <a:srgbClr val="808080"/>
            </a:solidFill>
            <a:prstDash val="dash"/>
            <a:round/>
            <a:headEnd/>
            <a:tailEnd/>
          </a:ln>
        </xdr:spPr>
      </xdr:sp>
      <xdr:sp macro="" textlink="">
        <xdr:nvSpPr>
          <xdr:cNvPr id="1077" name="Line 53"/>
          <xdr:cNvSpPr>
            <a:spLocks noChangeShapeType="1"/>
          </xdr:cNvSpPr>
        </xdr:nvSpPr>
        <xdr:spPr bwMode="auto">
          <a:xfrm flipH="1">
            <a:off x="7057" y="13056"/>
            <a:ext cx="7" cy="1591"/>
          </a:xfrm>
          <a:prstGeom prst="line">
            <a:avLst/>
          </a:prstGeom>
          <a:noFill/>
          <a:ln w="6350">
            <a:solidFill>
              <a:srgbClr val="808080"/>
            </a:solidFill>
            <a:prstDash val="dash"/>
            <a:round/>
            <a:headEnd/>
            <a:tailEnd/>
          </a:ln>
        </xdr:spPr>
      </xdr:sp>
      <xdr:sp macro="" textlink="">
        <xdr:nvSpPr>
          <xdr:cNvPr id="1078" name="Line 54"/>
          <xdr:cNvSpPr>
            <a:spLocks noChangeShapeType="1"/>
          </xdr:cNvSpPr>
        </xdr:nvSpPr>
        <xdr:spPr bwMode="auto">
          <a:xfrm flipH="1">
            <a:off x="3398" y="13056"/>
            <a:ext cx="7" cy="1250"/>
          </a:xfrm>
          <a:prstGeom prst="line">
            <a:avLst/>
          </a:prstGeom>
          <a:noFill/>
          <a:ln w="6350">
            <a:solidFill>
              <a:srgbClr val="808080"/>
            </a:solidFill>
            <a:prstDash val="dash"/>
            <a:round/>
            <a:headEnd/>
            <a:tailEnd/>
          </a:ln>
        </xdr:spPr>
      </xdr:sp>
      <xdr:sp macro="" textlink="">
        <xdr:nvSpPr>
          <xdr:cNvPr id="1079" name="Line 55"/>
          <xdr:cNvSpPr>
            <a:spLocks noChangeShapeType="1"/>
          </xdr:cNvSpPr>
        </xdr:nvSpPr>
        <xdr:spPr bwMode="auto">
          <a:xfrm flipH="1">
            <a:off x="3543" y="13056"/>
            <a:ext cx="6" cy="1250"/>
          </a:xfrm>
          <a:prstGeom prst="line">
            <a:avLst/>
          </a:prstGeom>
          <a:noFill/>
          <a:ln w="6350">
            <a:solidFill>
              <a:srgbClr val="808080"/>
            </a:solidFill>
            <a:prstDash val="dash"/>
            <a:round/>
            <a:headEnd/>
            <a:tailEnd/>
          </a:ln>
        </xdr:spPr>
      </xdr:sp>
      <xdr:sp macro="" textlink="">
        <xdr:nvSpPr>
          <xdr:cNvPr id="1080" name="AutoShape 56"/>
          <xdr:cNvSpPr>
            <a:spLocks noChangeArrowheads="1"/>
          </xdr:cNvSpPr>
        </xdr:nvSpPr>
        <xdr:spPr bwMode="auto">
          <a:xfrm rot="-5400000">
            <a:off x="3487" y="14471"/>
            <a:ext cx="62" cy="62"/>
          </a:xfrm>
          <a:prstGeom prst="triangle">
            <a:avLst>
              <a:gd name="adj" fmla="val 50000"/>
            </a:avLst>
          </a:prstGeom>
          <a:solidFill>
            <a:srgbClr val="808080"/>
          </a:solidFill>
          <a:ln w="9525">
            <a:solidFill>
              <a:srgbClr val="808080"/>
            </a:solidFill>
            <a:miter lim="800000"/>
            <a:headEnd/>
            <a:tailEnd/>
          </a:ln>
        </xdr:spPr>
      </xdr:sp>
      <xdr:sp macro="" textlink="">
        <xdr:nvSpPr>
          <xdr:cNvPr id="1081" name="Line 57"/>
          <xdr:cNvSpPr>
            <a:spLocks noChangeShapeType="1"/>
          </xdr:cNvSpPr>
        </xdr:nvSpPr>
        <xdr:spPr bwMode="auto">
          <a:xfrm>
            <a:off x="3477" y="14506"/>
            <a:ext cx="3587" cy="0"/>
          </a:xfrm>
          <a:prstGeom prst="line">
            <a:avLst/>
          </a:prstGeom>
          <a:noFill/>
          <a:ln w="6350">
            <a:solidFill>
              <a:srgbClr val="808080"/>
            </a:solidFill>
            <a:round/>
            <a:headEnd/>
            <a:tailEnd/>
          </a:ln>
        </xdr:spPr>
      </xdr:sp>
      <xdr:sp macro="" textlink="">
        <xdr:nvSpPr>
          <xdr:cNvPr id="1082" name="AutoShape 58"/>
          <xdr:cNvSpPr>
            <a:spLocks noChangeArrowheads="1"/>
          </xdr:cNvSpPr>
        </xdr:nvSpPr>
        <xdr:spPr bwMode="auto">
          <a:xfrm rot="5400000" flipH="1">
            <a:off x="6990" y="14471"/>
            <a:ext cx="62" cy="62"/>
          </a:xfrm>
          <a:prstGeom prst="triangle">
            <a:avLst>
              <a:gd name="adj" fmla="val 50000"/>
            </a:avLst>
          </a:prstGeom>
          <a:solidFill>
            <a:srgbClr val="808080"/>
          </a:solidFill>
          <a:ln w="9525">
            <a:solidFill>
              <a:srgbClr val="808080"/>
            </a:solidFill>
            <a:miter lim="800000"/>
            <a:headEnd/>
            <a:tailEnd/>
          </a:ln>
        </xdr:spPr>
      </xdr:sp>
      <xdr:sp macro="" textlink="">
        <xdr:nvSpPr>
          <xdr:cNvPr id="1083" name="AutoShape 59"/>
          <xdr:cNvSpPr>
            <a:spLocks noChangeArrowheads="1"/>
          </xdr:cNvSpPr>
        </xdr:nvSpPr>
        <xdr:spPr bwMode="auto">
          <a:xfrm rot="-5400000">
            <a:off x="3556" y="13838"/>
            <a:ext cx="62" cy="62"/>
          </a:xfrm>
          <a:prstGeom prst="triangle">
            <a:avLst>
              <a:gd name="adj" fmla="val 50000"/>
            </a:avLst>
          </a:prstGeom>
          <a:solidFill>
            <a:srgbClr val="808080"/>
          </a:solidFill>
          <a:ln w="9525">
            <a:solidFill>
              <a:srgbClr val="808080"/>
            </a:solidFill>
            <a:miter lim="800000"/>
            <a:headEnd/>
            <a:tailEnd/>
          </a:ln>
        </xdr:spPr>
      </xdr:sp>
      <xdr:sp macro="" textlink="">
        <xdr:nvSpPr>
          <xdr:cNvPr id="1084" name="AutoShape 60"/>
          <xdr:cNvSpPr>
            <a:spLocks noChangeArrowheads="1"/>
          </xdr:cNvSpPr>
        </xdr:nvSpPr>
        <xdr:spPr bwMode="auto">
          <a:xfrm rot="5400000" flipH="1">
            <a:off x="3332" y="13838"/>
            <a:ext cx="62" cy="62"/>
          </a:xfrm>
          <a:prstGeom prst="triangle">
            <a:avLst>
              <a:gd name="adj" fmla="val 50000"/>
            </a:avLst>
          </a:prstGeom>
          <a:solidFill>
            <a:srgbClr val="808080"/>
          </a:solidFill>
          <a:ln w="9525">
            <a:solidFill>
              <a:srgbClr val="808080"/>
            </a:solidFill>
            <a:miter lim="800000"/>
            <a:headEnd/>
            <a:tailEnd/>
          </a:ln>
        </xdr:spPr>
      </xdr:sp>
      <xdr:sp macro="" textlink="">
        <xdr:nvSpPr>
          <xdr:cNvPr id="1085" name="Line 61"/>
          <xdr:cNvSpPr>
            <a:spLocks noChangeShapeType="1"/>
          </xdr:cNvSpPr>
        </xdr:nvSpPr>
        <xdr:spPr bwMode="auto">
          <a:xfrm>
            <a:off x="2736" y="13874"/>
            <a:ext cx="962" cy="0"/>
          </a:xfrm>
          <a:prstGeom prst="line">
            <a:avLst/>
          </a:prstGeom>
          <a:noFill/>
          <a:ln w="6350">
            <a:solidFill>
              <a:srgbClr val="808080"/>
            </a:solidFill>
            <a:round/>
            <a:headEnd/>
            <a:tailEnd/>
          </a:ln>
        </xdr:spPr>
      </xdr:sp>
      <xdr:grpSp>
        <xdr:nvGrpSpPr>
          <xdr:cNvPr id="1086" name="Group 62"/>
          <xdr:cNvGrpSpPr>
            <a:grpSpLocks/>
          </xdr:cNvGrpSpPr>
        </xdr:nvGrpSpPr>
        <xdr:grpSpPr bwMode="auto">
          <a:xfrm>
            <a:off x="3392" y="13192"/>
            <a:ext cx="150" cy="92"/>
            <a:chOff x="2966" y="3261"/>
            <a:chExt cx="131" cy="80"/>
          </a:xfrm>
        </xdr:grpSpPr>
        <xdr:sp macro="" textlink="">
          <xdr:nvSpPr>
            <xdr:cNvPr id="1087" name="Line 63"/>
            <xdr:cNvSpPr>
              <a:spLocks noChangeShapeType="1"/>
            </xdr:cNvSpPr>
          </xdr:nvSpPr>
          <xdr:spPr bwMode="auto">
            <a:xfrm>
              <a:off x="2966" y="3261"/>
              <a:ext cx="72" cy="0"/>
            </a:xfrm>
            <a:prstGeom prst="line">
              <a:avLst/>
            </a:prstGeom>
            <a:noFill/>
            <a:ln w="9525">
              <a:solidFill>
                <a:srgbClr val="FF0000"/>
              </a:solidFill>
              <a:round/>
              <a:headEnd/>
              <a:tailEnd/>
            </a:ln>
          </xdr:spPr>
        </xdr:sp>
        <xdr:sp macro="" textlink="">
          <xdr:nvSpPr>
            <xdr:cNvPr id="1088" name="Line 64"/>
            <xdr:cNvSpPr>
              <a:spLocks noChangeAspect="1" noChangeShapeType="1"/>
            </xdr:cNvSpPr>
          </xdr:nvSpPr>
          <xdr:spPr bwMode="auto">
            <a:xfrm>
              <a:off x="3044" y="3261"/>
              <a:ext cx="53" cy="80"/>
            </a:xfrm>
            <a:prstGeom prst="line">
              <a:avLst/>
            </a:prstGeom>
            <a:noFill/>
            <a:ln w="9525">
              <a:solidFill>
                <a:srgbClr val="FF0000"/>
              </a:solidFill>
              <a:round/>
              <a:headEnd/>
              <a:tailEnd/>
            </a:ln>
          </xdr:spPr>
        </xdr:sp>
      </xdr:grpSp>
      <xdr:grpSp>
        <xdr:nvGrpSpPr>
          <xdr:cNvPr id="1089" name="Group 65"/>
          <xdr:cNvGrpSpPr>
            <a:grpSpLocks/>
          </xdr:cNvGrpSpPr>
        </xdr:nvGrpSpPr>
        <xdr:grpSpPr bwMode="auto">
          <a:xfrm>
            <a:off x="3418" y="12749"/>
            <a:ext cx="176" cy="427"/>
            <a:chOff x="2278" y="2989"/>
            <a:chExt cx="153" cy="372"/>
          </a:xfrm>
        </xdr:grpSpPr>
        <xdr:sp macro="" textlink="">
          <xdr:nvSpPr>
            <xdr:cNvPr id="1090" name="Line 66"/>
            <xdr:cNvSpPr>
              <a:spLocks noChangeShapeType="1"/>
            </xdr:cNvSpPr>
          </xdr:nvSpPr>
          <xdr:spPr bwMode="auto">
            <a:xfrm flipV="1">
              <a:off x="2290" y="3055"/>
              <a:ext cx="0" cy="306"/>
            </a:xfrm>
            <a:prstGeom prst="line">
              <a:avLst/>
            </a:prstGeom>
            <a:noFill/>
            <a:ln w="6350">
              <a:solidFill>
                <a:srgbClr val="000000"/>
              </a:solidFill>
              <a:round/>
              <a:headEnd/>
              <a:tailEnd/>
            </a:ln>
          </xdr:spPr>
        </xdr:sp>
        <xdr:sp macro="" textlink="">
          <xdr:nvSpPr>
            <xdr:cNvPr id="1091" name="Line 67"/>
            <xdr:cNvSpPr>
              <a:spLocks noChangeShapeType="1"/>
            </xdr:cNvSpPr>
          </xdr:nvSpPr>
          <xdr:spPr bwMode="auto">
            <a:xfrm flipV="1">
              <a:off x="2290" y="3187"/>
              <a:ext cx="27" cy="174"/>
            </a:xfrm>
            <a:prstGeom prst="line">
              <a:avLst/>
            </a:prstGeom>
            <a:noFill/>
            <a:ln w="6350">
              <a:solidFill>
                <a:srgbClr val="000000"/>
              </a:solidFill>
              <a:round/>
              <a:headEnd/>
              <a:tailEnd/>
            </a:ln>
          </xdr:spPr>
        </xdr:sp>
        <xdr:sp macro="" textlink="">
          <xdr:nvSpPr>
            <xdr:cNvPr id="1092" name="Line 68"/>
            <xdr:cNvSpPr>
              <a:spLocks noChangeShapeType="1"/>
            </xdr:cNvSpPr>
          </xdr:nvSpPr>
          <xdr:spPr bwMode="auto">
            <a:xfrm flipV="1">
              <a:off x="2317" y="3055"/>
              <a:ext cx="0" cy="132"/>
            </a:xfrm>
            <a:prstGeom prst="line">
              <a:avLst/>
            </a:prstGeom>
            <a:noFill/>
            <a:ln w="6350">
              <a:solidFill>
                <a:srgbClr val="000000"/>
              </a:solidFill>
              <a:round/>
              <a:headEnd/>
              <a:tailEnd/>
            </a:ln>
          </xdr:spPr>
        </xdr:sp>
        <xdr:sp macro="" textlink="">
          <xdr:nvSpPr>
            <xdr:cNvPr id="1093" name="Rectangle 69"/>
            <xdr:cNvSpPr>
              <a:spLocks noChangeArrowheads="1"/>
            </xdr:cNvSpPr>
          </xdr:nvSpPr>
          <xdr:spPr bwMode="auto">
            <a:xfrm>
              <a:off x="2278" y="2989"/>
              <a:ext cx="153" cy="66"/>
            </a:xfrm>
            <a:prstGeom prst="rect">
              <a:avLst/>
            </a:prstGeom>
            <a:solidFill>
              <a:srgbClr val="FFFFFF"/>
            </a:solidFill>
            <a:ln w="6350">
              <a:solidFill>
                <a:srgbClr val="000000"/>
              </a:solidFill>
              <a:miter lim="800000"/>
              <a:headEnd/>
              <a:tailEnd/>
            </a:ln>
          </xdr:spPr>
        </xdr:sp>
      </xdr:grpSp>
      <xdr:grpSp>
        <xdr:nvGrpSpPr>
          <xdr:cNvPr id="1094" name="Group 70"/>
          <xdr:cNvGrpSpPr>
            <a:grpSpLocks/>
          </xdr:cNvGrpSpPr>
        </xdr:nvGrpSpPr>
        <xdr:grpSpPr bwMode="auto">
          <a:xfrm>
            <a:off x="4285" y="13192"/>
            <a:ext cx="150" cy="92"/>
            <a:chOff x="2966" y="3261"/>
            <a:chExt cx="131" cy="80"/>
          </a:xfrm>
        </xdr:grpSpPr>
        <xdr:sp macro="" textlink="">
          <xdr:nvSpPr>
            <xdr:cNvPr id="1095" name="Line 71"/>
            <xdr:cNvSpPr>
              <a:spLocks noChangeShapeType="1"/>
            </xdr:cNvSpPr>
          </xdr:nvSpPr>
          <xdr:spPr bwMode="auto">
            <a:xfrm>
              <a:off x="2966" y="3261"/>
              <a:ext cx="72" cy="0"/>
            </a:xfrm>
            <a:prstGeom prst="line">
              <a:avLst/>
            </a:prstGeom>
            <a:noFill/>
            <a:ln w="9525">
              <a:solidFill>
                <a:srgbClr val="FF0000"/>
              </a:solidFill>
              <a:round/>
              <a:headEnd/>
              <a:tailEnd/>
            </a:ln>
          </xdr:spPr>
        </xdr:sp>
        <xdr:sp macro="" textlink="">
          <xdr:nvSpPr>
            <xdr:cNvPr id="1096" name="Line 72"/>
            <xdr:cNvSpPr>
              <a:spLocks noChangeAspect="1" noChangeShapeType="1"/>
            </xdr:cNvSpPr>
          </xdr:nvSpPr>
          <xdr:spPr bwMode="auto">
            <a:xfrm>
              <a:off x="3044" y="3261"/>
              <a:ext cx="53" cy="80"/>
            </a:xfrm>
            <a:prstGeom prst="line">
              <a:avLst/>
            </a:prstGeom>
            <a:noFill/>
            <a:ln w="9525">
              <a:solidFill>
                <a:srgbClr val="FF0000"/>
              </a:solidFill>
              <a:round/>
              <a:headEnd/>
              <a:tailEnd/>
            </a:ln>
          </xdr:spPr>
        </xdr:sp>
      </xdr:grpSp>
      <xdr:grpSp>
        <xdr:nvGrpSpPr>
          <xdr:cNvPr id="1097" name="Group 73"/>
          <xdr:cNvGrpSpPr>
            <a:grpSpLocks/>
          </xdr:cNvGrpSpPr>
        </xdr:nvGrpSpPr>
        <xdr:grpSpPr bwMode="auto">
          <a:xfrm>
            <a:off x="4311" y="12749"/>
            <a:ext cx="176" cy="427"/>
            <a:chOff x="2278" y="2989"/>
            <a:chExt cx="153" cy="372"/>
          </a:xfrm>
        </xdr:grpSpPr>
        <xdr:sp macro="" textlink="">
          <xdr:nvSpPr>
            <xdr:cNvPr id="1098" name="Line 74"/>
            <xdr:cNvSpPr>
              <a:spLocks noChangeShapeType="1"/>
            </xdr:cNvSpPr>
          </xdr:nvSpPr>
          <xdr:spPr bwMode="auto">
            <a:xfrm flipV="1">
              <a:off x="2290" y="3055"/>
              <a:ext cx="0" cy="306"/>
            </a:xfrm>
            <a:prstGeom prst="line">
              <a:avLst/>
            </a:prstGeom>
            <a:noFill/>
            <a:ln w="6350">
              <a:solidFill>
                <a:srgbClr val="000000"/>
              </a:solidFill>
              <a:round/>
              <a:headEnd/>
              <a:tailEnd/>
            </a:ln>
          </xdr:spPr>
        </xdr:sp>
        <xdr:sp macro="" textlink="">
          <xdr:nvSpPr>
            <xdr:cNvPr id="1099" name="Line 75"/>
            <xdr:cNvSpPr>
              <a:spLocks noChangeShapeType="1"/>
            </xdr:cNvSpPr>
          </xdr:nvSpPr>
          <xdr:spPr bwMode="auto">
            <a:xfrm flipV="1">
              <a:off x="2290" y="3187"/>
              <a:ext cx="27" cy="174"/>
            </a:xfrm>
            <a:prstGeom prst="line">
              <a:avLst/>
            </a:prstGeom>
            <a:noFill/>
            <a:ln w="6350">
              <a:solidFill>
                <a:srgbClr val="000000"/>
              </a:solidFill>
              <a:round/>
              <a:headEnd/>
              <a:tailEnd/>
            </a:ln>
          </xdr:spPr>
        </xdr:sp>
        <xdr:sp macro="" textlink="">
          <xdr:nvSpPr>
            <xdr:cNvPr id="1100" name="Line 76"/>
            <xdr:cNvSpPr>
              <a:spLocks noChangeShapeType="1"/>
            </xdr:cNvSpPr>
          </xdr:nvSpPr>
          <xdr:spPr bwMode="auto">
            <a:xfrm flipV="1">
              <a:off x="2317" y="3055"/>
              <a:ext cx="0" cy="132"/>
            </a:xfrm>
            <a:prstGeom prst="line">
              <a:avLst/>
            </a:prstGeom>
            <a:noFill/>
            <a:ln w="6350">
              <a:solidFill>
                <a:srgbClr val="000000"/>
              </a:solidFill>
              <a:round/>
              <a:headEnd/>
              <a:tailEnd/>
            </a:ln>
          </xdr:spPr>
        </xdr:sp>
        <xdr:sp macro="" textlink="">
          <xdr:nvSpPr>
            <xdr:cNvPr id="1101" name="Rectangle 77"/>
            <xdr:cNvSpPr>
              <a:spLocks noChangeArrowheads="1"/>
            </xdr:cNvSpPr>
          </xdr:nvSpPr>
          <xdr:spPr bwMode="auto">
            <a:xfrm>
              <a:off x="2278" y="2989"/>
              <a:ext cx="153" cy="66"/>
            </a:xfrm>
            <a:prstGeom prst="rect">
              <a:avLst/>
            </a:prstGeom>
            <a:solidFill>
              <a:srgbClr val="FFFFFF"/>
            </a:solidFill>
            <a:ln w="6350">
              <a:solidFill>
                <a:srgbClr val="000000"/>
              </a:solidFill>
              <a:miter lim="800000"/>
              <a:headEnd/>
              <a:tailEnd/>
            </a:ln>
          </xdr:spPr>
        </xdr:sp>
      </xdr:grpSp>
      <xdr:grpSp>
        <xdr:nvGrpSpPr>
          <xdr:cNvPr id="1102" name="Group 78"/>
          <xdr:cNvGrpSpPr>
            <a:grpSpLocks/>
          </xdr:cNvGrpSpPr>
        </xdr:nvGrpSpPr>
        <xdr:grpSpPr bwMode="auto">
          <a:xfrm>
            <a:off x="5181" y="13192"/>
            <a:ext cx="150" cy="92"/>
            <a:chOff x="2966" y="3261"/>
            <a:chExt cx="131" cy="80"/>
          </a:xfrm>
        </xdr:grpSpPr>
        <xdr:sp macro="" textlink="">
          <xdr:nvSpPr>
            <xdr:cNvPr id="1103" name="Line 79"/>
            <xdr:cNvSpPr>
              <a:spLocks noChangeShapeType="1"/>
            </xdr:cNvSpPr>
          </xdr:nvSpPr>
          <xdr:spPr bwMode="auto">
            <a:xfrm>
              <a:off x="2966" y="3261"/>
              <a:ext cx="72" cy="0"/>
            </a:xfrm>
            <a:prstGeom prst="line">
              <a:avLst/>
            </a:prstGeom>
            <a:noFill/>
            <a:ln w="9525">
              <a:solidFill>
                <a:srgbClr val="FF0000"/>
              </a:solidFill>
              <a:round/>
              <a:headEnd/>
              <a:tailEnd/>
            </a:ln>
          </xdr:spPr>
        </xdr:sp>
        <xdr:sp macro="" textlink="">
          <xdr:nvSpPr>
            <xdr:cNvPr id="1104" name="Line 80"/>
            <xdr:cNvSpPr>
              <a:spLocks noChangeAspect="1" noChangeShapeType="1"/>
            </xdr:cNvSpPr>
          </xdr:nvSpPr>
          <xdr:spPr bwMode="auto">
            <a:xfrm>
              <a:off x="3044" y="3261"/>
              <a:ext cx="53" cy="80"/>
            </a:xfrm>
            <a:prstGeom prst="line">
              <a:avLst/>
            </a:prstGeom>
            <a:noFill/>
            <a:ln w="9525">
              <a:solidFill>
                <a:srgbClr val="FF0000"/>
              </a:solidFill>
              <a:round/>
              <a:headEnd/>
              <a:tailEnd/>
            </a:ln>
          </xdr:spPr>
        </xdr:sp>
      </xdr:grpSp>
      <xdr:grpSp>
        <xdr:nvGrpSpPr>
          <xdr:cNvPr id="1105" name="Group 81"/>
          <xdr:cNvGrpSpPr>
            <a:grpSpLocks/>
          </xdr:cNvGrpSpPr>
        </xdr:nvGrpSpPr>
        <xdr:grpSpPr bwMode="auto">
          <a:xfrm>
            <a:off x="5207" y="12749"/>
            <a:ext cx="176" cy="427"/>
            <a:chOff x="2278" y="2989"/>
            <a:chExt cx="153" cy="372"/>
          </a:xfrm>
        </xdr:grpSpPr>
        <xdr:sp macro="" textlink="">
          <xdr:nvSpPr>
            <xdr:cNvPr id="1106" name="Line 82"/>
            <xdr:cNvSpPr>
              <a:spLocks noChangeShapeType="1"/>
            </xdr:cNvSpPr>
          </xdr:nvSpPr>
          <xdr:spPr bwMode="auto">
            <a:xfrm flipV="1">
              <a:off x="2290" y="3055"/>
              <a:ext cx="0" cy="306"/>
            </a:xfrm>
            <a:prstGeom prst="line">
              <a:avLst/>
            </a:prstGeom>
            <a:noFill/>
            <a:ln w="6350">
              <a:solidFill>
                <a:srgbClr val="000000"/>
              </a:solidFill>
              <a:round/>
              <a:headEnd/>
              <a:tailEnd/>
            </a:ln>
          </xdr:spPr>
        </xdr:sp>
        <xdr:sp macro="" textlink="">
          <xdr:nvSpPr>
            <xdr:cNvPr id="1107" name="Line 83"/>
            <xdr:cNvSpPr>
              <a:spLocks noChangeShapeType="1"/>
            </xdr:cNvSpPr>
          </xdr:nvSpPr>
          <xdr:spPr bwMode="auto">
            <a:xfrm flipV="1">
              <a:off x="2290" y="3187"/>
              <a:ext cx="27" cy="174"/>
            </a:xfrm>
            <a:prstGeom prst="line">
              <a:avLst/>
            </a:prstGeom>
            <a:noFill/>
            <a:ln w="6350">
              <a:solidFill>
                <a:srgbClr val="000000"/>
              </a:solidFill>
              <a:round/>
              <a:headEnd/>
              <a:tailEnd/>
            </a:ln>
          </xdr:spPr>
        </xdr:sp>
        <xdr:sp macro="" textlink="">
          <xdr:nvSpPr>
            <xdr:cNvPr id="1108" name="Line 84"/>
            <xdr:cNvSpPr>
              <a:spLocks noChangeShapeType="1"/>
            </xdr:cNvSpPr>
          </xdr:nvSpPr>
          <xdr:spPr bwMode="auto">
            <a:xfrm flipV="1">
              <a:off x="2317" y="3055"/>
              <a:ext cx="0" cy="132"/>
            </a:xfrm>
            <a:prstGeom prst="line">
              <a:avLst/>
            </a:prstGeom>
            <a:noFill/>
            <a:ln w="6350">
              <a:solidFill>
                <a:srgbClr val="000000"/>
              </a:solidFill>
              <a:round/>
              <a:headEnd/>
              <a:tailEnd/>
            </a:ln>
          </xdr:spPr>
        </xdr:sp>
        <xdr:sp macro="" textlink="">
          <xdr:nvSpPr>
            <xdr:cNvPr id="1109" name="Rectangle 85"/>
            <xdr:cNvSpPr>
              <a:spLocks noChangeArrowheads="1"/>
            </xdr:cNvSpPr>
          </xdr:nvSpPr>
          <xdr:spPr bwMode="auto">
            <a:xfrm>
              <a:off x="2278" y="2989"/>
              <a:ext cx="153" cy="66"/>
            </a:xfrm>
            <a:prstGeom prst="rect">
              <a:avLst/>
            </a:prstGeom>
            <a:solidFill>
              <a:srgbClr val="FFFFFF"/>
            </a:solidFill>
            <a:ln w="6350">
              <a:solidFill>
                <a:srgbClr val="000000"/>
              </a:solidFill>
              <a:miter lim="800000"/>
              <a:headEnd/>
              <a:tailEnd/>
            </a:ln>
          </xdr:spPr>
        </xdr:sp>
      </xdr:grpSp>
      <xdr:grpSp>
        <xdr:nvGrpSpPr>
          <xdr:cNvPr id="1110" name="Group 86"/>
          <xdr:cNvGrpSpPr>
            <a:grpSpLocks/>
          </xdr:cNvGrpSpPr>
        </xdr:nvGrpSpPr>
        <xdr:grpSpPr bwMode="auto">
          <a:xfrm>
            <a:off x="6080" y="13194"/>
            <a:ext cx="150" cy="92"/>
            <a:chOff x="2966" y="3261"/>
            <a:chExt cx="131" cy="80"/>
          </a:xfrm>
        </xdr:grpSpPr>
        <xdr:sp macro="" textlink="">
          <xdr:nvSpPr>
            <xdr:cNvPr id="1111" name="Line 87"/>
            <xdr:cNvSpPr>
              <a:spLocks noChangeShapeType="1"/>
            </xdr:cNvSpPr>
          </xdr:nvSpPr>
          <xdr:spPr bwMode="auto">
            <a:xfrm>
              <a:off x="2966" y="3261"/>
              <a:ext cx="72" cy="0"/>
            </a:xfrm>
            <a:prstGeom prst="line">
              <a:avLst/>
            </a:prstGeom>
            <a:noFill/>
            <a:ln w="9525">
              <a:solidFill>
                <a:srgbClr val="FF0000"/>
              </a:solidFill>
              <a:round/>
              <a:headEnd/>
              <a:tailEnd/>
            </a:ln>
          </xdr:spPr>
        </xdr:sp>
        <xdr:sp macro="" textlink="">
          <xdr:nvSpPr>
            <xdr:cNvPr id="1112" name="Line 88"/>
            <xdr:cNvSpPr>
              <a:spLocks noChangeAspect="1" noChangeShapeType="1"/>
            </xdr:cNvSpPr>
          </xdr:nvSpPr>
          <xdr:spPr bwMode="auto">
            <a:xfrm>
              <a:off x="3044" y="3261"/>
              <a:ext cx="53" cy="80"/>
            </a:xfrm>
            <a:prstGeom prst="line">
              <a:avLst/>
            </a:prstGeom>
            <a:noFill/>
            <a:ln w="9525">
              <a:solidFill>
                <a:srgbClr val="FF0000"/>
              </a:solidFill>
              <a:round/>
              <a:headEnd/>
              <a:tailEnd/>
            </a:ln>
          </xdr:spPr>
        </xdr:sp>
      </xdr:grpSp>
      <xdr:grpSp>
        <xdr:nvGrpSpPr>
          <xdr:cNvPr id="1113" name="Group 89"/>
          <xdr:cNvGrpSpPr>
            <a:grpSpLocks/>
          </xdr:cNvGrpSpPr>
        </xdr:nvGrpSpPr>
        <xdr:grpSpPr bwMode="auto">
          <a:xfrm>
            <a:off x="6106" y="12751"/>
            <a:ext cx="176" cy="427"/>
            <a:chOff x="2278" y="2989"/>
            <a:chExt cx="153" cy="372"/>
          </a:xfrm>
        </xdr:grpSpPr>
        <xdr:sp macro="" textlink="">
          <xdr:nvSpPr>
            <xdr:cNvPr id="1114" name="Line 90"/>
            <xdr:cNvSpPr>
              <a:spLocks noChangeShapeType="1"/>
            </xdr:cNvSpPr>
          </xdr:nvSpPr>
          <xdr:spPr bwMode="auto">
            <a:xfrm flipV="1">
              <a:off x="2290" y="3055"/>
              <a:ext cx="0" cy="306"/>
            </a:xfrm>
            <a:prstGeom prst="line">
              <a:avLst/>
            </a:prstGeom>
            <a:noFill/>
            <a:ln w="6350">
              <a:solidFill>
                <a:srgbClr val="000000"/>
              </a:solidFill>
              <a:round/>
              <a:headEnd/>
              <a:tailEnd/>
            </a:ln>
          </xdr:spPr>
        </xdr:sp>
        <xdr:sp macro="" textlink="">
          <xdr:nvSpPr>
            <xdr:cNvPr id="1115" name="Line 91"/>
            <xdr:cNvSpPr>
              <a:spLocks noChangeShapeType="1"/>
            </xdr:cNvSpPr>
          </xdr:nvSpPr>
          <xdr:spPr bwMode="auto">
            <a:xfrm flipV="1">
              <a:off x="2290" y="3187"/>
              <a:ext cx="27" cy="174"/>
            </a:xfrm>
            <a:prstGeom prst="line">
              <a:avLst/>
            </a:prstGeom>
            <a:noFill/>
            <a:ln w="6350">
              <a:solidFill>
                <a:srgbClr val="000000"/>
              </a:solidFill>
              <a:round/>
              <a:headEnd/>
              <a:tailEnd/>
            </a:ln>
          </xdr:spPr>
        </xdr:sp>
        <xdr:sp macro="" textlink="">
          <xdr:nvSpPr>
            <xdr:cNvPr id="1116" name="Line 92"/>
            <xdr:cNvSpPr>
              <a:spLocks noChangeShapeType="1"/>
            </xdr:cNvSpPr>
          </xdr:nvSpPr>
          <xdr:spPr bwMode="auto">
            <a:xfrm flipV="1">
              <a:off x="2317" y="3055"/>
              <a:ext cx="0" cy="132"/>
            </a:xfrm>
            <a:prstGeom prst="line">
              <a:avLst/>
            </a:prstGeom>
            <a:noFill/>
            <a:ln w="6350">
              <a:solidFill>
                <a:srgbClr val="000000"/>
              </a:solidFill>
              <a:round/>
              <a:headEnd/>
              <a:tailEnd/>
            </a:ln>
          </xdr:spPr>
        </xdr:sp>
        <xdr:sp macro="" textlink="">
          <xdr:nvSpPr>
            <xdr:cNvPr id="1117" name="Rectangle 93"/>
            <xdr:cNvSpPr>
              <a:spLocks noChangeArrowheads="1"/>
            </xdr:cNvSpPr>
          </xdr:nvSpPr>
          <xdr:spPr bwMode="auto">
            <a:xfrm>
              <a:off x="2278" y="2989"/>
              <a:ext cx="153" cy="66"/>
            </a:xfrm>
            <a:prstGeom prst="rect">
              <a:avLst/>
            </a:prstGeom>
            <a:solidFill>
              <a:srgbClr val="FFFFFF"/>
            </a:solidFill>
            <a:ln w="6350">
              <a:solidFill>
                <a:srgbClr val="000000"/>
              </a:solidFill>
              <a:miter lim="800000"/>
              <a:headEnd/>
              <a:tailEnd/>
            </a:ln>
          </xdr:spPr>
        </xdr:sp>
      </xdr:grpSp>
      <xdr:grpSp>
        <xdr:nvGrpSpPr>
          <xdr:cNvPr id="1118" name="Group 94"/>
          <xdr:cNvGrpSpPr>
            <a:grpSpLocks/>
          </xdr:cNvGrpSpPr>
        </xdr:nvGrpSpPr>
        <xdr:grpSpPr bwMode="auto">
          <a:xfrm>
            <a:off x="6969" y="13192"/>
            <a:ext cx="150" cy="92"/>
            <a:chOff x="2966" y="3261"/>
            <a:chExt cx="131" cy="80"/>
          </a:xfrm>
        </xdr:grpSpPr>
        <xdr:sp macro="" textlink="">
          <xdr:nvSpPr>
            <xdr:cNvPr id="1119" name="Line 95"/>
            <xdr:cNvSpPr>
              <a:spLocks noChangeShapeType="1"/>
            </xdr:cNvSpPr>
          </xdr:nvSpPr>
          <xdr:spPr bwMode="auto">
            <a:xfrm>
              <a:off x="2966" y="3261"/>
              <a:ext cx="72" cy="0"/>
            </a:xfrm>
            <a:prstGeom prst="line">
              <a:avLst/>
            </a:prstGeom>
            <a:noFill/>
            <a:ln w="9525">
              <a:solidFill>
                <a:srgbClr val="FF0000"/>
              </a:solidFill>
              <a:round/>
              <a:headEnd/>
              <a:tailEnd/>
            </a:ln>
          </xdr:spPr>
        </xdr:sp>
        <xdr:sp macro="" textlink="">
          <xdr:nvSpPr>
            <xdr:cNvPr id="1120" name="Line 96"/>
            <xdr:cNvSpPr>
              <a:spLocks noChangeAspect="1" noChangeShapeType="1"/>
            </xdr:cNvSpPr>
          </xdr:nvSpPr>
          <xdr:spPr bwMode="auto">
            <a:xfrm>
              <a:off x="3044" y="3261"/>
              <a:ext cx="53" cy="80"/>
            </a:xfrm>
            <a:prstGeom prst="line">
              <a:avLst/>
            </a:prstGeom>
            <a:noFill/>
            <a:ln w="9525">
              <a:solidFill>
                <a:srgbClr val="FF0000"/>
              </a:solidFill>
              <a:round/>
              <a:headEnd/>
              <a:tailEnd/>
            </a:ln>
          </xdr:spPr>
        </xdr:sp>
      </xdr:grpSp>
      <xdr:grpSp>
        <xdr:nvGrpSpPr>
          <xdr:cNvPr id="1121" name="Group 97"/>
          <xdr:cNvGrpSpPr>
            <a:grpSpLocks/>
          </xdr:cNvGrpSpPr>
        </xdr:nvGrpSpPr>
        <xdr:grpSpPr bwMode="auto">
          <a:xfrm>
            <a:off x="6995" y="12749"/>
            <a:ext cx="176" cy="427"/>
            <a:chOff x="2278" y="2989"/>
            <a:chExt cx="153" cy="372"/>
          </a:xfrm>
        </xdr:grpSpPr>
        <xdr:sp macro="" textlink="">
          <xdr:nvSpPr>
            <xdr:cNvPr id="1122" name="Line 98"/>
            <xdr:cNvSpPr>
              <a:spLocks noChangeShapeType="1"/>
            </xdr:cNvSpPr>
          </xdr:nvSpPr>
          <xdr:spPr bwMode="auto">
            <a:xfrm flipV="1">
              <a:off x="2290" y="3055"/>
              <a:ext cx="0" cy="306"/>
            </a:xfrm>
            <a:prstGeom prst="line">
              <a:avLst/>
            </a:prstGeom>
            <a:noFill/>
            <a:ln w="6350">
              <a:solidFill>
                <a:srgbClr val="000000"/>
              </a:solidFill>
              <a:round/>
              <a:headEnd/>
              <a:tailEnd/>
            </a:ln>
          </xdr:spPr>
        </xdr:sp>
        <xdr:sp macro="" textlink="">
          <xdr:nvSpPr>
            <xdr:cNvPr id="1123" name="Line 99"/>
            <xdr:cNvSpPr>
              <a:spLocks noChangeShapeType="1"/>
            </xdr:cNvSpPr>
          </xdr:nvSpPr>
          <xdr:spPr bwMode="auto">
            <a:xfrm flipV="1">
              <a:off x="2290" y="3187"/>
              <a:ext cx="27" cy="174"/>
            </a:xfrm>
            <a:prstGeom prst="line">
              <a:avLst/>
            </a:prstGeom>
            <a:noFill/>
            <a:ln w="6350">
              <a:solidFill>
                <a:srgbClr val="000000"/>
              </a:solidFill>
              <a:round/>
              <a:headEnd/>
              <a:tailEnd/>
            </a:ln>
          </xdr:spPr>
        </xdr:sp>
        <xdr:sp macro="" textlink="">
          <xdr:nvSpPr>
            <xdr:cNvPr id="1124" name="Line 100"/>
            <xdr:cNvSpPr>
              <a:spLocks noChangeShapeType="1"/>
            </xdr:cNvSpPr>
          </xdr:nvSpPr>
          <xdr:spPr bwMode="auto">
            <a:xfrm flipV="1">
              <a:off x="2317" y="3055"/>
              <a:ext cx="0" cy="132"/>
            </a:xfrm>
            <a:prstGeom prst="line">
              <a:avLst/>
            </a:prstGeom>
            <a:noFill/>
            <a:ln w="6350">
              <a:solidFill>
                <a:srgbClr val="000000"/>
              </a:solidFill>
              <a:round/>
              <a:headEnd/>
              <a:tailEnd/>
            </a:ln>
          </xdr:spPr>
        </xdr:sp>
        <xdr:sp macro="" textlink="">
          <xdr:nvSpPr>
            <xdr:cNvPr id="1125" name="Rectangle 101"/>
            <xdr:cNvSpPr>
              <a:spLocks noChangeArrowheads="1"/>
            </xdr:cNvSpPr>
          </xdr:nvSpPr>
          <xdr:spPr bwMode="auto">
            <a:xfrm>
              <a:off x="2278" y="2989"/>
              <a:ext cx="153" cy="66"/>
            </a:xfrm>
            <a:prstGeom prst="rect">
              <a:avLst/>
            </a:prstGeom>
            <a:solidFill>
              <a:srgbClr val="FFFFFF"/>
            </a:solidFill>
            <a:ln w="6350">
              <a:solidFill>
                <a:srgbClr val="000000"/>
              </a:solidFill>
              <a:miter lim="800000"/>
              <a:headEnd/>
              <a:tailEnd/>
            </a:ln>
          </xdr:spPr>
        </xdr:sp>
      </xdr:grpSp>
      <xdr:sp macro="" textlink="">
        <xdr:nvSpPr>
          <xdr:cNvPr id="1126" name="Text Box 102"/>
          <xdr:cNvSpPr txBox="1">
            <a:spLocks noChangeArrowheads="1"/>
          </xdr:cNvSpPr>
        </xdr:nvSpPr>
        <xdr:spPr bwMode="auto">
          <a:xfrm>
            <a:off x="2502" y="13865"/>
            <a:ext cx="642" cy="241"/>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000000"/>
                </a:solidFill>
                <a:latin typeface="Calibri"/>
                <a:cs typeface="Calibri"/>
              </a:rPr>
              <a:t>3,5 mm</a:t>
            </a:r>
          </a:p>
          <a:p>
            <a:pPr algn="l" rtl="0">
              <a:defRPr sz="1000"/>
            </a:pPr>
            <a:endParaRPr lang="fr-FR" sz="800" b="0" i="0" u="none" strike="noStrike" baseline="0">
              <a:solidFill>
                <a:srgbClr val="000000"/>
              </a:solidFill>
              <a:latin typeface="Calibri"/>
              <a:cs typeface="Calibri"/>
            </a:endParaRPr>
          </a:p>
        </xdr:txBody>
      </xdr:sp>
      <xdr:sp macro="" textlink="">
        <xdr:nvSpPr>
          <xdr:cNvPr id="1127" name="Text Box 103"/>
          <xdr:cNvSpPr txBox="1">
            <a:spLocks noChangeArrowheads="1"/>
          </xdr:cNvSpPr>
        </xdr:nvSpPr>
        <xdr:spPr bwMode="auto">
          <a:xfrm>
            <a:off x="4901" y="14306"/>
            <a:ext cx="1371" cy="266"/>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000000"/>
                </a:solidFill>
                <a:latin typeface="Calibri"/>
                <a:cs typeface="Calibri"/>
              </a:rPr>
              <a:t>100 mm (200 mm)</a:t>
            </a:r>
          </a:p>
          <a:p>
            <a:pPr algn="l" rtl="0">
              <a:defRPr sz="1000"/>
            </a:pPr>
            <a:endParaRPr lang="fr-FR" sz="800" b="0" i="0" u="none" strike="noStrike" baseline="0">
              <a:solidFill>
                <a:srgbClr val="000000"/>
              </a:solidFill>
              <a:latin typeface="Calibri"/>
              <a:cs typeface="Calibri"/>
            </a:endParaRPr>
          </a:p>
        </xdr:txBody>
      </xdr:sp>
      <xdr:sp macro="" textlink="">
        <xdr:nvSpPr>
          <xdr:cNvPr id="1128" name="Text Box 104"/>
          <xdr:cNvSpPr txBox="1">
            <a:spLocks noChangeArrowheads="1"/>
          </xdr:cNvSpPr>
        </xdr:nvSpPr>
        <xdr:spPr bwMode="auto">
          <a:xfrm>
            <a:off x="8763" y="12866"/>
            <a:ext cx="495" cy="241"/>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000000"/>
                </a:solidFill>
                <a:latin typeface="Calibri"/>
                <a:cs typeface="Calibri"/>
              </a:rPr>
              <a:t>2 mm</a:t>
            </a:r>
          </a:p>
          <a:p>
            <a:pPr algn="l" rtl="0">
              <a:defRPr sz="1000"/>
            </a:pPr>
            <a:endParaRPr lang="fr-FR" sz="800" b="0" i="0" u="none" strike="noStrike" baseline="0">
              <a:solidFill>
                <a:srgbClr val="000000"/>
              </a:solidFill>
              <a:latin typeface="Calibri"/>
              <a:cs typeface="Calibri"/>
            </a:endParaRPr>
          </a:p>
        </xdr:txBody>
      </xdr:sp>
    </xdr:grpSp>
    <xdr:clientData/>
  </xdr:twoCellAnchor>
  <xdr:twoCellAnchor>
    <xdr:from>
      <xdr:col>8</xdr:col>
      <xdr:colOff>314325</xdr:colOff>
      <xdr:row>69</xdr:row>
      <xdr:rowOff>161925</xdr:rowOff>
    </xdr:from>
    <xdr:to>
      <xdr:col>18</xdr:col>
      <xdr:colOff>580872</xdr:colOff>
      <xdr:row>73</xdr:row>
      <xdr:rowOff>0</xdr:rowOff>
    </xdr:to>
    <xdr:grpSp>
      <xdr:nvGrpSpPr>
        <xdr:cNvPr id="1132" name="Group 108"/>
        <xdr:cNvGrpSpPr>
          <a:grpSpLocks/>
        </xdr:cNvGrpSpPr>
      </xdr:nvGrpSpPr>
      <xdr:grpSpPr bwMode="auto">
        <a:xfrm>
          <a:off x="2600325" y="13182600"/>
          <a:ext cx="3152622" cy="828675"/>
          <a:chOff x="5158" y="5046"/>
          <a:chExt cx="5302" cy="1310"/>
        </a:xfrm>
      </xdr:grpSpPr>
      <xdr:grpSp>
        <xdr:nvGrpSpPr>
          <xdr:cNvPr id="1133" name="Group 109"/>
          <xdr:cNvGrpSpPr>
            <a:grpSpLocks/>
          </xdr:cNvGrpSpPr>
        </xdr:nvGrpSpPr>
        <xdr:grpSpPr bwMode="auto">
          <a:xfrm>
            <a:off x="5305" y="5046"/>
            <a:ext cx="1643" cy="1308"/>
            <a:chOff x="4519" y="6817"/>
            <a:chExt cx="1643" cy="1308"/>
          </a:xfrm>
        </xdr:grpSpPr>
        <xdr:sp macro="" textlink="">
          <xdr:nvSpPr>
            <xdr:cNvPr id="1134" name="Line 110"/>
            <xdr:cNvSpPr>
              <a:spLocks noChangeShapeType="1"/>
            </xdr:cNvSpPr>
          </xdr:nvSpPr>
          <xdr:spPr bwMode="auto">
            <a:xfrm>
              <a:off x="4519" y="7381"/>
              <a:ext cx="1050" cy="0"/>
            </a:xfrm>
            <a:prstGeom prst="line">
              <a:avLst/>
            </a:prstGeom>
            <a:noFill/>
            <a:ln w="9525">
              <a:solidFill>
                <a:srgbClr val="000000"/>
              </a:solidFill>
              <a:round/>
              <a:headEnd/>
              <a:tailEnd/>
            </a:ln>
          </xdr:spPr>
        </xdr:sp>
        <xdr:sp macro="" textlink="">
          <xdr:nvSpPr>
            <xdr:cNvPr id="1135" name="Line 111"/>
            <xdr:cNvSpPr>
              <a:spLocks noChangeShapeType="1"/>
            </xdr:cNvSpPr>
          </xdr:nvSpPr>
          <xdr:spPr bwMode="auto">
            <a:xfrm>
              <a:off x="5569" y="7381"/>
              <a:ext cx="593" cy="744"/>
            </a:xfrm>
            <a:prstGeom prst="line">
              <a:avLst/>
            </a:prstGeom>
            <a:noFill/>
            <a:ln w="9525">
              <a:solidFill>
                <a:srgbClr val="000000"/>
              </a:solidFill>
              <a:round/>
              <a:headEnd/>
              <a:tailEnd/>
            </a:ln>
          </xdr:spPr>
        </xdr:sp>
        <xdr:sp macro="" textlink="">
          <xdr:nvSpPr>
            <xdr:cNvPr id="1136" name="Arc 112"/>
            <xdr:cNvSpPr>
              <a:spLocks/>
            </xdr:cNvSpPr>
          </xdr:nvSpPr>
          <xdr:spPr bwMode="auto">
            <a:xfrm>
              <a:off x="5227" y="7376"/>
              <a:ext cx="548" cy="349"/>
            </a:xfrm>
            <a:custGeom>
              <a:avLst/>
              <a:gdLst>
                <a:gd name="G0" fmla="+- 21600 0 0"/>
                <a:gd name="G1" fmla="+- 2337 0 0"/>
                <a:gd name="G2" fmla="+- 21600 0 0"/>
                <a:gd name="T0" fmla="*/ 37662 w 37662"/>
                <a:gd name="T1" fmla="*/ 16779 h 23937"/>
                <a:gd name="T2" fmla="*/ 127 w 37662"/>
                <a:gd name="T3" fmla="*/ 0 h 23937"/>
                <a:gd name="T4" fmla="*/ 21600 w 37662"/>
                <a:gd name="T5" fmla="*/ 2337 h 23937"/>
              </a:gdLst>
              <a:ahLst/>
              <a:cxnLst>
                <a:cxn ang="0">
                  <a:pos x="T0" y="T1"/>
                </a:cxn>
                <a:cxn ang="0">
                  <a:pos x="T2" y="T3"/>
                </a:cxn>
                <a:cxn ang="0">
                  <a:pos x="T4" y="T5"/>
                </a:cxn>
              </a:cxnLst>
              <a:rect l="0" t="0" r="r" b="b"/>
              <a:pathLst>
                <a:path w="37662" h="23937" fill="none" extrusionOk="0">
                  <a:moveTo>
                    <a:pt x="37662" y="16779"/>
                  </a:moveTo>
                  <a:cubicBezTo>
                    <a:pt x="33565" y="21335"/>
                    <a:pt x="27726" y="23936"/>
                    <a:pt x="21600" y="23937"/>
                  </a:cubicBezTo>
                  <a:cubicBezTo>
                    <a:pt x="9670" y="23937"/>
                    <a:pt x="0" y="14266"/>
                    <a:pt x="0" y="2337"/>
                  </a:cubicBezTo>
                  <a:cubicBezTo>
                    <a:pt x="-1" y="1556"/>
                    <a:pt x="42" y="776"/>
                    <a:pt x="126" y="-1"/>
                  </a:cubicBezTo>
                </a:path>
                <a:path w="37662" h="23937" stroke="0" extrusionOk="0">
                  <a:moveTo>
                    <a:pt x="37662" y="16779"/>
                  </a:moveTo>
                  <a:cubicBezTo>
                    <a:pt x="33565" y="21335"/>
                    <a:pt x="27726" y="23936"/>
                    <a:pt x="21600" y="23937"/>
                  </a:cubicBezTo>
                  <a:cubicBezTo>
                    <a:pt x="9670" y="23937"/>
                    <a:pt x="0" y="14266"/>
                    <a:pt x="0" y="2337"/>
                  </a:cubicBezTo>
                  <a:cubicBezTo>
                    <a:pt x="-1" y="1556"/>
                    <a:pt x="42" y="776"/>
                    <a:pt x="126" y="-1"/>
                  </a:cubicBezTo>
                  <a:lnTo>
                    <a:pt x="21600" y="2337"/>
                  </a:lnTo>
                  <a:close/>
                </a:path>
              </a:pathLst>
            </a:custGeom>
            <a:noFill/>
            <a:ln w="9525">
              <a:solidFill>
                <a:srgbClr val="808080"/>
              </a:solidFill>
              <a:round/>
              <a:headEnd/>
              <a:tailEnd/>
            </a:ln>
          </xdr:spPr>
        </xdr:sp>
        <xdr:sp macro="" textlink="">
          <xdr:nvSpPr>
            <xdr:cNvPr id="1137" name="Line 113"/>
            <xdr:cNvSpPr>
              <a:spLocks noChangeShapeType="1"/>
            </xdr:cNvSpPr>
          </xdr:nvSpPr>
          <xdr:spPr bwMode="auto">
            <a:xfrm>
              <a:off x="4976" y="6817"/>
              <a:ext cx="0" cy="1188"/>
            </a:xfrm>
            <a:prstGeom prst="line">
              <a:avLst/>
            </a:prstGeom>
            <a:noFill/>
            <a:ln w="6350">
              <a:solidFill>
                <a:srgbClr val="808080"/>
              </a:solidFill>
              <a:prstDash val="dash"/>
              <a:round/>
              <a:headEnd/>
              <a:tailEnd/>
            </a:ln>
          </xdr:spPr>
        </xdr:sp>
        <xdr:sp macro="" textlink="">
          <xdr:nvSpPr>
            <xdr:cNvPr id="1138" name="Line 114"/>
            <xdr:cNvSpPr>
              <a:spLocks noChangeShapeType="1"/>
            </xdr:cNvSpPr>
          </xdr:nvSpPr>
          <xdr:spPr bwMode="auto">
            <a:xfrm>
              <a:off x="5941" y="6817"/>
              <a:ext cx="0" cy="1188"/>
            </a:xfrm>
            <a:prstGeom prst="line">
              <a:avLst/>
            </a:prstGeom>
            <a:noFill/>
            <a:ln w="6350">
              <a:solidFill>
                <a:srgbClr val="808080"/>
              </a:solidFill>
              <a:prstDash val="dash"/>
              <a:round/>
              <a:headEnd/>
              <a:tailEnd/>
            </a:ln>
          </xdr:spPr>
        </xdr:sp>
        <xdr:sp macro="" textlink="">
          <xdr:nvSpPr>
            <xdr:cNvPr id="1139" name="AutoShape 115"/>
            <xdr:cNvSpPr>
              <a:spLocks noChangeArrowheads="1"/>
            </xdr:cNvSpPr>
          </xdr:nvSpPr>
          <xdr:spPr bwMode="auto">
            <a:xfrm rot="-5400000">
              <a:off x="4981" y="7009"/>
              <a:ext cx="54" cy="54"/>
            </a:xfrm>
            <a:prstGeom prst="triangle">
              <a:avLst>
                <a:gd name="adj" fmla="val 50000"/>
              </a:avLst>
            </a:prstGeom>
            <a:solidFill>
              <a:srgbClr val="808080"/>
            </a:solidFill>
            <a:ln w="9525">
              <a:solidFill>
                <a:srgbClr val="808080"/>
              </a:solidFill>
              <a:miter lim="800000"/>
              <a:headEnd/>
              <a:tailEnd/>
            </a:ln>
          </xdr:spPr>
        </xdr:sp>
        <xdr:sp macro="" textlink="">
          <xdr:nvSpPr>
            <xdr:cNvPr id="1140" name="AutoShape 116"/>
            <xdr:cNvSpPr>
              <a:spLocks noChangeArrowheads="1"/>
            </xdr:cNvSpPr>
          </xdr:nvSpPr>
          <xdr:spPr bwMode="auto">
            <a:xfrm rot="5400000" flipH="1">
              <a:off x="5875" y="7015"/>
              <a:ext cx="54" cy="54"/>
            </a:xfrm>
            <a:prstGeom prst="triangle">
              <a:avLst>
                <a:gd name="adj" fmla="val 50000"/>
              </a:avLst>
            </a:prstGeom>
            <a:solidFill>
              <a:srgbClr val="808080"/>
            </a:solidFill>
            <a:ln w="9525">
              <a:solidFill>
                <a:srgbClr val="808080"/>
              </a:solidFill>
              <a:miter lim="800000"/>
              <a:headEnd/>
              <a:tailEnd/>
            </a:ln>
          </xdr:spPr>
        </xdr:sp>
        <xdr:sp macro="" textlink="">
          <xdr:nvSpPr>
            <xdr:cNvPr id="1141" name="Line 117"/>
            <xdr:cNvSpPr>
              <a:spLocks noChangeShapeType="1"/>
            </xdr:cNvSpPr>
          </xdr:nvSpPr>
          <xdr:spPr bwMode="auto">
            <a:xfrm>
              <a:off x="4964" y="7042"/>
              <a:ext cx="965" cy="0"/>
            </a:xfrm>
            <a:prstGeom prst="line">
              <a:avLst/>
            </a:prstGeom>
            <a:noFill/>
            <a:ln w="6350">
              <a:solidFill>
                <a:srgbClr val="808080"/>
              </a:solidFill>
              <a:round/>
              <a:headEnd/>
              <a:tailEnd/>
            </a:ln>
          </xdr:spPr>
        </xdr:sp>
        <xdr:sp macro="" textlink="">
          <xdr:nvSpPr>
            <xdr:cNvPr id="1142" name="Line 118"/>
            <xdr:cNvSpPr>
              <a:spLocks noChangeShapeType="1"/>
            </xdr:cNvSpPr>
          </xdr:nvSpPr>
          <xdr:spPr bwMode="auto">
            <a:xfrm>
              <a:off x="5131" y="7183"/>
              <a:ext cx="624" cy="0"/>
            </a:xfrm>
            <a:prstGeom prst="line">
              <a:avLst/>
            </a:prstGeom>
            <a:noFill/>
            <a:ln w="25400">
              <a:solidFill>
                <a:srgbClr val="FF9900"/>
              </a:solidFill>
              <a:round/>
              <a:headEnd/>
              <a:tailEnd type="stealth" w="sm" len="med"/>
            </a:ln>
          </xdr:spPr>
        </xdr:sp>
        <xdr:sp macro="" textlink="">
          <xdr:nvSpPr>
            <xdr:cNvPr id="1143" name="Text Box 119"/>
            <xdr:cNvSpPr txBox="1">
              <a:spLocks noChangeArrowheads="1"/>
            </xdr:cNvSpPr>
          </xdr:nvSpPr>
          <xdr:spPr bwMode="auto">
            <a:xfrm>
              <a:off x="5275" y="6877"/>
              <a:ext cx="480" cy="153"/>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000000"/>
                  </a:solidFill>
                  <a:latin typeface="Calibri"/>
                  <a:cs typeface="Calibri"/>
                </a:rPr>
                <a:t>20 mm</a:t>
              </a:r>
            </a:p>
            <a:p>
              <a:pPr algn="l" rtl="0">
                <a:defRPr sz="1000"/>
              </a:pPr>
              <a:endParaRPr lang="fr-FR" sz="800" b="0" i="0" u="none" strike="noStrike" baseline="0">
                <a:solidFill>
                  <a:srgbClr val="000000"/>
                </a:solidFill>
                <a:latin typeface="Calibri"/>
                <a:cs typeface="Calibri"/>
              </a:endParaRPr>
            </a:p>
          </xdr:txBody>
        </xdr:sp>
        <xdr:sp macro="" textlink="">
          <xdr:nvSpPr>
            <xdr:cNvPr id="1144" name="Text Box 120"/>
            <xdr:cNvSpPr txBox="1">
              <a:spLocks noChangeArrowheads="1"/>
            </xdr:cNvSpPr>
          </xdr:nvSpPr>
          <xdr:spPr bwMode="auto">
            <a:xfrm>
              <a:off x="5245" y="7615"/>
              <a:ext cx="138" cy="153"/>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000000"/>
                  </a:solidFill>
                  <a:latin typeface="Calibri"/>
                  <a:cs typeface="Calibri"/>
                </a:rPr>
                <a:t>a</a:t>
              </a:r>
            </a:p>
            <a:p>
              <a:pPr algn="l" rtl="0">
                <a:defRPr sz="1000"/>
              </a:pPr>
              <a:endParaRPr lang="fr-FR" sz="800" b="0" i="0" u="none" strike="noStrike" baseline="0">
                <a:solidFill>
                  <a:srgbClr val="000000"/>
                </a:solidFill>
                <a:latin typeface="Calibri"/>
                <a:cs typeface="Calibri"/>
              </a:endParaRPr>
            </a:p>
          </xdr:txBody>
        </xdr:sp>
      </xdr:grpSp>
      <xdr:grpSp>
        <xdr:nvGrpSpPr>
          <xdr:cNvPr id="1145" name="Group 121"/>
          <xdr:cNvGrpSpPr>
            <a:grpSpLocks/>
          </xdr:cNvGrpSpPr>
        </xdr:nvGrpSpPr>
        <xdr:grpSpPr bwMode="auto">
          <a:xfrm>
            <a:off x="7836" y="5048"/>
            <a:ext cx="1643" cy="1308"/>
            <a:chOff x="1584" y="6700"/>
            <a:chExt cx="1643" cy="1308"/>
          </a:xfrm>
        </xdr:grpSpPr>
        <xdr:grpSp>
          <xdr:nvGrpSpPr>
            <xdr:cNvPr id="1146" name="Group 122"/>
            <xdr:cNvGrpSpPr>
              <a:grpSpLocks/>
            </xdr:cNvGrpSpPr>
          </xdr:nvGrpSpPr>
          <xdr:grpSpPr bwMode="auto">
            <a:xfrm flipH="1">
              <a:off x="1584" y="6700"/>
              <a:ext cx="1643" cy="1308"/>
              <a:chOff x="1584" y="6700"/>
              <a:chExt cx="1643" cy="1308"/>
            </a:xfrm>
          </xdr:grpSpPr>
          <xdr:sp macro="" textlink="">
            <xdr:nvSpPr>
              <xdr:cNvPr id="1147" name="Line 123"/>
              <xdr:cNvSpPr>
                <a:spLocks noChangeShapeType="1"/>
              </xdr:cNvSpPr>
            </xdr:nvSpPr>
            <xdr:spPr bwMode="auto">
              <a:xfrm>
                <a:off x="1584" y="7264"/>
                <a:ext cx="1050" cy="0"/>
              </a:xfrm>
              <a:prstGeom prst="line">
                <a:avLst/>
              </a:prstGeom>
              <a:noFill/>
              <a:ln w="9525">
                <a:solidFill>
                  <a:srgbClr val="000000"/>
                </a:solidFill>
                <a:round/>
                <a:headEnd/>
                <a:tailEnd/>
              </a:ln>
            </xdr:spPr>
          </xdr:sp>
          <xdr:sp macro="" textlink="">
            <xdr:nvSpPr>
              <xdr:cNvPr id="1148" name="Line 124"/>
              <xdr:cNvSpPr>
                <a:spLocks noChangeShapeType="1"/>
              </xdr:cNvSpPr>
            </xdr:nvSpPr>
            <xdr:spPr bwMode="auto">
              <a:xfrm>
                <a:off x="2634" y="7264"/>
                <a:ext cx="593" cy="744"/>
              </a:xfrm>
              <a:prstGeom prst="line">
                <a:avLst/>
              </a:prstGeom>
              <a:noFill/>
              <a:ln w="9525">
                <a:solidFill>
                  <a:srgbClr val="000000"/>
                </a:solidFill>
                <a:round/>
                <a:headEnd/>
                <a:tailEnd/>
              </a:ln>
            </xdr:spPr>
          </xdr:sp>
          <xdr:sp macro="" textlink="">
            <xdr:nvSpPr>
              <xdr:cNvPr id="1149" name="Arc 125"/>
              <xdr:cNvSpPr>
                <a:spLocks/>
              </xdr:cNvSpPr>
            </xdr:nvSpPr>
            <xdr:spPr bwMode="auto">
              <a:xfrm>
                <a:off x="2292" y="7259"/>
                <a:ext cx="548" cy="349"/>
              </a:xfrm>
              <a:custGeom>
                <a:avLst/>
                <a:gdLst>
                  <a:gd name="G0" fmla="+- 21600 0 0"/>
                  <a:gd name="G1" fmla="+- 2337 0 0"/>
                  <a:gd name="G2" fmla="+- 21600 0 0"/>
                  <a:gd name="T0" fmla="*/ 37662 w 37662"/>
                  <a:gd name="T1" fmla="*/ 16779 h 23937"/>
                  <a:gd name="T2" fmla="*/ 127 w 37662"/>
                  <a:gd name="T3" fmla="*/ 0 h 23937"/>
                  <a:gd name="T4" fmla="*/ 21600 w 37662"/>
                  <a:gd name="T5" fmla="*/ 2337 h 23937"/>
                </a:gdLst>
                <a:ahLst/>
                <a:cxnLst>
                  <a:cxn ang="0">
                    <a:pos x="T0" y="T1"/>
                  </a:cxn>
                  <a:cxn ang="0">
                    <a:pos x="T2" y="T3"/>
                  </a:cxn>
                  <a:cxn ang="0">
                    <a:pos x="T4" y="T5"/>
                  </a:cxn>
                </a:cxnLst>
                <a:rect l="0" t="0" r="r" b="b"/>
                <a:pathLst>
                  <a:path w="37662" h="23937" fill="none" extrusionOk="0">
                    <a:moveTo>
                      <a:pt x="37662" y="16779"/>
                    </a:moveTo>
                    <a:cubicBezTo>
                      <a:pt x="33565" y="21335"/>
                      <a:pt x="27726" y="23936"/>
                      <a:pt x="21600" y="23937"/>
                    </a:cubicBezTo>
                    <a:cubicBezTo>
                      <a:pt x="9670" y="23937"/>
                      <a:pt x="0" y="14266"/>
                      <a:pt x="0" y="2337"/>
                    </a:cubicBezTo>
                    <a:cubicBezTo>
                      <a:pt x="-1" y="1556"/>
                      <a:pt x="42" y="776"/>
                      <a:pt x="126" y="-1"/>
                    </a:cubicBezTo>
                  </a:path>
                  <a:path w="37662" h="23937" stroke="0" extrusionOk="0">
                    <a:moveTo>
                      <a:pt x="37662" y="16779"/>
                    </a:moveTo>
                    <a:cubicBezTo>
                      <a:pt x="33565" y="21335"/>
                      <a:pt x="27726" y="23936"/>
                      <a:pt x="21600" y="23937"/>
                    </a:cubicBezTo>
                    <a:cubicBezTo>
                      <a:pt x="9670" y="23937"/>
                      <a:pt x="0" y="14266"/>
                      <a:pt x="0" y="2337"/>
                    </a:cubicBezTo>
                    <a:cubicBezTo>
                      <a:pt x="-1" y="1556"/>
                      <a:pt x="42" y="776"/>
                      <a:pt x="126" y="-1"/>
                    </a:cubicBezTo>
                    <a:lnTo>
                      <a:pt x="21600" y="2337"/>
                    </a:lnTo>
                    <a:close/>
                  </a:path>
                </a:pathLst>
              </a:custGeom>
              <a:noFill/>
              <a:ln w="9525">
                <a:solidFill>
                  <a:srgbClr val="808080"/>
                </a:solidFill>
                <a:round/>
                <a:headEnd/>
                <a:tailEnd/>
              </a:ln>
            </xdr:spPr>
          </xdr:sp>
          <xdr:sp macro="" textlink="">
            <xdr:nvSpPr>
              <xdr:cNvPr id="1150" name="Line 126"/>
              <xdr:cNvSpPr>
                <a:spLocks noChangeShapeType="1"/>
              </xdr:cNvSpPr>
            </xdr:nvSpPr>
            <xdr:spPr bwMode="auto">
              <a:xfrm>
                <a:off x="2041" y="6700"/>
                <a:ext cx="0" cy="1188"/>
              </a:xfrm>
              <a:prstGeom prst="line">
                <a:avLst/>
              </a:prstGeom>
              <a:noFill/>
              <a:ln w="6350">
                <a:solidFill>
                  <a:srgbClr val="808080"/>
                </a:solidFill>
                <a:prstDash val="dash"/>
                <a:round/>
                <a:headEnd/>
                <a:tailEnd/>
              </a:ln>
            </xdr:spPr>
          </xdr:sp>
          <xdr:sp macro="" textlink="">
            <xdr:nvSpPr>
              <xdr:cNvPr id="1151" name="Line 127"/>
              <xdr:cNvSpPr>
                <a:spLocks noChangeShapeType="1"/>
              </xdr:cNvSpPr>
            </xdr:nvSpPr>
            <xdr:spPr bwMode="auto">
              <a:xfrm>
                <a:off x="3006" y="6700"/>
                <a:ext cx="0" cy="1188"/>
              </a:xfrm>
              <a:prstGeom prst="line">
                <a:avLst/>
              </a:prstGeom>
              <a:noFill/>
              <a:ln w="6350">
                <a:solidFill>
                  <a:srgbClr val="808080"/>
                </a:solidFill>
                <a:prstDash val="dash"/>
                <a:round/>
                <a:headEnd/>
                <a:tailEnd/>
              </a:ln>
            </xdr:spPr>
          </xdr:sp>
          <xdr:sp macro="" textlink="">
            <xdr:nvSpPr>
              <xdr:cNvPr id="1152" name="AutoShape 128"/>
              <xdr:cNvSpPr>
                <a:spLocks noChangeArrowheads="1"/>
              </xdr:cNvSpPr>
            </xdr:nvSpPr>
            <xdr:spPr bwMode="auto">
              <a:xfrm rot="-5400000">
                <a:off x="2046" y="6892"/>
                <a:ext cx="54" cy="54"/>
              </a:xfrm>
              <a:prstGeom prst="triangle">
                <a:avLst>
                  <a:gd name="adj" fmla="val 50000"/>
                </a:avLst>
              </a:prstGeom>
              <a:solidFill>
                <a:srgbClr val="808080"/>
              </a:solidFill>
              <a:ln w="9525">
                <a:solidFill>
                  <a:srgbClr val="808080"/>
                </a:solidFill>
                <a:miter lim="800000"/>
                <a:headEnd/>
                <a:tailEnd/>
              </a:ln>
            </xdr:spPr>
          </xdr:sp>
          <xdr:sp macro="" textlink="">
            <xdr:nvSpPr>
              <xdr:cNvPr id="1153" name="AutoShape 129"/>
              <xdr:cNvSpPr>
                <a:spLocks noChangeArrowheads="1"/>
              </xdr:cNvSpPr>
            </xdr:nvSpPr>
            <xdr:spPr bwMode="auto">
              <a:xfrm rot="5400000" flipH="1">
                <a:off x="2940" y="6898"/>
                <a:ext cx="54" cy="54"/>
              </a:xfrm>
              <a:prstGeom prst="triangle">
                <a:avLst>
                  <a:gd name="adj" fmla="val 50000"/>
                </a:avLst>
              </a:prstGeom>
              <a:solidFill>
                <a:srgbClr val="808080"/>
              </a:solidFill>
              <a:ln w="9525">
                <a:solidFill>
                  <a:srgbClr val="808080"/>
                </a:solidFill>
                <a:miter lim="800000"/>
                <a:headEnd/>
                <a:tailEnd/>
              </a:ln>
            </xdr:spPr>
          </xdr:sp>
          <xdr:sp macro="" textlink="">
            <xdr:nvSpPr>
              <xdr:cNvPr id="1154" name="Line 130"/>
              <xdr:cNvSpPr>
                <a:spLocks noChangeShapeType="1"/>
              </xdr:cNvSpPr>
            </xdr:nvSpPr>
            <xdr:spPr bwMode="auto">
              <a:xfrm>
                <a:off x="2029" y="6925"/>
                <a:ext cx="965" cy="0"/>
              </a:xfrm>
              <a:prstGeom prst="line">
                <a:avLst/>
              </a:prstGeom>
              <a:noFill/>
              <a:ln w="6350">
                <a:solidFill>
                  <a:srgbClr val="808080"/>
                </a:solidFill>
                <a:round/>
                <a:headEnd/>
                <a:tailEnd/>
              </a:ln>
            </xdr:spPr>
          </xdr:sp>
          <xdr:sp macro="" textlink="">
            <xdr:nvSpPr>
              <xdr:cNvPr id="1155" name="Line 131"/>
              <xdr:cNvSpPr>
                <a:spLocks noChangeShapeType="1"/>
              </xdr:cNvSpPr>
            </xdr:nvSpPr>
            <xdr:spPr bwMode="auto">
              <a:xfrm>
                <a:off x="2196" y="7066"/>
                <a:ext cx="624" cy="0"/>
              </a:xfrm>
              <a:prstGeom prst="line">
                <a:avLst/>
              </a:prstGeom>
              <a:noFill/>
              <a:ln w="25400">
                <a:solidFill>
                  <a:srgbClr val="FF9900"/>
                </a:solidFill>
                <a:round/>
                <a:headEnd/>
                <a:tailEnd type="stealth" w="sm" len="med"/>
              </a:ln>
            </xdr:spPr>
          </xdr:sp>
        </xdr:grpSp>
        <xdr:sp macro="" textlink="">
          <xdr:nvSpPr>
            <xdr:cNvPr id="1156" name="Text Box 132"/>
            <xdr:cNvSpPr txBox="1">
              <a:spLocks noChangeArrowheads="1"/>
            </xdr:cNvSpPr>
          </xdr:nvSpPr>
          <xdr:spPr bwMode="auto">
            <a:xfrm>
              <a:off x="2053" y="6769"/>
              <a:ext cx="480" cy="153"/>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000000"/>
                  </a:solidFill>
                  <a:latin typeface="Calibri"/>
                  <a:cs typeface="Calibri"/>
                </a:rPr>
                <a:t>20 mm</a:t>
              </a:r>
            </a:p>
            <a:p>
              <a:pPr algn="l" rtl="0">
                <a:defRPr sz="1000"/>
              </a:pPr>
              <a:endParaRPr lang="fr-FR" sz="800" b="0" i="0" u="none" strike="noStrike" baseline="0">
                <a:solidFill>
                  <a:srgbClr val="000000"/>
                </a:solidFill>
                <a:latin typeface="Calibri"/>
                <a:cs typeface="Calibri"/>
              </a:endParaRPr>
            </a:p>
          </xdr:txBody>
        </xdr:sp>
        <xdr:sp macro="" textlink="">
          <xdr:nvSpPr>
            <xdr:cNvPr id="1157" name="Text Box 133"/>
            <xdr:cNvSpPr txBox="1">
              <a:spLocks noChangeArrowheads="1"/>
            </xdr:cNvSpPr>
          </xdr:nvSpPr>
          <xdr:spPr bwMode="auto">
            <a:xfrm>
              <a:off x="2341" y="7573"/>
              <a:ext cx="138" cy="153"/>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000000"/>
                  </a:solidFill>
                  <a:latin typeface="Calibri"/>
                  <a:cs typeface="Calibri"/>
                </a:rPr>
                <a:t>b</a:t>
              </a:r>
            </a:p>
            <a:p>
              <a:pPr algn="l" rtl="0">
                <a:defRPr sz="1000"/>
              </a:pPr>
              <a:endParaRPr lang="fr-FR" sz="800" b="0" i="0" u="none" strike="noStrike" baseline="0">
                <a:solidFill>
                  <a:srgbClr val="000000"/>
                </a:solidFill>
                <a:latin typeface="Calibri"/>
                <a:cs typeface="Calibri"/>
              </a:endParaRPr>
            </a:p>
          </xdr:txBody>
        </xdr:sp>
      </xdr:grpSp>
      <xdr:sp macro="" textlink="">
        <xdr:nvSpPr>
          <xdr:cNvPr id="1158" name="Line 134"/>
          <xdr:cNvSpPr>
            <a:spLocks noChangeShapeType="1"/>
          </xdr:cNvSpPr>
        </xdr:nvSpPr>
        <xdr:spPr bwMode="auto">
          <a:xfrm>
            <a:off x="5158" y="5612"/>
            <a:ext cx="5246" cy="0"/>
          </a:xfrm>
          <a:prstGeom prst="line">
            <a:avLst/>
          </a:prstGeom>
          <a:noFill/>
          <a:ln w="6350">
            <a:solidFill>
              <a:srgbClr val="808080"/>
            </a:solidFill>
            <a:prstDash val="dash"/>
            <a:round/>
            <a:headEnd/>
            <a:tailEnd/>
          </a:ln>
        </xdr:spPr>
      </xdr:sp>
      <xdr:sp macro="" textlink="">
        <xdr:nvSpPr>
          <xdr:cNvPr id="1159" name="Text Box 135"/>
          <xdr:cNvSpPr txBox="1">
            <a:spLocks noChangeArrowheads="1"/>
          </xdr:cNvSpPr>
        </xdr:nvSpPr>
        <xdr:spPr bwMode="auto">
          <a:xfrm>
            <a:off x="9866" y="5290"/>
            <a:ext cx="594" cy="258"/>
          </a:xfrm>
          <a:prstGeom prst="rect">
            <a:avLst/>
          </a:prstGeom>
          <a:noFill/>
          <a:ln w="9525">
            <a:noFill/>
            <a:miter lim="800000"/>
            <a:headEnd/>
            <a:tailEnd/>
          </a:ln>
        </xdr:spPr>
        <xdr:txBody>
          <a:bodyPr vertOverflow="clip" wrap="square" lIns="0" tIns="0" rIns="0" bIns="0" anchor="t" upright="1"/>
          <a:lstStyle/>
          <a:p>
            <a:pPr algn="l" rtl="0">
              <a:defRPr sz="1000"/>
            </a:pPr>
            <a:r>
              <a:rPr lang="fr-FR" sz="900" b="0" i="0" u="none" strike="noStrike" baseline="0">
                <a:solidFill>
                  <a:srgbClr val="808080"/>
                </a:solidFill>
                <a:latin typeface="Calibri"/>
                <a:cs typeface="Calibri"/>
              </a:rPr>
              <a:t>Z = + 5</a:t>
            </a:r>
          </a:p>
          <a:p>
            <a:pPr algn="l" rtl="0">
              <a:defRPr sz="1000"/>
            </a:pPr>
            <a:endParaRPr lang="fr-FR" sz="900" b="0" i="0" u="none" strike="noStrike" baseline="0">
              <a:solidFill>
                <a:srgbClr val="808080"/>
              </a:solidFill>
              <a:latin typeface="Calibri"/>
              <a:cs typeface="Calibri"/>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drouart/AppData/Local/Microsoft/Windows/Temporary%20Internet%20Files/Content.Outlook/NHPRO0NX/MF_CMM_Certificate_Ver1%209.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f"/>
      <sheetName val="Cover"/>
      <sheetName val="Questionnaire"/>
      <sheetName val="page de garde"/>
      <sheetName val="E1-3 (1)"/>
      <sheetName val="E1-3 (2)"/>
      <sheetName val="E4-7 (1)"/>
      <sheetName val="E4-7 (2)"/>
      <sheetName val="R (1)"/>
      <sheetName val="R (2)"/>
      <sheetName val="R (3)"/>
      <sheetName val="R_DATA"/>
      <sheetName val="U1(1)"/>
      <sheetName val="U1(2)"/>
      <sheetName val="U3(1)"/>
      <sheetName val="U3(2)"/>
      <sheetName val="VDI_VDE2617"/>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iches%20de%20vie%20&#233;talons\SAV-I\cales\913039.doc" TargetMode="External"/><Relationship Id="rId13" Type="http://schemas.openxmlformats.org/officeDocument/2006/relationships/hyperlink" Target="fiches%20de%20vie%20&#233;talons\SAV-I\equerre%20angle\C02.DOC" TargetMode="External"/><Relationship Id="rId18" Type="http://schemas.openxmlformats.org/officeDocument/2006/relationships/hyperlink" Target="fiches%20de%20vie%20&#233;talons\SAV-I\thermo-hygrom&#233;tres\9040393-3.DOC" TargetMode="External"/><Relationship Id="rId26" Type="http://schemas.openxmlformats.org/officeDocument/2006/relationships/hyperlink" Target="fiches%20de%20vie%20&#233;talons\SAV-I\thermo-hygrom&#233;tres\5.DOC" TargetMode="External"/><Relationship Id="rId3" Type="http://schemas.openxmlformats.org/officeDocument/2006/relationships/hyperlink" Target="fiches%20de%20vie%20&#233;talons\SAV-I\cales\041125.doc" TargetMode="External"/><Relationship Id="rId21" Type="http://schemas.openxmlformats.org/officeDocument/2006/relationships/hyperlink" Target="fiches%20de%20vie%20&#233;talons\SAV-I\thermo-hygrom&#233;tres\7.DOC" TargetMode="External"/><Relationship Id="rId7" Type="http://schemas.openxmlformats.org/officeDocument/2006/relationships/hyperlink" Target="fiches%20de%20vie%20&#233;talons\SAV-I\cales\050770.doc" TargetMode="External"/><Relationship Id="rId12" Type="http://schemas.openxmlformats.org/officeDocument/2006/relationships/hyperlink" Target="fiches%20de%20vie%20&#233;talons\SAV-I\equerre%20angle\1.DOC" TargetMode="External"/><Relationship Id="rId17" Type="http://schemas.openxmlformats.org/officeDocument/2006/relationships/hyperlink" Target="fiches%20de%20vie%20&#233;talons\SAV-I\pige\P02.DOC" TargetMode="External"/><Relationship Id="rId25" Type="http://schemas.openxmlformats.org/officeDocument/2006/relationships/hyperlink" Target="fiches%20de%20vie%20&#233;talons\SAV-I\thermo-hygrom&#233;tres\3.DOC" TargetMode="External"/><Relationship Id="rId2" Type="http://schemas.openxmlformats.org/officeDocument/2006/relationships/hyperlink" Target="fiches%20de%20vie%20&#233;talons\SAV-I\cales\040192.doc" TargetMode="External"/><Relationship Id="rId16" Type="http://schemas.openxmlformats.org/officeDocument/2006/relationships/hyperlink" Target="fiches%20de%20vie%20&#233;talons\SAV-I\pige\400245.DOC" TargetMode="External"/><Relationship Id="rId20" Type="http://schemas.openxmlformats.org/officeDocument/2006/relationships/hyperlink" Target="fiches%20de%20vie%20&#233;talons\SAV-I\thermo-hygrom&#233;tres\2.DOC" TargetMode="External"/><Relationship Id="rId1" Type="http://schemas.openxmlformats.org/officeDocument/2006/relationships/hyperlink" Target="fiches%20de%20vie%20&#233;talons\SAV-I\cales\053116.doc" TargetMode="External"/><Relationship Id="rId6" Type="http://schemas.openxmlformats.org/officeDocument/2006/relationships/hyperlink" Target="fiches%20de%20vie%20&#233;talons\SAV-I\cales\052549.doc" TargetMode="External"/><Relationship Id="rId11" Type="http://schemas.openxmlformats.org/officeDocument/2006/relationships/hyperlink" Target="fiches%20de%20vie%20&#233;talons\SAV-I\cales\041773.doc" TargetMode="External"/><Relationship Id="rId24" Type="http://schemas.openxmlformats.org/officeDocument/2006/relationships/hyperlink" Target="fiches%20de%20vie%20&#233;talons\SAV-I\thermo-hygrom&#233;tres\1.DOC" TargetMode="External"/><Relationship Id="rId5" Type="http://schemas.openxmlformats.org/officeDocument/2006/relationships/hyperlink" Target="fiches%20de%20vie%20&#233;talons\SAV-I\cales\041110.doc" TargetMode="External"/><Relationship Id="rId15" Type="http://schemas.openxmlformats.org/officeDocument/2006/relationships/hyperlink" Target="fiches%20de%20vie%20&#233;talons\SAV-I\axe%20inspection%20X\500104.DOC" TargetMode="External"/><Relationship Id="rId23" Type="http://schemas.openxmlformats.org/officeDocument/2006/relationships/hyperlink" Target="fiches%20de%20vie%20&#233;talons\SAV-I\thermo-hygrom&#233;tres\9040278-1.DOC" TargetMode="External"/><Relationship Id="rId28" Type="http://schemas.openxmlformats.org/officeDocument/2006/relationships/drawing" Target="../drawings/drawing1.xml"/><Relationship Id="rId10" Type="http://schemas.openxmlformats.org/officeDocument/2006/relationships/hyperlink" Target="fiches%20de%20vie%20&#233;talons\SAV-I\cales\050647.doc" TargetMode="External"/><Relationship Id="rId19" Type="http://schemas.openxmlformats.org/officeDocument/2006/relationships/hyperlink" Target="fiches%20de%20vie%20&#233;talons\SAV-I\thermo-hygrom&#233;tres\9040393-1.DOC" TargetMode="External"/><Relationship Id="rId4" Type="http://schemas.openxmlformats.org/officeDocument/2006/relationships/hyperlink" Target="fiches%20de%20vie%20&#233;talons\SAV-I\cales\041689.doc" TargetMode="External"/><Relationship Id="rId9" Type="http://schemas.openxmlformats.org/officeDocument/2006/relationships/hyperlink" Target="fiches%20de%20vie%20&#233;talons\SAV-I\cales\040163.doc" TargetMode="External"/><Relationship Id="rId14" Type="http://schemas.openxmlformats.org/officeDocument/2006/relationships/hyperlink" Target="fiches%20de%20vie%20&#233;talons\SAV-I\axe%20inspection%20X\400103.DOC" TargetMode="External"/><Relationship Id="rId22" Type="http://schemas.openxmlformats.org/officeDocument/2006/relationships/hyperlink" Target="fiches%20de%20vie%20&#233;talons\SAV-I\thermo-hygrom&#233;tres\4.DOC" TargetMode="External"/><Relationship Id="rId27"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oleObject" Target="../embeddings/oleObject2.bin"/><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dimension ref="A1:M80"/>
  <sheetViews>
    <sheetView showGridLines="0" zoomScale="143" zoomScaleNormal="143" zoomScalePageLayoutView="113" workbookViewId="0">
      <selection activeCell="F18" sqref="F18"/>
    </sheetView>
  </sheetViews>
  <sheetFormatPr baseColWidth="10" defaultColWidth="11.42578125" defaultRowHeight="15"/>
  <cols>
    <col min="1" max="1" width="13.42578125" customWidth="1"/>
    <col min="5" max="5" width="13.7109375" bestFit="1" customWidth="1"/>
    <col min="6" max="6" width="11.42578125" customWidth="1"/>
    <col min="7" max="7" width="20.85546875" customWidth="1"/>
    <col min="8" max="8" width="10.28515625" hidden="1" customWidth="1"/>
    <col min="9" max="9" width="8" style="23" hidden="1" customWidth="1"/>
    <col min="10" max="10" width="14.7109375" style="26" hidden="1" customWidth="1"/>
    <col min="11" max="12" width="16.7109375" hidden="1" customWidth="1"/>
    <col min="13" max="13" width="20.28515625" hidden="1" customWidth="1"/>
    <col min="14" max="14" width="11.42578125" customWidth="1"/>
  </cols>
  <sheetData>
    <row r="1" spans="1:13" ht="15" customHeight="1">
      <c r="B1" s="88"/>
      <c r="C1" s="88"/>
      <c r="D1" s="89"/>
      <c r="E1" s="88"/>
      <c r="F1" s="88"/>
    </row>
    <row r="2" spans="1:13" ht="15" customHeight="1">
      <c r="B2" s="46" t="s">
        <v>68</v>
      </c>
      <c r="C2" s="182" t="s">
        <v>185</v>
      </c>
      <c r="D2" s="183"/>
      <c r="E2" s="183"/>
      <c r="F2" s="184"/>
      <c r="G2" s="1"/>
      <c r="J2" s="26" t="s">
        <v>313</v>
      </c>
    </row>
    <row r="3" spans="1:13">
      <c r="B3" s="208" t="s">
        <v>69</v>
      </c>
      <c r="C3" s="185" t="s">
        <v>70</v>
      </c>
      <c r="D3" s="186"/>
      <c r="E3" s="186"/>
      <c r="F3" s="187"/>
      <c r="G3" s="30"/>
      <c r="J3" s="26" t="s">
        <v>314</v>
      </c>
    </row>
    <row r="4" spans="1:13" ht="19.7" customHeight="1">
      <c r="B4" s="208"/>
      <c r="C4" s="188" t="s">
        <v>190</v>
      </c>
      <c r="D4" s="189"/>
      <c r="E4" s="189"/>
      <c r="F4" s="190"/>
      <c r="G4" s="30"/>
    </row>
    <row r="5" spans="1:13" ht="19.7" customHeight="1">
      <c r="B5" s="208"/>
      <c r="C5" s="191" t="s">
        <v>191</v>
      </c>
      <c r="D5" s="192"/>
      <c r="E5" s="192"/>
      <c r="F5" s="193"/>
      <c r="G5" s="1"/>
      <c r="K5" s="50"/>
    </row>
    <row r="6" spans="1:13" ht="19.7" customHeight="1">
      <c r="B6" s="169" t="s">
        <v>71</v>
      </c>
      <c r="C6" s="169"/>
      <c r="D6" s="209">
        <v>40461</v>
      </c>
      <c r="E6" s="210"/>
      <c r="F6" s="46"/>
    </row>
    <row r="7" spans="1:13" ht="19.7" customHeight="1">
      <c r="B7" s="47" t="s">
        <v>72</v>
      </c>
      <c r="C7" s="48" t="s">
        <v>80</v>
      </c>
      <c r="D7" s="150">
        <v>22</v>
      </c>
      <c r="E7" s="48" t="s">
        <v>81</v>
      </c>
      <c r="F7" s="151">
        <v>44</v>
      </c>
      <c r="G7" s="194"/>
      <c r="K7" s="180" t="s">
        <v>175</v>
      </c>
      <c r="L7" s="181"/>
    </row>
    <row r="8" spans="1:13" ht="19.7" customHeight="1">
      <c r="B8" s="163" t="s">
        <v>172</v>
      </c>
      <c r="C8" s="164"/>
      <c r="D8" s="165" t="s">
        <v>173</v>
      </c>
      <c r="E8" s="165"/>
      <c r="F8" s="166"/>
      <c r="G8" s="194"/>
      <c r="I8" s="37" t="s">
        <v>58</v>
      </c>
      <c r="J8" s="38" t="s">
        <v>33</v>
      </c>
      <c r="K8" s="52">
        <v>100</v>
      </c>
      <c r="L8" s="52">
        <v>200</v>
      </c>
      <c r="M8" s="149" t="s">
        <v>37</v>
      </c>
    </row>
    <row r="9" spans="1:13" ht="19.7" customHeight="1">
      <c r="B9" s="169" t="s">
        <v>78</v>
      </c>
      <c r="C9" s="169"/>
      <c r="D9" s="152" t="s">
        <v>313</v>
      </c>
      <c r="E9" s="205" t="s">
        <v>310</v>
      </c>
      <c r="F9" s="206"/>
      <c r="G9" s="1"/>
      <c r="I9" s="39" t="s">
        <v>36</v>
      </c>
      <c r="J9" s="40" t="s">
        <v>34</v>
      </c>
      <c r="K9" s="40" t="s">
        <v>54</v>
      </c>
      <c r="L9" s="40" t="s">
        <v>54</v>
      </c>
      <c r="M9" s="40" t="s">
        <v>49</v>
      </c>
    </row>
    <row r="10" spans="1:13" ht="19.7" customHeight="1">
      <c r="B10" s="169" t="s">
        <v>79</v>
      </c>
      <c r="C10" s="169"/>
      <c r="D10" s="171" t="s">
        <v>171</v>
      </c>
      <c r="E10" s="172"/>
      <c r="F10" s="173"/>
      <c r="G10" s="1"/>
      <c r="I10" s="39" t="s">
        <v>38</v>
      </c>
      <c r="J10" s="40" t="s">
        <v>35</v>
      </c>
      <c r="K10" s="40" t="s">
        <v>54</v>
      </c>
      <c r="L10" s="40" t="s">
        <v>54</v>
      </c>
      <c r="M10" s="40" t="s">
        <v>49</v>
      </c>
    </row>
    <row r="11" spans="1:13" ht="19.7" customHeight="1">
      <c r="B11" s="169" t="s">
        <v>77</v>
      </c>
      <c r="C11" s="169"/>
      <c r="D11" s="174" t="s">
        <v>211</v>
      </c>
      <c r="E11" s="174"/>
      <c r="F11" s="174"/>
      <c r="I11" s="39" t="s">
        <v>39</v>
      </c>
      <c r="J11" s="40" t="s">
        <v>45</v>
      </c>
      <c r="K11" s="40" t="s">
        <v>54</v>
      </c>
      <c r="L11" s="40" t="s">
        <v>54</v>
      </c>
      <c r="M11" s="40" t="s">
        <v>49</v>
      </c>
    </row>
    <row r="12" spans="1:13" ht="19.7" customHeight="1">
      <c r="B12" s="46" t="s">
        <v>17</v>
      </c>
      <c r="C12" s="46" t="s">
        <v>64</v>
      </c>
      <c r="D12" s="46" t="s">
        <v>66</v>
      </c>
      <c r="E12" s="46" t="s">
        <v>73</v>
      </c>
      <c r="F12" s="46" t="s">
        <v>74</v>
      </c>
      <c r="I12" s="39" t="s">
        <v>40</v>
      </c>
      <c r="J12" s="40" t="s">
        <v>47</v>
      </c>
      <c r="K12" s="40" t="s">
        <v>55</v>
      </c>
      <c r="L12" s="40" t="s">
        <v>55</v>
      </c>
      <c r="M12" s="40" t="s">
        <v>49</v>
      </c>
    </row>
    <row r="13" spans="1:13" ht="19.7" customHeight="1">
      <c r="B13" s="153" t="s">
        <v>43</v>
      </c>
      <c r="C13" s="154" t="s">
        <v>59</v>
      </c>
      <c r="D13" s="51">
        <f>IF(C13=I23,J23,IF(C13=I24,J23,IF(C13=I25,J23,IF(C13=I26,J24,IF(C13=I27,J24,IF(C13=I28,J24,0))))))</f>
        <v>100</v>
      </c>
      <c r="E13" s="154" t="s">
        <v>76</v>
      </c>
      <c r="F13" s="153" t="s">
        <v>75</v>
      </c>
      <c r="I13" s="39" t="s">
        <v>41</v>
      </c>
      <c r="J13" s="40" t="s">
        <v>46</v>
      </c>
      <c r="K13" s="40" t="s">
        <v>56</v>
      </c>
      <c r="L13" s="40" t="s">
        <v>57</v>
      </c>
      <c r="M13" s="40" t="s">
        <v>49</v>
      </c>
    </row>
    <row r="14" spans="1:13" ht="19.7" customHeight="1">
      <c r="B14" s="63" t="s">
        <v>197</v>
      </c>
      <c r="C14" s="63"/>
      <c r="D14" s="46"/>
      <c r="E14" s="167" t="s">
        <v>202</v>
      </c>
      <c r="F14" s="168"/>
      <c r="I14" s="39" t="s">
        <v>42</v>
      </c>
      <c r="J14" s="40" t="s">
        <v>48</v>
      </c>
      <c r="K14" s="40" t="s">
        <v>52</v>
      </c>
      <c r="L14" s="40" t="s">
        <v>53</v>
      </c>
      <c r="M14" s="40" t="s">
        <v>49</v>
      </c>
    </row>
    <row r="15" spans="1:13" ht="19.7" customHeight="1">
      <c r="A15" s="31"/>
      <c r="G15" s="31"/>
      <c r="I15" s="41" t="s">
        <v>43</v>
      </c>
      <c r="J15" s="40" t="s">
        <v>50</v>
      </c>
      <c r="K15" s="40" t="s">
        <v>52</v>
      </c>
      <c r="L15" s="40" t="s">
        <v>53</v>
      </c>
      <c r="M15" s="40" t="s">
        <v>49</v>
      </c>
    </row>
    <row r="16" spans="1:13" ht="23.25">
      <c r="B16" s="211" t="s">
        <v>82</v>
      </c>
      <c r="C16" s="211"/>
      <c r="D16" s="211"/>
      <c r="E16" s="211"/>
      <c r="F16" s="211"/>
      <c r="I16" s="39" t="s">
        <v>44</v>
      </c>
      <c r="J16" s="40" t="s">
        <v>51</v>
      </c>
      <c r="K16" s="40" t="s">
        <v>52</v>
      </c>
      <c r="L16" s="40" t="s">
        <v>53</v>
      </c>
      <c r="M16" s="40" t="s">
        <v>49</v>
      </c>
    </row>
    <row r="17" spans="1:13" ht="14.25" customHeight="1">
      <c r="B17" s="212" t="s">
        <v>83</v>
      </c>
      <c r="C17" s="212"/>
      <c r="D17" s="46" t="s">
        <v>74</v>
      </c>
      <c r="E17" s="46" t="s">
        <v>84</v>
      </c>
      <c r="F17" s="46" t="s">
        <v>85</v>
      </c>
      <c r="I17" s="24"/>
      <c r="J17" s="25"/>
    </row>
    <row r="18" spans="1:13" s="31" customFormat="1" ht="19.7" customHeight="1">
      <c r="A18"/>
      <c r="B18" s="169" t="s">
        <v>223</v>
      </c>
      <c r="C18" s="169"/>
      <c r="D18" s="155" t="s">
        <v>103</v>
      </c>
      <c r="E18" s="158" t="str">
        <f>IF(D18=K22,L22,IF(D18=K23,L23,IF(D18=K24,L24,IF(D18=K25,L25,IF(D18=K26,L26,IF(D18=K27,L27,IF(D18=K28,L28,IF(D18=K29,L29,IF(D18=K30,L30,IF(D18=K31,L31,IF(D18=K32,L32,IF(D18=K33,L33,IF(D18=K34,L34,IF(D18=K35,L35,IF(D18=K36,L36,IF(D18=K37,L37,IF(D18=K38,L38,0)))))))))))))))))</f>
        <v>M(NL) RvA</v>
      </c>
      <c r="F18" s="158" t="str">
        <f>IF(D18=K22,M22,IF(D18=K23,M23,IF(D18=K24,M24,IF(D18=K25,M25,IF(D18=K26,M26,IF(D18=K27,M27,IF(D18=K28,M28,IF(D18=K29,M29,IF(D18=K30,M30,IF(D18=K31,M31,IF(D18=K32,M32,IF(D18=K33,M33,IF(D18=K34,M34,IF(D18=K35,M35,IF(D18=K36,M36,IF(D18=K37,M37,IF(D18=K38,M38,0)))))))))))))))))</f>
        <v>20082592-A</v>
      </c>
      <c r="G18"/>
      <c r="J18" s="32"/>
    </row>
    <row r="19" spans="1:13" ht="19.7" customHeight="1">
      <c r="B19" s="169" t="s">
        <v>224</v>
      </c>
      <c r="C19" s="169"/>
      <c r="D19" s="155" t="s">
        <v>95</v>
      </c>
      <c r="E19" s="158" t="str">
        <f>IF(D19=K22,L22,IF(D19=K23,L23,IF(D19=K24,L24,IF(D19=K25,L25,IF(D19=K26,L26,IF(D19=K27,L27,IF(D19=K28,L28,IF(D19=K29,L29,IF(D19=K30,L30,IF(D19=K31,L31,IF(D19=K32,L32,IF(D19=K33,L33,IF(D19=K34,L34,IF(D19=K35,L35,IF(D19=K36,L36,IF(D19=K37,L37,IF(D19=K38,L38,0)))))))))))))))))</f>
        <v>M(NL) RvA</v>
      </c>
      <c r="F19" s="158" t="str">
        <f>IF(D19=K22,M22,IF(D19=K23,M23,IF(D19=K24,M24,IF(D19=K25,M25,IF(D19=K26,M26,IF(D19=K27,M27,IF(D19=K28,M28,IF(D19=K29,M29,IF(D19=K30,M30,IF(D19=K31,M31,IF(D19=K32,M32,IF(D19=K33,M33,IF(D19=K34,M34,IF(D19=K35,M35,IF(D19=K36,M36,IF(D19=K37,M37,IF(D19=K38,M38,0)))))))))))))))))</f>
        <v>20081096</v>
      </c>
    </row>
    <row r="20" spans="1:13" ht="19.7" customHeight="1">
      <c r="B20" s="169" t="s">
        <v>87</v>
      </c>
      <c r="C20" s="169"/>
      <c r="D20" s="156" t="s">
        <v>116</v>
      </c>
      <c r="E20" s="158" t="str">
        <f>IF(D20=K45,L45,IF(D20=K46,L45,IF(D20=K47,L45,0)))</f>
        <v>LNE</v>
      </c>
      <c r="F20" s="158" t="str">
        <f>IF(D20=K45,M45,IF(D20=K46,M45,IF(D20=K47,M45,0)))</f>
        <v>F060691/2</v>
      </c>
      <c r="K20" s="170" t="s">
        <v>86</v>
      </c>
      <c r="L20" s="170"/>
      <c r="M20" s="170"/>
    </row>
    <row r="21" spans="1:13" ht="19.7" customHeight="1">
      <c r="B21" s="169" t="s">
        <v>88</v>
      </c>
      <c r="C21" s="169"/>
      <c r="D21" s="156" t="s">
        <v>124</v>
      </c>
      <c r="E21" s="158" t="str">
        <f>IF(D21=K50,L50,IF(D21=K51,L51,IF(D21=K52,L52,0)))</f>
        <v>LNE</v>
      </c>
      <c r="F21" s="158" t="str">
        <f>IF(D21=K50,M50,IF(D21=K51,M51,IF(D21=K52,M52,0)))</f>
        <v>G020987/3</v>
      </c>
      <c r="K21" t="s">
        <v>74</v>
      </c>
      <c r="L21" t="s">
        <v>111</v>
      </c>
      <c r="M21" t="s">
        <v>112</v>
      </c>
    </row>
    <row r="22" spans="1:13" ht="19.7" customHeight="1">
      <c r="B22" s="169" t="s">
        <v>89</v>
      </c>
      <c r="C22" s="169"/>
      <c r="D22" s="157" t="s">
        <v>129</v>
      </c>
      <c r="E22" s="158" t="str">
        <f>IF(D22=K55,L55,IF(D22=K56,L56,IF(D22=K57,L57,0)))</f>
        <v>LNE</v>
      </c>
      <c r="F22" s="158" t="str">
        <f>IF(D22=K55,M55,IF(D22=K56,M56,IF(D22=K57,M57,0)))</f>
        <v>F060691</v>
      </c>
      <c r="I22" s="42" t="s">
        <v>32</v>
      </c>
      <c r="J22" s="45" t="s">
        <v>65</v>
      </c>
      <c r="K22" s="54" t="s">
        <v>90</v>
      </c>
      <c r="L22" s="33" t="s">
        <v>110</v>
      </c>
      <c r="M22" s="33" t="s">
        <v>107</v>
      </c>
    </row>
    <row r="23" spans="1:13" ht="19.7" customHeight="1">
      <c r="B23" s="195" t="s">
        <v>234</v>
      </c>
      <c r="C23" s="196"/>
      <c r="D23" s="199" t="s">
        <v>239</v>
      </c>
      <c r="E23" s="201" t="str">
        <f>IF(D23=K60,L60,IF(D23=K61,L61,IF(D23=K62,L62,IF(D23=K63,L63,IF(D23=K64,L64,IF(D23=K65,L65,IF(D23=K66,L66,IF(D23=K67,L67,IF(D23=K68,L68,IF(D23=K69,L69,IF(D23=K70,L70,IF(D23=K71,L71,IF(D23=K72,L72,IF(D23=K73,L73,IF(D23=K74,L74,IF(D23=K75,L75,IF(D23=K76,L76,IF(D23=K77,L77,IF(D23=K78,L78,IF(D23=K79,L79,IF(D23=K80,L80,0)))))))))))))))))))))</f>
        <v>France Qualité</v>
      </c>
      <c r="F23" s="203" t="str">
        <f>IF(D23=K60,M60,IF(D23=K61,M61,IF(D23=K62,M62,IF(D23=K63,M63,IF(D23=K64,M64,IF(D23=K65,M65,IF(D23=K66,M66,IF(D23=K67,M67,IF(D23=K68,M68,IF(D23=K69,M69,IF(D23=K70,M70,IF(D23=K71,M71,IF(D23=K72,M72,IF(D23=K73,M73,IF(D23=K74,M74,IF(D23=K75,M75,IF(D23=K76,M76,IF(D23=K77,M77,IF(D23=K78,M78,IF(D23=K79,M79,IF(D23=K80,M80,0)))))))))))))))))))))</f>
        <v>08-10-95957001-123681-RH</v>
      </c>
      <c r="I23" s="43" t="s">
        <v>59</v>
      </c>
      <c r="J23" s="53">
        <v>100</v>
      </c>
      <c r="K23" s="55" t="s">
        <v>91</v>
      </c>
      <c r="L23" s="36" t="s">
        <v>110</v>
      </c>
      <c r="M23" s="36" t="s">
        <v>108</v>
      </c>
    </row>
    <row r="24" spans="1:13" ht="19.7" customHeight="1">
      <c r="B24" s="197"/>
      <c r="C24" s="198"/>
      <c r="D24" s="200"/>
      <c r="E24" s="202"/>
      <c r="F24" s="204"/>
      <c r="I24" s="43" t="s">
        <v>60</v>
      </c>
      <c r="J24" s="53">
        <v>200</v>
      </c>
      <c r="K24" s="56" t="s">
        <v>92</v>
      </c>
      <c r="L24" s="33" t="s">
        <v>110</v>
      </c>
      <c r="M24" s="33" t="s">
        <v>109</v>
      </c>
    </row>
    <row r="25" spans="1:13" ht="19.7" customHeight="1" thickBot="1">
      <c r="I25" s="44" t="s">
        <v>252</v>
      </c>
      <c r="J25" s="27"/>
      <c r="K25" s="54" t="s">
        <v>93</v>
      </c>
      <c r="L25" s="33" t="s">
        <v>110</v>
      </c>
      <c r="M25" s="33" t="s">
        <v>107</v>
      </c>
    </row>
    <row r="26" spans="1:13" ht="19.7" customHeight="1">
      <c r="A26" s="227" t="s">
        <v>184</v>
      </c>
      <c r="B26" s="213" t="s">
        <v>0</v>
      </c>
      <c r="C26" s="213"/>
      <c r="D26" s="213" t="s">
        <v>11</v>
      </c>
      <c r="E26" s="213"/>
      <c r="F26" s="213" t="s">
        <v>181</v>
      </c>
      <c r="G26" s="216"/>
      <c r="I26" s="44" t="s">
        <v>62</v>
      </c>
      <c r="J26" s="27"/>
      <c r="K26" s="55" t="s">
        <v>94</v>
      </c>
      <c r="L26" s="36" t="s">
        <v>110</v>
      </c>
      <c r="M26" s="36" t="s">
        <v>108</v>
      </c>
    </row>
    <row r="27" spans="1:13">
      <c r="A27" s="228"/>
      <c r="B27" s="214"/>
      <c r="C27" s="214"/>
      <c r="D27" s="214"/>
      <c r="E27" s="214"/>
      <c r="F27" s="214"/>
      <c r="G27" s="217"/>
      <c r="I27" s="44" t="s">
        <v>61</v>
      </c>
      <c r="J27" s="27"/>
      <c r="K27" s="55" t="s">
        <v>95</v>
      </c>
      <c r="L27" s="36" t="s">
        <v>110</v>
      </c>
      <c r="M27" s="36" t="s">
        <v>108</v>
      </c>
    </row>
    <row r="28" spans="1:13" ht="15" customHeight="1">
      <c r="A28" s="228"/>
      <c r="B28" s="215" t="s">
        <v>177</v>
      </c>
      <c r="C28" s="218">
        <v>0.6</v>
      </c>
      <c r="D28" s="179">
        <v>25</v>
      </c>
      <c r="E28" s="218">
        <v>-0.4</v>
      </c>
      <c r="F28" s="219" t="s">
        <v>182</v>
      </c>
      <c r="G28" s="220"/>
      <c r="I28" s="44" t="s">
        <v>63</v>
      </c>
      <c r="J28" s="27"/>
      <c r="K28" s="54" t="s">
        <v>96</v>
      </c>
      <c r="L28" s="33" t="s">
        <v>110</v>
      </c>
      <c r="M28" s="33" t="s">
        <v>107</v>
      </c>
    </row>
    <row r="29" spans="1:13" ht="15" customHeight="1">
      <c r="A29" s="228"/>
      <c r="B29" s="215"/>
      <c r="C29" s="218"/>
      <c r="D29" s="179"/>
      <c r="E29" s="218"/>
      <c r="F29" s="219"/>
      <c r="G29" s="220"/>
      <c r="K29" s="55" t="s">
        <v>97</v>
      </c>
      <c r="L29" s="36" t="s">
        <v>110</v>
      </c>
      <c r="M29" s="36" t="s">
        <v>108</v>
      </c>
    </row>
    <row r="30" spans="1:13" ht="15" customHeight="1">
      <c r="A30" s="228"/>
      <c r="B30" s="215" t="s">
        <v>178</v>
      </c>
      <c r="C30" s="218">
        <v>-0.5</v>
      </c>
      <c r="D30" s="179">
        <v>50</v>
      </c>
      <c r="E30" s="218">
        <v>-0.56000000000000005</v>
      </c>
      <c r="F30" s="219"/>
      <c r="G30" s="220"/>
      <c r="K30" s="56" t="s">
        <v>98</v>
      </c>
      <c r="L30" s="33" t="s">
        <v>110</v>
      </c>
      <c r="M30" s="33" t="s">
        <v>109</v>
      </c>
    </row>
    <row r="31" spans="1:13" ht="15" customHeight="1">
      <c r="A31" s="228"/>
      <c r="B31" s="215"/>
      <c r="C31" s="218"/>
      <c r="D31" s="179"/>
      <c r="E31" s="218"/>
      <c r="F31" s="221">
        <v>137.00989999999999</v>
      </c>
      <c r="G31" s="222"/>
      <c r="K31" s="55" t="s">
        <v>99</v>
      </c>
      <c r="L31" s="36" t="s">
        <v>110</v>
      </c>
      <c r="M31" s="36" t="s">
        <v>108</v>
      </c>
    </row>
    <row r="32" spans="1:13" ht="15" customHeight="1">
      <c r="A32" s="228"/>
      <c r="B32" s="215" t="s">
        <v>179</v>
      </c>
      <c r="C32" s="218">
        <v>0.4</v>
      </c>
      <c r="D32" s="179">
        <v>75</v>
      </c>
      <c r="E32" s="218">
        <v>1</v>
      </c>
      <c r="F32" s="221"/>
      <c r="G32" s="222"/>
      <c r="K32" s="54" t="s">
        <v>100</v>
      </c>
      <c r="L32" s="33" t="s">
        <v>110</v>
      </c>
      <c r="M32" s="33" t="s">
        <v>107</v>
      </c>
    </row>
    <row r="33" spans="1:13" ht="15" customHeight="1">
      <c r="A33" s="228"/>
      <c r="B33" s="215"/>
      <c r="C33" s="218"/>
      <c r="D33" s="179"/>
      <c r="E33" s="218"/>
      <c r="F33" s="221"/>
      <c r="G33" s="222"/>
      <c r="K33" s="54" t="s">
        <v>101</v>
      </c>
      <c r="L33" s="33" t="s">
        <v>110</v>
      </c>
      <c r="M33" s="33" t="s">
        <v>107</v>
      </c>
    </row>
    <row r="34" spans="1:13" ht="15" customHeight="1">
      <c r="A34" s="228"/>
      <c r="B34" s="215" t="s">
        <v>180</v>
      </c>
      <c r="C34" s="218">
        <v>-1</v>
      </c>
      <c r="D34" s="179">
        <v>100</v>
      </c>
      <c r="E34" s="218">
        <v>0.78</v>
      </c>
      <c r="F34" s="219" t="s">
        <v>183</v>
      </c>
      <c r="G34" s="220"/>
      <c r="K34" s="55" t="s">
        <v>102</v>
      </c>
      <c r="L34" s="36" t="s">
        <v>110</v>
      </c>
      <c r="M34" s="36" t="s">
        <v>108</v>
      </c>
    </row>
    <row r="35" spans="1:13" ht="15" customHeight="1">
      <c r="A35" s="228"/>
      <c r="B35" s="215"/>
      <c r="C35" s="218"/>
      <c r="D35" s="179"/>
      <c r="E35" s="218"/>
      <c r="F35" s="219"/>
      <c r="G35" s="220"/>
      <c r="K35" s="56" t="s">
        <v>103</v>
      </c>
      <c r="L35" s="33" t="s">
        <v>110</v>
      </c>
      <c r="M35" s="33" t="s">
        <v>109</v>
      </c>
    </row>
    <row r="36" spans="1:13" ht="15" customHeight="1">
      <c r="A36" s="228"/>
      <c r="B36" s="223"/>
      <c r="C36" s="223"/>
      <c r="D36" s="179">
        <v>125</v>
      </c>
      <c r="E36" s="218">
        <v>-1.4</v>
      </c>
      <c r="F36" s="219"/>
      <c r="G36" s="220"/>
      <c r="K36" s="54" t="s">
        <v>104</v>
      </c>
      <c r="L36" s="33" t="s">
        <v>110</v>
      </c>
      <c r="M36" s="33" t="s">
        <v>107</v>
      </c>
    </row>
    <row r="37" spans="1:13" ht="15" customHeight="1">
      <c r="A37" s="228"/>
      <c r="B37" s="223"/>
      <c r="C37" s="223"/>
      <c r="D37" s="179"/>
      <c r="E37" s="218"/>
      <c r="F37" s="221">
        <v>138.00069999999999</v>
      </c>
      <c r="G37" s="222"/>
      <c r="K37" s="55" t="s">
        <v>105</v>
      </c>
      <c r="L37" s="36" t="s">
        <v>110</v>
      </c>
      <c r="M37" s="36" t="s">
        <v>108</v>
      </c>
    </row>
    <row r="38" spans="1:13" ht="15" customHeight="1">
      <c r="A38" s="228"/>
      <c r="B38" s="223"/>
      <c r="C38" s="223"/>
      <c r="D38" s="179">
        <v>150</v>
      </c>
      <c r="E38" s="218">
        <v>1.5</v>
      </c>
      <c r="F38" s="221"/>
      <c r="G38" s="222"/>
      <c r="K38" s="56" t="s">
        <v>106</v>
      </c>
      <c r="L38" s="33" t="s">
        <v>110</v>
      </c>
      <c r="M38" s="33" t="s">
        <v>109</v>
      </c>
    </row>
    <row r="39" spans="1:13" ht="15" customHeight="1">
      <c r="A39" s="228"/>
      <c r="B39" s="223"/>
      <c r="C39" s="223"/>
      <c r="D39" s="179"/>
      <c r="E39" s="218"/>
      <c r="F39" s="221"/>
      <c r="G39" s="222"/>
    </row>
    <row r="40" spans="1:13" ht="15" customHeight="1">
      <c r="A40" s="228"/>
      <c r="B40" s="223"/>
      <c r="C40" s="223"/>
      <c r="D40" s="179">
        <v>175</v>
      </c>
      <c r="E40" s="218">
        <v>0.98</v>
      </c>
      <c r="F40" s="223"/>
      <c r="G40" s="224"/>
    </row>
    <row r="41" spans="1:13" ht="15" customHeight="1">
      <c r="A41" s="228"/>
      <c r="B41" s="223"/>
      <c r="C41" s="223"/>
      <c r="D41" s="179"/>
      <c r="E41" s="218"/>
      <c r="F41" s="223"/>
      <c r="G41" s="224"/>
    </row>
    <row r="42" spans="1:13" ht="15" customHeight="1">
      <c r="A42" s="228"/>
      <c r="B42" s="223"/>
      <c r="C42" s="223"/>
      <c r="D42" s="179">
        <v>200</v>
      </c>
      <c r="E42" s="218">
        <v>-2</v>
      </c>
      <c r="F42" s="223"/>
      <c r="G42" s="224"/>
    </row>
    <row r="43" spans="1:13" ht="15" customHeight="1" thickBot="1">
      <c r="A43" s="229"/>
      <c r="B43" s="225"/>
      <c r="C43" s="225"/>
      <c r="D43" s="207"/>
      <c r="E43" s="230"/>
      <c r="F43" s="225"/>
      <c r="G43" s="226"/>
    </row>
    <row r="44" spans="1:13" ht="15" customHeight="1" thickBot="1">
      <c r="K44" s="170" t="s">
        <v>113</v>
      </c>
      <c r="L44" s="170"/>
      <c r="M44" s="170"/>
    </row>
    <row r="45" spans="1:13" ht="16.5" thickTop="1" thickBot="1">
      <c r="H45" s="175" t="s">
        <v>154</v>
      </c>
      <c r="I45" s="176"/>
      <c r="K45" s="34" t="s">
        <v>114</v>
      </c>
      <c r="L45" s="36" t="s">
        <v>117</v>
      </c>
      <c r="M45" s="36" t="s">
        <v>118</v>
      </c>
    </row>
    <row r="46" spans="1:13">
      <c r="H46" s="177" t="s">
        <v>155</v>
      </c>
      <c r="I46" s="178"/>
      <c r="K46" s="35" t="s">
        <v>115</v>
      </c>
      <c r="L46" s="33" t="s">
        <v>117</v>
      </c>
      <c r="M46" s="33" t="s">
        <v>119</v>
      </c>
    </row>
    <row r="47" spans="1:13">
      <c r="H47" s="159" t="s">
        <v>156</v>
      </c>
      <c r="I47" s="160"/>
      <c r="K47" s="34" t="s">
        <v>116</v>
      </c>
      <c r="L47" s="36" t="s">
        <v>117</v>
      </c>
      <c r="M47" s="36" t="s">
        <v>120</v>
      </c>
    </row>
    <row r="48" spans="1:13">
      <c r="H48" s="159" t="s">
        <v>157</v>
      </c>
      <c r="I48" s="160"/>
    </row>
    <row r="49" spans="8:13">
      <c r="H49" s="159" t="s">
        <v>158</v>
      </c>
      <c r="I49" s="160"/>
      <c r="K49" s="170" t="s">
        <v>121</v>
      </c>
      <c r="L49" s="170"/>
      <c r="M49" s="170"/>
    </row>
    <row r="50" spans="8:13">
      <c r="H50" s="159" t="s">
        <v>159</v>
      </c>
      <c r="I50" s="160"/>
      <c r="K50" s="35" t="s">
        <v>122</v>
      </c>
      <c r="L50" s="33" t="s">
        <v>117</v>
      </c>
      <c r="M50" s="33" t="s">
        <v>125</v>
      </c>
    </row>
    <row r="51" spans="8:13">
      <c r="H51" s="159" t="s">
        <v>160</v>
      </c>
      <c r="I51" s="160"/>
      <c r="K51" s="35" t="s">
        <v>123</v>
      </c>
      <c r="L51" s="33" t="s">
        <v>117</v>
      </c>
      <c r="M51" s="33" t="s">
        <v>126</v>
      </c>
    </row>
    <row r="52" spans="8:13">
      <c r="H52" s="159" t="s">
        <v>161</v>
      </c>
      <c r="I52" s="160"/>
      <c r="K52" s="34" t="s">
        <v>124</v>
      </c>
      <c r="L52" s="36" t="s">
        <v>117</v>
      </c>
      <c r="M52" s="36" t="s">
        <v>127</v>
      </c>
    </row>
    <row r="53" spans="8:13">
      <c r="H53" s="159" t="s">
        <v>162</v>
      </c>
      <c r="I53" s="160"/>
    </row>
    <row r="54" spans="8:13">
      <c r="H54" s="159" t="s">
        <v>163</v>
      </c>
      <c r="I54" s="160"/>
      <c r="K54" s="170" t="s">
        <v>128</v>
      </c>
      <c r="L54" s="170"/>
      <c r="M54" s="170"/>
    </row>
    <row r="55" spans="8:13">
      <c r="H55" s="159" t="s">
        <v>164</v>
      </c>
      <c r="I55" s="160"/>
      <c r="K55" s="34" t="s">
        <v>129</v>
      </c>
      <c r="L55" s="36" t="s">
        <v>117</v>
      </c>
      <c r="M55" s="36" t="s">
        <v>132</v>
      </c>
    </row>
    <row r="56" spans="8:13">
      <c r="H56" s="159" t="s">
        <v>165</v>
      </c>
      <c r="I56" s="160"/>
      <c r="K56" s="34" t="s">
        <v>130</v>
      </c>
      <c r="L56" s="36" t="s">
        <v>117</v>
      </c>
      <c r="M56" s="36" t="s">
        <v>133</v>
      </c>
    </row>
    <row r="57" spans="8:13">
      <c r="H57" s="159" t="s">
        <v>166</v>
      </c>
      <c r="I57" s="160"/>
      <c r="K57" s="35" t="s">
        <v>131</v>
      </c>
      <c r="L57" s="33" t="s">
        <v>117</v>
      </c>
      <c r="M57" s="33" t="s">
        <v>134</v>
      </c>
    </row>
    <row r="58" spans="8:13">
      <c r="H58" s="159" t="s">
        <v>167</v>
      </c>
      <c r="I58" s="160"/>
    </row>
    <row r="59" spans="8:13">
      <c r="H59" s="159" t="s">
        <v>168</v>
      </c>
      <c r="I59" s="160"/>
      <c r="K59" s="170" t="s">
        <v>135</v>
      </c>
      <c r="L59" s="170"/>
      <c r="M59" s="170"/>
    </row>
    <row r="60" spans="8:13">
      <c r="H60" s="159" t="s">
        <v>169</v>
      </c>
      <c r="I60" s="160"/>
      <c r="K60" s="34" t="s">
        <v>114</v>
      </c>
      <c r="L60" s="36" t="s">
        <v>144</v>
      </c>
      <c r="M60" s="36" t="s">
        <v>145</v>
      </c>
    </row>
    <row r="61" spans="8:13">
      <c r="H61" s="159" t="s">
        <v>170</v>
      </c>
      <c r="I61" s="160"/>
      <c r="K61" s="34" t="s">
        <v>136</v>
      </c>
      <c r="L61" s="36" t="s">
        <v>144</v>
      </c>
      <c r="M61" s="36" t="s">
        <v>146</v>
      </c>
    </row>
    <row r="62" spans="8:13" ht="15.75" thickBot="1">
      <c r="H62" s="161" t="s">
        <v>171</v>
      </c>
      <c r="I62" s="162"/>
      <c r="K62" s="34" t="s">
        <v>137</v>
      </c>
      <c r="L62" s="36" t="s">
        <v>144</v>
      </c>
      <c r="M62" s="36" t="s">
        <v>147</v>
      </c>
    </row>
    <row r="63" spans="8:13">
      <c r="K63" s="34" t="s">
        <v>138</v>
      </c>
      <c r="L63" s="36" t="s">
        <v>144</v>
      </c>
      <c r="M63" s="36" t="s">
        <v>148</v>
      </c>
    </row>
    <row r="64" spans="8:13">
      <c r="K64" s="34" t="s">
        <v>139</v>
      </c>
      <c r="L64" s="36" t="s">
        <v>144</v>
      </c>
      <c r="M64" s="36" t="s">
        <v>149</v>
      </c>
    </row>
    <row r="65" spans="9:13">
      <c r="I65"/>
      <c r="J65"/>
      <c r="K65" s="34" t="s">
        <v>140</v>
      </c>
      <c r="L65" s="36" t="s">
        <v>144</v>
      </c>
      <c r="M65" s="36" t="s">
        <v>150</v>
      </c>
    </row>
    <row r="66" spans="9:13">
      <c r="I66"/>
      <c r="J66"/>
      <c r="K66" s="34" t="s">
        <v>141</v>
      </c>
      <c r="L66" s="36" t="s">
        <v>144</v>
      </c>
      <c r="M66" s="36" t="s">
        <v>151</v>
      </c>
    </row>
    <row r="67" spans="9:13">
      <c r="I67"/>
      <c r="J67"/>
      <c r="K67" s="34" t="s">
        <v>142</v>
      </c>
      <c r="L67" s="36" t="s">
        <v>144</v>
      </c>
      <c r="M67" s="36" t="s">
        <v>152</v>
      </c>
    </row>
    <row r="68" spans="9:13">
      <c r="I68"/>
      <c r="J68"/>
      <c r="K68" s="34" t="s">
        <v>143</v>
      </c>
      <c r="L68" s="36" t="s">
        <v>144</v>
      </c>
      <c r="M68" s="36" t="s">
        <v>153</v>
      </c>
    </row>
    <row r="69" spans="9:13">
      <c r="I69"/>
      <c r="J69"/>
      <c r="K69" s="34" t="s">
        <v>235</v>
      </c>
      <c r="L69" s="36" t="s">
        <v>253</v>
      </c>
      <c r="M69" s="36" t="s">
        <v>254</v>
      </c>
    </row>
    <row r="70" spans="9:13">
      <c r="K70" s="34" t="s">
        <v>236</v>
      </c>
      <c r="L70" s="36" t="s">
        <v>253</v>
      </c>
      <c r="M70" s="36" t="s">
        <v>255</v>
      </c>
    </row>
    <row r="71" spans="9:13">
      <c r="K71" s="34" t="s">
        <v>237</v>
      </c>
      <c r="L71" s="36" t="s">
        <v>253</v>
      </c>
      <c r="M71" s="36" t="s">
        <v>256</v>
      </c>
    </row>
    <row r="72" spans="9:13">
      <c r="K72" s="34" t="s">
        <v>238</v>
      </c>
      <c r="L72" s="36" t="s">
        <v>253</v>
      </c>
      <c r="M72" s="36" t="s">
        <v>257</v>
      </c>
    </row>
    <row r="73" spans="9:13">
      <c r="K73" s="34" t="s">
        <v>239</v>
      </c>
      <c r="L73" s="92" t="s">
        <v>253</v>
      </c>
      <c r="M73" s="92" t="s">
        <v>258</v>
      </c>
    </row>
    <row r="74" spans="9:13">
      <c r="K74" s="34" t="s">
        <v>240</v>
      </c>
      <c r="L74" s="36" t="s">
        <v>253</v>
      </c>
      <c r="M74" s="36" t="s">
        <v>259</v>
      </c>
    </row>
    <row r="75" spans="9:13">
      <c r="K75" s="34" t="s">
        <v>241</v>
      </c>
      <c r="L75" s="36" t="s">
        <v>253</v>
      </c>
      <c r="M75" s="36" t="s">
        <v>260</v>
      </c>
    </row>
    <row r="76" spans="9:13">
      <c r="K76" s="34" t="s">
        <v>242</v>
      </c>
      <c r="L76" s="36" t="s">
        <v>253</v>
      </c>
      <c r="M76" s="36" t="s">
        <v>261</v>
      </c>
    </row>
    <row r="77" spans="9:13">
      <c r="K77" s="34" t="s">
        <v>243</v>
      </c>
      <c r="L77" s="36" t="s">
        <v>253</v>
      </c>
      <c r="M77" s="36" t="s">
        <v>262</v>
      </c>
    </row>
    <row r="78" spans="9:13">
      <c r="K78" s="34" t="s">
        <v>244</v>
      </c>
      <c r="L78" s="36" t="s">
        <v>253</v>
      </c>
      <c r="M78" s="36" t="s">
        <v>263</v>
      </c>
    </row>
    <row r="79" spans="9:13">
      <c r="K79" s="34" t="s">
        <v>245</v>
      </c>
      <c r="L79" s="36" t="s">
        <v>253</v>
      </c>
      <c r="M79" s="36" t="s">
        <v>264</v>
      </c>
    </row>
    <row r="80" spans="9:13">
      <c r="K80" s="34" t="s">
        <v>246</v>
      </c>
      <c r="L80" s="36" t="s">
        <v>253</v>
      </c>
      <c r="M80" s="36" t="s">
        <v>265</v>
      </c>
    </row>
  </sheetData>
  <sheetProtection password="CA0D" sheet="1" objects="1" scenarios="1" selectLockedCells="1"/>
  <mergeCells count="86">
    <mergeCell ref="B30:B31"/>
    <mergeCell ref="B19:C19"/>
    <mergeCell ref="F40:G43"/>
    <mergeCell ref="B36:C43"/>
    <mergeCell ref="A26:A43"/>
    <mergeCell ref="E36:E37"/>
    <mergeCell ref="E38:E39"/>
    <mergeCell ref="E40:E41"/>
    <mergeCell ref="E42:E43"/>
    <mergeCell ref="B32:B33"/>
    <mergeCell ref="B34:B35"/>
    <mergeCell ref="C28:C29"/>
    <mergeCell ref="C30:C31"/>
    <mergeCell ref="C32:C33"/>
    <mergeCell ref="C34:C35"/>
    <mergeCell ref="D28:D29"/>
    <mergeCell ref="D36:D37"/>
    <mergeCell ref="F26:G27"/>
    <mergeCell ref="E28:E29"/>
    <mergeCell ref="E30:E31"/>
    <mergeCell ref="E32:E33"/>
    <mergeCell ref="E34:E35"/>
    <mergeCell ref="F28:G30"/>
    <mergeCell ref="F31:G33"/>
    <mergeCell ref="F34:G36"/>
    <mergeCell ref="F37:G39"/>
    <mergeCell ref="D38:D39"/>
    <mergeCell ref="D42:D43"/>
    <mergeCell ref="B3:B5"/>
    <mergeCell ref="B6:C6"/>
    <mergeCell ref="D6:E6"/>
    <mergeCell ref="B16:F16"/>
    <mergeCell ref="B11:C11"/>
    <mergeCell ref="B10:C10"/>
    <mergeCell ref="B9:C9"/>
    <mergeCell ref="B17:C17"/>
    <mergeCell ref="B26:C27"/>
    <mergeCell ref="D26:E27"/>
    <mergeCell ref="D32:D33"/>
    <mergeCell ref="D34:D35"/>
    <mergeCell ref="B22:C22"/>
    <mergeCell ref="D30:D31"/>
    <mergeCell ref="B28:B29"/>
    <mergeCell ref="B23:C24"/>
    <mergeCell ref="D23:D24"/>
    <mergeCell ref="E23:E24"/>
    <mergeCell ref="F23:F24"/>
    <mergeCell ref="E9:F9"/>
    <mergeCell ref="K7:L7"/>
    <mergeCell ref="C2:F2"/>
    <mergeCell ref="C3:F3"/>
    <mergeCell ref="C4:F4"/>
    <mergeCell ref="C5:F5"/>
    <mergeCell ref="G7:G8"/>
    <mergeCell ref="K59:M59"/>
    <mergeCell ref="D10:F10"/>
    <mergeCell ref="D11:F11"/>
    <mergeCell ref="H45:I45"/>
    <mergeCell ref="H46:I46"/>
    <mergeCell ref="H47:I47"/>
    <mergeCell ref="H48:I48"/>
    <mergeCell ref="H49:I49"/>
    <mergeCell ref="H50:I50"/>
    <mergeCell ref="K20:M20"/>
    <mergeCell ref="K44:M44"/>
    <mergeCell ref="K49:M49"/>
    <mergeCell ref="K54:M54"/>
    <mergeCell ref="H52:I52"/>
    <mergeCell ref="H59:I59"/>
    <mergeCell ref="D40:D41"/>
    <mergeCell ref="H60:I60"/>
    <mergeCell ref="H61:I61"/>
    <mergeCell ref="H62:I62"/>
    <mergeCell ref="B8:C8"/>
    <mergeCell ref="D8:F8"/>
    <mergeCell ref="H53:I53"/>
    <mergeCell ref="H54:I54"/>
    <mergeCell ref="H55:I55"/>
    <mergeCell ref="H56:I56"/>
    <mergeCell ref="H57:I57"/>
    <mergeCell ref="H58:I58"/>
    <mergeCell ref="E14:F14"/>
    <mergeCell ref="H51:I51"/>
    <mergeCell ref="B18:C18"/>
    <mergeCell ref="B20:C20"/>
    <mergeCell ref="B21:C21"/>
  </mergeCells>
  <dataValidations count="9">
    <dataValidation type="list" allowBlank="1" showInputMessage="1" showErrorMessage="1" sqref="D18:D19">
      <formula1>$K$22:$K$38</formula1>
    </dataValidation>
    <dataValidation type="list" allowBlank="1" showInputMessage="1" showErrorMessage="1" sqref="D20">
      <formula1>$K$45:$K$47</formula1>
    </dataValidation>
    <dataValidation type="list" allowBlank="1" showInputMessage="1" showErrorMessage="1" sqref="D21">
      <formula1>$K$50:$K$52</formula1>
    </dataValidation>
    <dataValidation type="list" allowBlank="1" showInputMessage="1" showErrorMessage="1" sqref="D22">
      <formula1>$K$55:$K$57</formula1>
    </dataValidation>
    <dataValidation type="list" allowBlank="1" showInputMessage="1" showErrorMessage="1" sqref="B13">
      <formula1>$I$9:$I$17</formula1>
    </dataValidation>
    <dataValidation type="list" allowBlank="1" showInputMessage="1" showErrorMessage="1" sqref="C13">
      <formula1>$I$23:$I$28</formula1>
    </dataValidation>
    <dataValidation type="list" allowBlank="1" showInputMessage="1" showErrorMessage="1" sqref="D10:F10">
      <formula1>$H$46:$H$68</formula1>
    </dataValidation>
    <dataValidation type="list" showInputMessage="1" showErrorMessage="1" sqref="D23:D24">
      <formula1>$K$60:$K$80</formula1>
    </dataValidation>
    <dataValidation type="list" allowBlank="1" showInputMessage="1" showErrorMessage="1" sqref="D9">
      <formula1>$J$2:$J$3</formula1>
    </dataValidation>
  </dataValidations>
  <hyperlinks>
    <hyperlink ref="K24" r:id="rId1" display="053116"/>
    <hyperlink ref="K26" r:id="rId2"/>
    <hyperlink ref="K23" r:id="rId3"/>
    <hyperlink ref="K27" r:id="rId4"/>
    <hyperlink ref="K29" r:id="rId5"/>
    <hyperlink ref="K30" r:id="rId6" display="052549"/>
    <hyperlink ref="K31" r:id="rId7"/>
    <hyperlink ref="K35" r:id="rId8" display="913059"/>
    <hyperlink ref="K34" r:id="rId9"/>
    <hyperlink ref="K38" r:id="rId10" display="050647"/>
    <hyperlink ref="K37" r:id="rId11"/>
    <hyperlink ref="K45" r:id="rId12"/>
    <hyperlink ref="K47" r:id="rId13"/>
    <hyperlink ref="K51" r:id="rId14"/>
    <hyperlink ref="K52" r:id="rId15"/>
    <hyperlink ref="K55" r:id="rId16"/>
    <hyperlink ref="K57" r:id="rId17"/>
    <hyperlink ref="K68" r:id="rId18"/>
    <hyperlink ref="K67" r:id="rId19"/>
    <hyperlink ref="K61" r:id="rId20"/>
    <hyperlink ref="K65" r:id="rId21"/>
    <hyperlink ref="K63" r:id="rId22"/>
    <hyperlink ref="K66" r:id="rId23"/>
    <hyperlink ref="K60" r:id="rId24"/>
    <hyperlink ref="K62" r:id="rId25"/>
    <hyperlink ref="K64" r:id="rId26"/>
  </hyperlinks>
  <pageMargins left="0.35433070866141736" right="0.3125" top="0.74803149606299213" bottom="0.74803149606299213" header="0.31496062992125984" footer="0.31496062992125984"/>
  <pageSetup paperSize="9" orientation="portrait" verticalDpi="0" r:id="rId27"/>
  <ignoredErrors>
    <ignoredError sqref="F13 M22:M23 M26:M29 M31:M34 M36:M37 K45 K50:K52 K55:K56 K60:K65 K26:K38 K22:K25 M25" numberStoredAsText="1"/>
  </ignoredErrors>
  <drawing r:id="rId28"/>
</worksheet>
</file>

<file path=xl/worksheets/sheet2.xml><?xml version="1.0" encoding="utf-8"?>
<worksheet xmlns="http://schemas.openxmlformats.org/spreadsheetml/2006/main" xmlns:r="http://schemas.openxmlformats.org/officeDocument/2006/relationships">
  <dimension ref="B1:L111"/>
  <sheetViews>
    <sheetView showGridLines="0" view="pageBreakPreview" topLeftCell="A9" zoomScale="60" zoomScaleNormal="100" workbookViewId="0">
      <selection activeCell="B39" sqref="B39:K40"/>
    </sheetView>
  </sheetViews>
  <sheetFormatPr baseColWidth="10" defaultRowHeight="15"/>
  <cols>
    <col min="1" max="1" width="4.28515625" style="95" customWidth="1"/>
    <col min="2" max="2" width="10.28515625" style="95" customWidth="1"/>
    <col min="3" max="4" width="11.42578125" style="95"/>
    <col min="5" max="5" width="21.85546875" style="95" customWidth="1"/>
    <col min="6" max="6" width="9.42578125" style="95" customWidth="1"/>
    <col min="7" max="7" width="1.7109375" style="95" customWidth="1"/>
    <col min="8" max="8" width="8.7109375" style="95" customWidth="1"/>
    <col min="9" max="9" width="8" style="95" customWidth="1"/>
    <col min="10" max="12" width="8.7109375" style="95" customWidth="1"/>
    <col min="13" max="257" width="11.42578125" style="95"/>
    <col min="258" max="258" width="4.28515625" style="95" customWidth="1"/>
    <col min="259" max="259" width="10.28515625" style="95" customWidth="1"/>
    <col min="260" max="261" width="11.42578125" style="95"/>
    <col min="262" max="262" width="21.85546875" style="95" customWidth="1"/>
    <col min="263" max="263" width="9.42578125" style="95" customWidth="1"/>
    <col min="264" max="264" width="9.140625" style="95" customWidth="1"/>
    <col min="265" max="268" width="8.7109375" style="95" customWidth="1"/>
    <col min="269" max="513" width="11.42578125" style="95"/>
    <col min="514" max="514" width="4.28515625" style="95" customWidth="1"/>
    <col min="515" max="515" width="10.28515625" style="95" customWidth="1"/>
    <col min="516" max="517" width="11.42578125" style="95"/>
    <col min="518" max="518" width="21.85546875" style="95" customWidth="1"/>
    <col min="519" max="519" width="9.42578125" style="95" customWidth="1"/>
    <col min="520" max="520" width="9.140625" style="95" customWidth="1"/>
    <col min="521" max="524" width="8.7109375" style="95" customWidth="1"/>
    <col min="525" max="769" width="11.42578125" style="95"/>
    <col min="770" max="770" width="4.28515625" style="95" customWidth="1"/>
    <col min="771" max="771" width="10.28515625" style="95" customWidth="1"/>
    <col min="772" max="773" width="11.42578125" style="95"/>
    <col min="774" max="774" width="21.85546875" style="95" customWidth="1"/>
    <col min="775" max="775" width="9.42578125" style="95" customWidth="1"/>
    <col min="776" max="776" width="9.140625" style="95" customWidth="1"/>
    <col min="777" max="780" width="8.7109375" style="95" customWidth="1"/>
    <col min="781" max="1025" width="11.42578125" style="95"/>
    <col min="1026" max="1026" width="4.28515625" style="95" customWidth="1"/>
    <col min="1027" max="1027" width="10.28515625" style="95" customWidth="1"/>
    <col min="1028" max="1029" width="11.42578125" style="95"/>
    <col min="1030" max="1030" width="21.85546875" style="95" customWidth="1"/>
    <col min="1031" max="1031" width="9.42578125" style="95" customWidth="1"/>
    <col min="1032" max="1032" width="9.140625" style="95" customWidth="1"/>
    <col min="1033" max="1036" width="8.7109375" style="95" customWidth="1"/>
    <col min="1037" max="1281" width="11.42578125" style="95"/>
    <col min="1282" max="1282" width="4.28515625" style="95" customWidth="1"/>
    <col min="1283" max="1283" width="10.28515625" style="95" customWidth="1"/>
    <col min="1284" max="1285" width="11.42578125" style="95"/>
    <col min="1286" max="1286" width="21.85546875" style="95" customWidth="1"/>
    <col min="1287" max="1287" width="9.42578125" style="95" customWidth="1"/>
    <col min="1288" max="1288" width="9.140625" style="95" customWidth="1"/>
    <col min="1289" max="1292" width="8.7109375" style="95" customWidth="1"/>
    <col min="1293" max="1537" width="11.42578125" style="95"/>
    <col min="1538" max="1538" width="4.28515625" style="95" customWidth="1"/>
    <col min="1539" max="1539" width="10.28515625" style="95" customWidth="1"/>
    <col min="1540" max="1541" width="11.42578125" style="95"/>
    <col min="1542" max="1542" width="21.85546875" style="95" customWidth="1"/>
    <col min="1543" max="1543" width="9.42578125" style="95" customWidth="1"/>
    <col min="1544" max="1544" width="9.140625" style="95" customWidth="1"/>
    <col min="1545" max="1548" width="8.7109375" style="95" customWidth="1"/>
    <col min="1549" max="1793" width="11.42578125" style="95"/>
    <col min="1794" max="1794" width="4.28515625" style="95" customWidth="1"/>
    <col min="1795" max="1795" width="10.28515625" style="95" customWidth="1"/>
    <col min="1796" max="1797" width="11.42578125" style="95"/>
    <col min="1798" max="1798" width="21.85546875" style="95" customWidth="1"/>
    <col min="1799" max="1799" width="9.42578125" style="95" customWidth="1"/>
    <col min="1800" max="1800" width="9.140625" style="95" customWidth="1"/>
    <col min="1801" max="1804" width="8.7109375" style="95" customWidth="1"/>
    <col min="1805" max="2049" width="11.42578125" style="95"/>
    <col min="2050" max="2050" width="4.28515625" style="95" customWidth="1"/>
    <col min="2051" max="2051" width="10.28515625" style="95" customWidth="1"/>
    <col min="2052" max="2053" width="11.42578125" style="95"/>
    <col min="2054" max="2054" width="21.85546875" style="95" customWidth="1"/>
    <col min="2055" max="2055" width="9.42578125" style="95" customWidth="1"/>
    <col min="2056" max="2056" width="9.140625" style="95" customWidth="1"/>
    <col min="2057" max="2060" width="8.7109375" style="95" customWidth="1"/>
    <col min="2061" max="2305" width="11.42578125" style="95"/>
    <col min="2306" max="2306" width="4.28515625" style="95" customWidth="1"/>
    <col min="2307" max="2307" width="10.28515625" style="95" customWidth="1"/>
    <col min="2308" max="2309" width="11.42578125" style="95"/>
    <col min="2310" max="2310" width="21.85546875" style="95" customWidth="1"/>
    <col min="2311" max="2311" width="9.42578125" style="95" customWidth="1"/>
    <col min="2312" max="2312" width="9.140625" style="95" customWidth="1"/>
    <col min="2313" max="2316" width="8.7109375" style="95" customWidth="1"/>
    <col min="2317" max="2561" width="11.42578125" style="95"/>
    <col min="2562" max="2562" width="4.28515625" style="95" customWidth="1"/>
    <col min="2563" max="2563" width="10.28515625" style="95" customWidth="1"/>
    <col min="2564" max="2565" width="11.42578125" style="95"/>
    <col min="2566" max="2566" width="21.85546875" style="95" customWidth="1"/>
    <col min="2567" max="2567" width="9.42578125" style="95" customWidth="1"/>
    <col min="2568" max="2568" width="9.140625" style="95" customWidth="1"/>
    <col min="2569" max="2572" width="8.7109375" style="95" customWidth="1"/>
    <col min="2573" max="2817" width="11.42578125" style="95"/>
    <col min="2818" max="2818" width="4.28515625" style="95" customWidth="1"/>
    <col min="2819" max="2819" width="10.28515625" style="95" customWidth="1"/>
    <col min="2820" max="2821" width="11.42578125" style="95"/>
    <col min="2822" max="2822" width="21.85546875" style="95" customWidth="1"/>
    <col min="2823" max="2823" width="9.42578125" style="95" customWidth="1"/>
    <col min="2824" max="2824" width="9.140625" style="95" customWidth="1"/>
    <col min="2825" max="2828" width="8.7109375" style="95" customWidth="1"/>
    <col min="2829" max="3073" width="11.42578125" style="95"/>
    <col min="3074" max="3074" width="4.28515625" style="95" customWidth="1"/>
    <col min="3075" max="3075" width="10.28515625" style="95" customWidth="1"/>
    <col min="3076" max="3077" width="11.42578125" style="95"/>
    <col min="3078" max="3078" width="21.85546875" style="95" customWidth="1"/>
    <col min="3079" max="3079" width="9.42578125" style="95" customWidth="1"/>
    <col min="3080" max="3080" width="9.140625" style="95" customWidth="1"/>
    <col min="3081" max="3084" width="8.7109375" style="95" customWidth="1"/>
    <col min="3085" max="3329" width="11.42578125" style="95"/>
    <col min="3330" max="3330" width="4.28515625" style="95" customWidth="1"/>
    <col min="3331" max="3331" width="10.28515625" style="95" customWidth="1"/>
    <col min="3332" max="3333" width="11.42578125" style="95"/>
    <col min="3334" max="3334" width="21.85546875" style="95" customWidth="1"/>
    <col min="3335" max="3335" width="9.42578125" style="95" customWidth="1"/>
    <col min="3336" max="3336" width="9.140625" style="95" customWidth="1"/>
    <col min="3337" max="3340" width="8.7109375" style="95" customWidth="1"/>
    <col min="3341" max="3585" width="11.42578125" style="95"/>
    <col min="3586" max="3586" width="4.28515625" style="95" customWidth="1"/>
    <col min="3587" max="3587" width="10.28515625" style="95" customWidth="1"/>
    <col min="3588" max="3589" width="11.42578125" style="95"/>
    <col min="3590" max="3590" width="21.85546875" style="95" customWidth="1"/>
    <col min="3591" max="3591" width="9.42578125" style="95" customWidth="1"/>
    <col min="3592" max="3592" width="9.140625" style="95" customWidth="1"/>
    <col min="3593" max="3596" width="8.7109375" style="95" customWidth="1"/>
    <col min="3597" max="3841" width="11.42578125" style="95"/>
    <col min="3842" max="3842" width="4.28515625" style="95" customWidth="1"/>
    <col min="3843" max="3843" width="10.28515625" style="95" customWidth="1"/>
    <col min="3844" max="3845" width="11.42578125" style="95"/>
    <col min="3846" max="3846" width="21.85546875" style="95" customWidth="1"/>
    <col min="3847" max="3847" width="9.42578125" style="95" customWidth="1"/>
    <col min="3848" max="3848" width="9.140625" style="95" customWidth="1"/>
    <col min="3849" max="3852" width="8.7109375" style="95" customWidth="1"/>
    <col min="3853" max="4097" width="11.42578125" style="95"/>
    <col min="4098" max="4098" width="4.28515625" style="95" customWidth="1"/>
    <col min="4099" max="4099" width="10.28515625" style="95" customWidth="1"/>
    <col min="4100" max="4101" width="11.42578125" style="95"/>
    <col min="4102" max="4102" width="21.85546875" style="95" customWidth="1"/>
    <col min="4103" max="4103" width="9.42578125" style="95" customWidth="1"/>
    <col min="4104" max="4104" width="9.140625" style="95" customWidth="1"/>
    <col min="4105" max="4108" width="8.7109375" style="95" customWidth="1"/>
    <col min="4109" max="4353" width="11.42578125" style="95"/>
    <col min="4354" max="4354" width="4.28515625" style="95" customWidth="1"/>
    <col min="4355" max="4355" width="10.28515625" style="95" customWidth="1"/>
    <col min="4356" max="4357" width="11.42578125" style="95"/>
    <col min="4358" max="4358" width="21.85546875" style="95" customWidth="1"/>
    <col min="4359" max="4359" width="9.42578125" style="95" customWidth="1"/>
    <col min="4360" max="4360" width="9.140625" style="95" customWidth="1"/>
    <col min="4361" max="4364" width="8.7109375" style="95" customWidth="1"/>
    <col min="4365" max="4609" width="11.42578125" style="95"/>
    <col min="4610" max="4610" width="4.28515625" style="95" customWidth="1"/>
    <col min="4611" max="4611" width="10.28515625" style="95" customWidth="1"/>
    <col min="4612" max="4613" width="11.42578125" style="95"/>
    <col min="4614" max="4614" width="21.85546875" style="95" customWidth="1"/>
    <col min="4615" max="4615" width="9.42578125" style="95" customWidth="1"/>
    <col min="4616" max="4616" width="9.140625" style="95" customWidth="1"/>
    <col min="4617" max="4620" width="8.7109375" style="95" customWidth="1"/>
    <col min="4621" max="4865" width="11.42578125" style="95"/>
    <col min="4866" max="4866" width="4.28515625" style="95" customWidth="1"/>
    <col min="4867" max="4867" width="10.28515625" style="95" customWidth="1"/>
    <col min="4868" max="4869" width="11.42578125" style="95"/>
    <col min="4870" max="4870" width="21.85546875" style="95" customWidth="1"/>
    <col min="4871" max="4871" width="9.42578125" style="95" customWidth="1"/>
    <col min="4872" max="4872" width="9.140625" style="95" customWidth="1"/>
    <col min="4873" max="4876" width="8.7109375" style="95" customWidth="1"/>
    <col min="4877" max="5121" width="11.42578125" style="95"/>
    <col min="5122" max="5122" width="4.28515625" style="95" customWidth="1"/>
    <col min="5123" max="5123" width="10.28515625" style="95" customWidth="1"/>
    <col min="5124" max="5125" width="11.42578125" style="95"/>
    <col min="5126" max="5126" width="21.85546875" style="95" customWidth="1"/>
    <col min="5127" max="5127" width="9.42578125" style="95" customWidth="1"/>
    <col min="5128" max="5128" width="9.140625" style="95" customWidth="1"/>
    <col min="5129" max="5132" width="8.7109375" style="95" customWidth="1"/>
    <col min="5133" max="5377" width="11.42578125" style="95"/>
    <col min="5378" max="5378" width="4.28515625" style="95" customWidth="1"/>
    <col min="5379" max="5379" width="10.28515625" style="95" customWidth="1"/>
    <col min="5380" max="5381" width="11.42578125" style="95"/>
    <col min="5382" max="5382" width="21.85546875" style="95" customWidth="1"/>
    <col min="5383" max="5383" width="9.42578125" style="95" customWidth="1"/>
    <col min="5384" max="5384" width="9.140625" style="95" customWidth="1"/>
    <col min="5385" max="5388" width="8.7109375" style="95" customWidth="1"/>
    <col min="5389" max="5633" width="11.42578125" style="95"/>
    <col min="5634" max="5634" width="4.28515625" style="95" customWidth="1"/>
    <col min="5635" max="5635" width="10.28515625" style="95" customWidth="1"/>
    <col min="5636" max="5637" width="11.42578125" style="95"/>
    <col min="5638" max="5638" width="21.85546875" style="95" customWidth="1"/>
    <col min="5639" max="5639" width="9.42578125" style="95" customWidth="1"/>
    <col min="5640" max="5640" width="9.140625" style="95" customWidth="1"/>
    <col min="5641" max="5644" width="8.7109375" style="95" customWidth="1"/>
    <col min="5645" max="5889" width="11.42578125" style="95"/>
    <col min="5890" max="5890" width="4.28515625" style="95" customWidth="1"/>
    <col min="5891" max="5891" width="10.28515625" style="95" customWidth="1"/>
    <col min="5892" max="5893" width="11.42578125" style="95"/>
    <col min="5894" max="5894" width="21.85546875" style="95" customWidth="1"/>
    <col min="5895" max="5895" width="9.42578125" style="95" customWidth="1"/>
    <col min="5896" max="5896" width="9.140625" style="95" customWidth="1"/>
    <col min="5897" max="5900" width="8.7109375" style="95" customWidth="1"/>
    <col min="5901" max="6145" width="11.42578125" style="95"/>
    <col min="6146" max="6146" width="4.28515625" style="95" customWidth="1"/>
    <col min="6147" max="6147" width="10.28515625" style="95" customWidth="1"/>
    <col min="6148" max="6149" width="11.42578125" style="95"/>
    <col min="6150" max="6150" width="21.85546875" style="95" customWidth="1"/>
    <col min="6151" max="6151" width="9.42578125" style="95" customWidth="1"/>
    <col min="6152" max="6152" width="9.140625" style="95" customWidth="1"/>
    <col min="6153" max="6156" width="8.7109375" style="95" customWidth="1"/>
    <col min="6157" max="6401" width="11.42578125" style="95"/>
    <col min="6402" max="6402" width="4.28515625" style="95" customWidth="1"/>
    <col min="6403" max="6403" width="10.28515625" style="95" customWidth="1"/>
    <col min="6404" max="6405" width="11.42578125" style="95"/>
    <col min="6406" max="6406" width="21.85546875" style="95" customWidth="1"/>
    <col min="6407" max="6407" width="9.42578125" style="95" customWidth="1"/>
    <col min="6408" max="6408" width="9.140625" style="95" customWidth="1"/>
    <col min="6409" max="6412" width="8.7109375" style="95" customWidth="1"/>
    <col min="6413" max="6657" width="11.42578125" style="95"/>
    <col min="6658" max="6658" width="4.28515625" style="95" customWidth="1"/>
    <col min="6659" max="6659" width="10.28515625" style="95" customWidth="1"/>
    <col min="6660" max="6661" width="11.42578125" style="95"/>
    <col min="6662" max="6662" width="21.85546875" style="95" customWidth="1"/>
    <col min="6663" max="6663" width="9.42578125" style="95" customWidth="1"/>
    <col min="6664" max="6664" width="9.140625" style="95" customWidth="1"/>
    <col min="6665" max="6668" width="8.7109375" style="95" customWidth="1"/>
    <col min="6669" max="6913" width="11.42578125" style="95"/>
    <col min="6914" max="6914" width="4.28515625" style="95" customWidth="1"/>
    <col min="6915" max="6915" width="10.28515625" style="95" customWidth="1"/>
    <col min="6916" max="6917" width="11.42578125" style="95"/>
    <col min="6918" max="6918" width="21.85546875" style="95" customWidth="1"/>
    <col min="6919" max="6919" width="9.42578125" style="95" customWidth="1"/>
    <col min="6920" max="6920" width="9.140625" style="95" customWidth="1"/>
    <col min="6921" max="6924" width="8.7109375" style="95" customWidth="1"/>
    <col min="6925" max="7169" width="11.42578125" style="95"/>
    <col min="7170" max="7170" width="4.28515625" style="95" customWidth="1"/>
    <col min="7171" max="7171" width="10.28515625" style="95" customWidth="1"/>
    <col min="7172" max="7173" width="11.42578125" style="95"/>
    <col min="7174" max="7174" width="21.85546875" style="95" customWidth="1"/>
    <col min="7175" max="7175" width="9.42578125" style="95" customWidth="1"/>
    <col min="7176" max="7176" width="9.140625" style="95" customWidth="1"/>
    <col min="7177" max="7180" width="8.7109375" style="95" customWidth="1"/>
    <col min="7181" max="7425" width="11.42578125" style="95"/>
    <col min="7426" max="7426" width="4.28515625" style="95" customWidth="1"/>
    <col min="7427" max="7427" width="10.28515625" style="95" customWidth="1"/>
    <col min="7428" max="7429" width="11.42578125" style="95"/>
    <col min="7430" max="7430" width="21.85546875" style="95" customWidth="1"/>
    <col min="7431" max="7431" width="9.42578125" style="95" customWidth="1"/>
    <col min="7432" max="7432" width="9.140625" style="95" customWidth="1"/>
    <col min="7433" max="7436" width="8.7109375" style="95" customWidth="1"/>
    <col min="7437" max="7681" width="11.42578125" style="95"/>
    <col min="7682" max="7682" width="4.28515625" style="95" customWidth="1"/>
    <col min="7683" max="7683" width="10.28515625" style="95" customWidth="1"/>
    <col min="7684" max="7685" width="11.42578125" style="95"/>
    <col min="7686" max="7686" width="21.85546875" style="95" customWidth="1"/>
    <col min="7687" max="7687" width="9.42578125" style="95" customWidth="1"/>
    <col min="7688" max="7688" width="9.140625" style="95" customWidth="1"/>
    <col min="7689" max="7692" width="8.7109375" style="95" customWidth="1"/>
    <col min="7693" max="7937" width="11.42578125" style="95"/>
    <col min="7938" max="7938" width="4.28515625" style="95" customWidth="1"/>
    <col min="7939" max="7939" width="10.28515625" style="95" customWidth="1"/>
    <col min="7940" max="7941" width="11.42578125" style="95"/>
    <col min="7942" max="7942" width="21.85546875" style="95" customWidth="1"/>
    <col min="7943" max="7943" width="9.42578125" style="95" customWidth="1"/>
    <col min="7944" max="7944" width="9.140625" style="95" customWidth="1"/>
    <col min="7945" max="7948" width="8.7109375" style="95" customWidth="1"/>
    <col min="7949" max="8193" width="11.42578125" style="95"/>
    <col min="8194" max="8194" width="4.28515625" style="95" customWidth="1"/>
    <col min="8195" max="8195" width="10.28515625" style="95" customWidth="1"/>
    <col min="8196" max="8197" width="11.42578125" style="95"/>
    <col min="8198" max="8198" width="21.85546875" style="95" customWidth="1"/>
    <col min="8199" max="8199" width="9.42578125" style="95" customWidth="1"/>
    <col min="8200" max="8200" width="9.140625" style="95" customWidth="1"/>
    <col min="8201" max="8204" width="8.7109375" style="95" customWidth="1"/>
    <col min="8205" max="8449" width="11.42578125" style="95"/>
    <col min="8450" max="8450" width="4.28515625" style="95" customWidth="1"/>
    <col min="8451" max="8451" width="10.28515625" style="95" customWidth="1"/>
    <col min="8452" max="8453" width="11.42578125" style="95"/>
    <col min="8454" max="8454" width="21.85546875" style="95" customWidth="1"/>
    <col min="8455" max="8455" width="9.42578125" style="95" customWidth="1"/>
    <col min="8456" max="8456" width="9.140625" style="95" customWidth="1"/>
    <col min="8457" max="8460" width="8.7109375" style="95" customWidth="1"/>
    <col min="8461" max="8705" width="11.42578125" style="95"/>
    <col min="8706" max="8706" width="4.28515625" style="95" customWidth="1"/>
    <col min="8707" max="8707" width="10.28515625" style="95" customWidth="1"/>
    <col min="8708" max="8709" width="11.42578125" style="95"/>
    <col min="8710" max="8710" width="21.85546875" style="95" customWidth="1"/>
    <col min="8711" max="8711" width="9.42578125" style="95" customWidth="1"/>
    <col min="8712" max="8712" width="9.140625" style="95" customWidth="1"/>
    <col min="8713" max="8716" width="8.7109375" style="95" customWidth="1"/>
    <col min="8717" max="8961" width="11.42578125" style="95"/>
    <col min="8962" max="8962" width="4.28515625" style="95" customWidth="1"/>
    <col min="8963" max="8963" width="10.28515625" style="95" customWidth="1"/>
    <col min="8964" max="8965" width="11.42578125" style="95"/>
    <col min="8966" max="8966" width="21.85546875" style="95" customWidth="1"/>
    <col min="8967" max="8967" width="9.42578125" style="95" customWidth="1"/>
    <col min="8968" max="8968" width="9.140625" style="95" customWidth="1"/>
    <col min="8969" max="8972" width="8.7109375" style="95" customWidth="1"/>
    <col min="8973" max="9217" width="11.42578125" style="95"/>
    <col min="9218" max="9218" width="4.28515625" style="95" customWidth="1"/>
    <col min="9219" max="9219" width="10.28515625" style="95" customWidth="1"/>
    <col min="9220" max="9221" width="11.42578125" style="95"/>
    <col min="9222" max="9222" width="21.85546875" style="95" customWidth="1"/>
    <col min="9223" max="9223" width="9.42578125" style="95" customWidth="1"/>
    <col min="9224" max="9224" width="9.140625" style="95" customWidth="1"/>
    <col min="9225" max="9228" width="8.7109375" style="95" customWidth="1"/>
    <col min="9229" max="9473" width="11.42578125" style="95"/>
    <col min="9474" max="9474" width="4.28515625" style="95" customWidth="1"/>
    <col min="9475" max="9475" width="10.28515625" style="95" customWidth="1"/>
    <col min="9476" max="9477" width="11.42578125" style="95"/>
    <col min="9478" max="9478" width="21.85546875" style="95" customWidth="1"/>
    <col min="9479" max="9479" width="9.42578125" style="95" customWidth="1"/>
    <col min="9480" max="9480" width="9.140625" style="95" customWidth="1"/>
    <col min="9481" max="9484" width="8.7109375" style="95" customWidth="1"/>
    <col min="9485" max="9729" width="11.42578125" style="95"/>
    <col min="9730" max="9730" width="4.28515625" style="95" customWidth="1"/>
    <col min="9731" max="9731" width="10.28515625" style="95" customWidth="1"/>
    <col min="9732" max="9733" width="11.42578125" style="95"/>
    <col min="9734" max="9734" width="21.85546875" style="95" customWidth="1"/>
    <col min="9735" max="9735" width="9.42578125" style="95" customWidth="1"/>
    <col min="9736" max="9736" width="9.140625" style="95" customWidth="1"/>
    <col min="9737" max="9740" width="8.7109375" style="95" customWidth="1"/>
    <col min="9741" max="9985" width="11.42578125" style="95"/>
    <col min="9986" max="9986" width="4.28515625" style="95" customWidth="1"/>
    <col min="9987" max="9987" width="10.28515625" style="95" customWidth="1"/>
    <col min="9988" max="9989" width="11.42578125" style="95"/>
    <col min="9990" max="9990" width="21.85546875" style="95" customWidth="1"/>
    <col min="9991" max="9991" width="9.42578125" style="95" customWidth="1"/>
    <col min="9992" max="9992" width="9.140625" style="95" customWidth="1"/>
    <col min="9993" max="9996" width="8.7109375" style="95" customWidth="1"/>
    <col min="9997" max="10241" width="11.42578125" style="95"/>
    <col min="10242" max="10242" width="4.28515625" style="95" customWidth="1"/>
    <col min="10243" max="10243" width="10.28515625" style="95" customWidth="1"/>
    <col min="10244" max="10245" width="11.42578125" style="95"/>
    <col min="10246" max="10246" width="21.85546875" style="95" customWidth="1"/>
    <col min="10247" max="10247" width="9.42578125" style="95" customWidth="1"/>
    <col min="10248" max="10248" width="9.140625" style="95" customWidth="1"/>
    <col min="10249" max="10252" width="8.7109375" style="95" customWidth="1"/>
    <col min="10253" max="10497" width="11.42578125" style="95"/>
    <col min="10498" max="10498" width="4.28515625" style="95" customWidth="1"/>
    <col min="10499" max="10499" width="10.28515625" style="95" customWidth="1"/>
    <col min="10500" max="10501" width="11.42578125" style="95"/>
    <col min="10502" max="10502" width="21.85546875" style="95" customWidth="1"/>
    <col min="10503" max="10503" width="9.42578125" style="95" customWidth="1"/>
    <col min="10504" max="10504" width="9.140625" style="95" customWidth="1"/>
    <col min="10505" max="10508" width="8.7109375" style="95" customWidth="1"/>
    <col min="10509" max="10753" width="11.42578125" style="95"/>
    <col min="10754" max="10754" width="4.28515625" style="95" customWidth="1"/>
    <col min="10755" max="10755" width="10.28515625" style="95" customWidth="1"/>
    <col min="10756" max="10757" width="11.42578125" style="95"/>
    <col min="10758" max="10758" width="21.85546875" style="95" customWidth="1"/>
    <col min="10759" max="10759" width="9.42578125" style="95" customWidth="1"/>
    <col min="10760" max="10760" width="9.140625" style="95" customWidth="1"/>
    <col min="10761" max="10764" width="8.7109375" style="95" customWidth="1"/>
    <col min="10765" max="11009" width="11.42578125" style="95"/>
    <col min="11010" max="11010" width="4.28515625" style="95" customWidth="1"/>
    <col min="11011" max="11011" width="10.28515625" style="95" customWidth="1"/>
    <col min="11012" max="11013" width="11.42578125" style="95"/>
    <col min="11014" max="11014" width="21.85546875" style="95" customWidth="1"/>
    <col min="11015" max="11015" width="9.42578125" style="95" customWidth="1"/>
    <col min="11016" max="11016" width="9.140625" style="95" customWidth="1"/>
    <col min="11017" max="11020" width="8.7109375" style="95" customWidth="1"/>
    <col min="11021" max="11265" width="11.42578125" style="95"/>
    <col min="11266" max="11266" width="4.28515625" style="95" customWidth="1"/>
    <col min="11267" max="11267" width="10.28515625" style="95" customWidth="1"/>
    <col min="11268" max="11269" width="11.42578125" style="95"/>
    <col min="11270" max="11270" width="21.85546875" style="95" customWidth="1"/>
    <col min="11271" max="11271" width="9.42578125" style="95" customWidth="1"/>
    <col min="11272" max="11272" width="9.140625" style="95" customWidth="1"/>
    <col min="11273" max="11276" width="8.7109375" style="95" customWidth="1"/>
    <col min="11277" max="11521" width="11.42578125" style="95"/>
    <col min="11522" max="11522" width="4.28515625" style="95" customWidth="1"/>
    <col min="11523" max="11523" width="10.28515625" style="95" customWidth="1"/>
    <col min="11524" max="11525" width="11.42578125" style="95"/>
    <col min="11526" max="11526" width="21.85546875" style="95" customWidth="1"/>
    <col min="11527" max="11527" width="9.42578125" style="95" customWidth="1"/>
    <col min="11528" max="11528" width="9.140625" style="95" customWidth="1"/>
    <col min="11529" max="11532" width="8.7109375" style="95" customWidth="1"/>
    <col min="11533" max="11777" width="11.42578125" style="95"/>
    <col min="11778" max="11778" width="4.28515625" style="95" customWidth="1"/>
    <col min="11779" max="11779" width="10.28515625" style="95" customWidth="1"/>
    <col min="11780" max="11781" width="11.42578125" style="95"/>
    <col min="11782" max="11782" width="21.85546875" style="95" customWidth="1"/>
    <col min="11783" max="11783" width="9.42578125" style="95" customWidth="1"/>
    <col min="11784" max="11784" width="9.140625" style="95" customWidth="1"/>
    <col min="11785" max="11788" width="8.7109375" style="95" customWidth="1"/>
    <col min="11789" max="12033" width="11.42578125" style="95"/>
    <col min="12034" max="12034" width="4.28515625" style="95" customWidth="1"/>
    <col min="12035" max="12035" width="10.28515625" style="95" customWidth="1"/>
    <col min="12036" max="12037" width="11.42578125" style="95"/>
    <col min="12038" max="12038" width="21.85546875" style="95" customWidth="1"/>
    <col min="12039" max="12039" width="9.42578125" style="95" customWidth="1"/>
    <col min="12040" max="12040" width="9.140625" style="95" customWidth="1"/>
    <col min="12041" max="12044" width="8.7109375" style="95" customWidth="1"/>
    <col min="12045" max="12289" width="11.42578125" style="95"/>
    <col min="12290" max="12290" width="4.28515625" style="95" customWidth="1"/>
    <col min="12291" max="12291" width="10.28515625" style="95" customWidth="1"/>
    <col min="12292" max="12293" width="11.42578125" style="95"/>
    <col min="12294" max="12294" width="21.85546875" style="95" customWidth="1"/>
    <col min="12295" max="12295" width="9.42578125" style="95" customWidth="1"/>
    <col min="12296" max="12296" width="9.140625" style="95" customWidth="1"/>
    <col min="12297" max="12300" width="8.7109375" style="95" customWidth="1"/>
    <col min="12301" max="12545" width="11.42578125" style="95"/>
    <col min="12546" max="12546" width="4.28515625" style="95" customWidth="1"/>
    <col min="12547" max="12547" width="10.28515625" style="95" customWidth="1"/>
    <col min="12548" max="12549" width="11.42578125" style="95"/>
    <col min="12550" max="12550" width="21.85546875" style="95" customWidth="1"/>
    <col min="12551" max="12551" width="9.42578125" style="95" customWidth="1"/>
    <col min="12552" max="12552" width="9.140625" style="95" customWidth="1"/>
    <col min="12553" max="12556" width="8.7109375" style="95" customWidth="1"/>
    <col min="12557" max="12801" width="11.42578125" style="95"/>
    <col min="12802" max="12802" width="4.28515625" style="95" customWidth="1"/>
    <col min="12803" max="12803" width="10.28515625" style="95" customWidth="1"/>
    <col min="12804" max="12805" width="11.42578125" style="95"/>
    <col min="12806" max="12806" width="21.85546875" style="95" customWidth="1"/>
    <col min="12807" max="12807" width="9.42578125" style="95" customWidth="1"/>
    <col min="12808" max="12808" width="9.140625" style="95" customWidth="1"/>
    <col min="12809" max="12812" width="8.7109375" style="95" customWidth="1"/>
    <col min="12813" max="13057" width="11.42578125" style="95"/>
    <col min="13058" max="13058" width="4.28515625" style="95" customWidth="1"/>
    <col min="13059" max="13059" width="10.28515625" style="95" customWidth="1"/>
    <col min="13060" max="13061" width="11.42578125" style="95"/>
    <col min="13062" max="13062" width="21.85546875" style="95" customWidth="1"/>
    <col min="13063" max="13063" width="9.42578125" style="95" customWidth="1"/>
    <col min="13064" max="13064" width="9.140625" style="95" customWidth="1"/>
    <col min="13065" max="13068" width="8.7109375" style="95" customWidth="1"/>
    <col min="13069" max="13313" width="11.42578125" style="95"/>
    <col min="13314" max="13314" width="4.28515625" style="95" customWidth="1"/>
    <col min="13315" max="13315" width="10.28515625" style="95" customWidth="1"/>
    <col min="13316" max="13317" width="11.42578125" style="95"/>
    <col min="13318" max="13318" width="21.85546875" style="95" customWidth="1"/>
    <col min="13319" max="13319" width="9.42578125" style="95" customWidth="1"/>
    <col min="13320" max="13320" width="9.140625" style="95" customWidth="1"/>
    <col min="13321" max="13324" width="8.7109375" style="95" customWidth="1"/>
    <col min="13325" max="13569" width="11.42578125" style="95"/>
    <col min="13570" max="13570" width="4.28515625" style="95" customWidth="1"/>
    <col min="13571" max="13571" width="10.28515625" style="95" customWidth="1"/>
    <col min="13572" max="13573" width="11.42578125" style="95"/>
    <col min="13574" max="13574" width="21.85546875" style="95" customWidth="1"/>
    <col min="13575" max="13575" width="9.42578125" style="95" customWidth="1"/>
    <col min="13576" max="13576" width="9.140625" style="95" customWidth="1"/>
    <col min="13577" max="13580" width="8.7109375" style="95" customWidth="1"/>
    <col min="13581" max="13825" width="11.42578125" style="95"/>
    <col min="13826" max="13826" width="4.28515625" style="95" customWidth="1"/>
    <col min="13827" max="13827" width="10.28515625" style="95" customWidth="1"/>
    <col min="13828" max="13829" width="11.42578125" style="95"/>
    <col min="13830" max="13830" width="21.85546875" style="95" customWidth="1"/>
    <col min="13831" max="13831" width="9.42578125" style="95" customWidth="1"/>
    <col min="13832" max="13832" width="9.140625" style="95" customWidth="1"/>
    <col min="13833" max="13836" width="8.7109375" style="95" customWidth="1"/>
    <col min="13837" max="14081" width="11.42578125" style="95"/>
    <col min="14082" max="14082" width="4.28515625" style="95" customWidth="1"/>
    <col min="14083" max="14083" width="10.28515625" style="95" customWidth="1"/>
    <col min="14084" max="14085" width="11.42578125" style="95"/>
    <col min="14086" max="14086" width="21.85546875" style="95" customWidth="1"/>
    <col min="14087" max="14087" width="9.42578125" style="95" customWidth="1"/>
    <col min="14088" max="14088" width="9.140625" style="95" customWidth="1"/>
    <col min="14089" max="14092" width="8.7109375" style="95" customWidth="1"/>
    <col min="14093" max="14337" width="11.42578125" style="95"/>
    <col min="14338" max="14338" width="4.28515625" style="95" customWidth="1"/>
    <col min="14339" max="14339" width="10.28515625" style="95" customWidth="1"/>
    <col min="14340" max="14341" width="11.42578125" style="95"/>
    <col min="14342" max="14342" width="21.85546875" style="95" customWidth="1"/>
    <col min="14343" max="14343" width="9.42578125" style="95" customWidth="1"/>
    <col min="14344" max="14344" width="9.140625" style="95" customWidth="1"/>
    <col min="14345" max="14348" width="8.7109375" style="95" customWidth="1"/>
    <col min="14349" max="14593" width="11.42578125" style="95"/>
    <col min="14594" max="14594" width="4.28515625" style="95" customWidth="1"/>
    <col min="14595" max="14595" width="10.28515625" style="95" customWidth="1"/>
    <col min="14596" max="14597" width="11.42578125" style="95"/>
    <col min="14598" max="14598" width="21.85546875" style="95" customWidth="1"/>
    <col min="14599" max="14599" width="9.42578125" style="95" customWidth="1"/>
    <col min="14600" max="14600" width="9.140625" style="95" customWidth="1"/>
    <col min="14601" max="14604" width="8.7109375" style="95" customWidth="1"/>
    <col min="14605" max="14849" width="11.42578125" style="95"/>
    <col min="14850" max="14850" width="4.28515625" style="95" customWidth="1"/>
    <col min="14851" max="14851" width="10.28515625" style="95" customWidth="1"/>
    <col min="14852" max="14853" width="11.42578125" style="95"/>
    <col min="14854" max="14854" width="21.85546875" style="95" customWidth="1"/>
    <col min="14855" max="14855" width="9.42578125" style="95" customWidth="1"/>
    <col min="14856" max="14856" width="9.140625" style="95" customWidth="1"/>
    <col min="14857" max="14860" width="8.7109375" style="95" customWidth="1"/>
    <col min="14861" max="15105" width="11.42578125" style="95"/>
    <col min="15106" max="15106" width="4.28515625" style="95" customWidth="1"/>
    <col min="15107" max="15107" width="10.28515625" style="95" customWidth="1"/>
    <col min="15108" max="15109" width="11.42578125" style="95"/>
    <col min="15110" max="15110" width="21.85546875" style="95" customWidth="1"/>
    <col min="15111" max="15111" width="9.42578125" style="95" customWidth="1"/>
    <col min="15112" max="15112" width="9.140625" style="95" customWidth="1"/>
    <col min="15113" max="15116" width="8.7109375" style="95" customWidth="1"/>
    <col min="15117" max="15361" width="11.42578125" style="95"/>
    <col min="15362" max="15362" width="4.28515625" style="95" customWidth="1"/>
    <col min="15363" max="15363" width="10.28515625" style="95" customWidth="1"/>
    <col min="15364" max="15365" width="11.42578125" style="95"/>
    <col min="15366" max="15366" width="21.85546875" style="95" customWidth="1"/>
    <col min="15367" max="15367" width="9.42578125" style="95" customWidth="1"/>
    <col min="15368" max="15368" width="9.140625" style="95" customWidth="1"/>
    <col min="15369" max="15372" width="8.7109375" style="95" customWidth="1"/>
    <col min="15373" max="15617" width="11.42578125" style="95"/>
    <col min="15618" max="15618" width="4.28515625" style="95" customWidth="1"/>
    <col min="15619" max="15619" width="10.28515625" style="95" customWidth="1"/>
    <col min="15620" max="15621" width="11.42578125" style="95"/>
    <col min="15622" max="15622" width="21.85546875" style="95" customWidth="1"/>
    <col min="15623" max="15623" width="9.42578125" style="95" customWidth="1"/>
    <col min="15624" max="15624" width="9.140625" style="95" customWidth="1"/>
    <col min="15625" max="15628" width="8.7109375" style="95" customWidth="1"/>
    <col min="15629" max="15873" width="11.42578125" style="95"/>
    <col min="15874" max="15874" width="4.28515625" style="95" customWidth="1"/>
    <col min="15875" max="15875" width="10.28515625" style="95" customWidth="1"/>
    <col min="15876" max="15877" width="11.42578125" style="95"/>
    <col min="15878" max="15878" width="21.85546875" style="95" customWidth="1"/>
    <col min="15879" max="15879" width="9.42578125" style="95" customWidth="1"/>
    <col min="15880" max="15880" width="9.140625" style="95" customWidth="1"/>
    <col min="15881" max="15884" width="8.7109375" style="95" customWidth="1"/>
    <col min="15885" max="16129" width="11.42578125" style="95"/>
    <col min="16130" max="16130" width="4.28515625" style="95" customWidth="1"/>
    <col min="16131" max="16131" width="10.28515625" style="95" customWidth="1"/>
    <col min="16132" max="16133" width="11.42578125" style="95"/>
    <col min="16134" max="16134" width="21.85546875" style="95" customWidth="1"/>
    <col min="16135" max="16135" width="9.42578125" style="95" customWidth="1"/>
    <col min="16136" max="16136" width="9.140625" style="95" customWidth="1"/>
    <col min="16137" max="16140" width="8.7109375" style="95" customWidth="1"/>
    <col min="16141" max="16384" width="11.42578125" style="95"/>
  </cols>
  <sheetData>
    <row r="1" spans="2:11" ht="15.75">
      <c r="B1" s="96"/>
    </row>
    <row r="2" spans="2:11" ht="15.75">
      <c r="B2" s="97"/>
    </row>
    <row r="3" spans="2:11" ht="15.75">
      <c r="B3" s="97"/>
    </row>
    <row r="4" spans="2:11" ht="15.75">
      <c r="B4" s="97"/>
    </row>
    <row r="5" spans="2:11">
      <c r="B5" s="98"/>
    </row>
    <row r="6" spans="2:11" ht="15.75">
      <c r="B6" s="99"/>
      <c r="F6" s="260" t="str">
        <f>'fiche CV'!C2</f>
        <v>MITUTOYO</v>
      </c>
      <c r="G6" s="260"/>
      <c r="H6" s="260"/>
      <c r="I6" s="260"/>
      <c r="J6" s="260"/>
      <c r="K6" s="260"/>
    </row>
    <row r="7" spans="2:11" ht="15.75">
      <c r="B7" s="99"/>
      <c r="F7" s="259" t="str">
        <f>'fiche CV'!C3</f>
        <v>123 rue de la belle étoile</v>
      </c>
      <c r="G7" s="259"/>
      <c r="H7" s="259"/>
      <c r="I7" s="259"/>
      <c r="J7" s="259"/>
      <c r="K7" s="259"/>
    </row>
    <row r="8" spans="2:11" ht="15.75">
      <c r="B8" s="99"/>
      <c r="F8" s="259" t="str">
        <f>'fiche CV'!C4</f>
        <v>BP 50267 - ZI PARIS NORD II</v>
      </c>
      <c r="G8" s="259"/>
      <c r="H8" s="259"/>
      <c r="I8" s="259"/>
      <c r="J8" s="259"/>
      <c r="K8" s="259"/>
    </row>
    <row r="9" spans="2:11" ht="15.75">
      <c r="B9" s="99"/>
      <c r="F9" s="259" t="str">
        <f>'fiche CV'!C5</f>
        <v>95957 ROISSY</v>
      </c>
      <c r="G9" s="259"/>
      <c r="H9" s="259"/>
      <c r="I9" s="259"/>
      <c r="J9" s="259"/>
    </row>
    <row r="10" spans="2:11" ht="15.75">
      <c r="B10" s="99"/>
    </row>
    <row r="11" spans="2:11" ht="15.75">
      <c r="B11" s="99"/>
    </row>
    <row r="12" spans="2:11" ht="15.75">
      <c r="B12" s="99"/>
    </row>
    <row r="13" spans="2:11" ht="15.75">
      <c r="B13" s="99"/>
      <c r="G13" s="100"/>
      <c r="H13" s="100"/>
      <c r="I13" s="100"/>
    </row>
    <row r="14" spans="2:11" ht="15" customHeight="1">
      <c r="C14" s="101"/>
      <c r="D14" s="101"/>
      <c r="F14" s="259" t="s">
        <v>267</v>
      </c>
      <c r="G14" s="259"/>
      <c r="H14" s="257">
        <f ca="1">TODAY()</f>
        <v>41473</v>
      </c>
      <c r="I14" s="257"/>
      <c r="J14" s="257"/>
    </row>
    <row r="15" spans="2:11" ht="15.75">
      <c r="B15" s="102"/>
    </row>
    <row r="16" spans="2:11" ht="15.75">
      <c r="B16" s="103" t="s">
        <v>268</v>
      </c>
      <c r="C16" s="105" t="str">
        <f>CONCATENATE( "Certificat d'étalonnage de votre machine MITUTOYO ",'fiche CV'!$B$13, " S/N (",'fiche CV'!$F$13,")")</f>
        <v>Certificat d'étalonnage de votre machine MITUTOYO CV3200 S/N (001001001)</v>
      </c>
      <c r="D16" s="102"/>
    </row>
    <row r="18" spans="2:11" ht="15.75">
      <c r="B18" s="104"/>
    </row>
    <row r="19" spans="2:11">
      <c r="B19" s="258" t="str">
        <f>CONCATENATE("A l'attention de ",'fiche CV'!$D$9,"  ",'fiche CV'!$E$9)</f>
        <v>A l'attention de Madame  pierre LAURENT</v>
      </c>
      <c r="C19" s="258"/>
      <c r="D19" s="258"/>
      <c r="E19" s="258"/>
      <c r="F19" s="258"/>
      <c r="G19" s="258"/>
    </row>
    <row r="20" spans="2:11" ht="9.75" customHeight="1">
      <c r="B20" s="140"/>
      <c r="C20" s="140"/>
      <c r="D20" s="140"/>
      <c r="E20" s="140"/>
      <c r="F20" s="140"/>
      <c r="G20" s="140"/>
    </row>
    <row r="21" spans="2:11" ht="9.75" customHeight="1">
      <c r="H21" s="101"/>
      <c r="I21" s="101"/>
    </row>
    <row r="22" spans="2:11" ht="15.75">
      <c r="B22" s="105" t="str">
        <f>'fiche CV'!D9</f>
        <v>Madame</v>
      </c>
      <c r="C22" s="101"/>
      <c r="D22" s="101"/>
      <c r="E22" s="101"/>
      <c r="F22" s="101"/>
      <c r="G22" s="101"/>
      <c r="H22" s="101"/>
      <c r="I22" s="101"/>
    </row>
    <row r="23" spans="2:11" ht="9.75" customHeight="1">
      <c r="B23" s="105"/>
      <c r="C23" s="101"/>
      <c r="D23" s="101"/>
      <c r="E23" s="101"/>
      <c r="F23" s="101"/>
      <c r="G23" s="101"/>
      <c r="H23" s="101"/>
      <c r="I23" s="101"/>
    </row>
    <row r="24" spans="2:11" ht="18.75" customHeight="1">
      <c r="B24" s="238" t="s">
        <v>306</v>
      </c>
      <c r="C24" s="238"/>
      <c r="D24" s="238"/>
      <c r="E24" s="238"/>
      <c r="F24" s="238"/>
      <c r="G24" s="238"/>
      <c r="H24" s="238"/>
      <c r="I24" s="238"/>
      <c r="J24" s="238"/>
      <c r="K24" s="238"/>
    </row>
    <row r="25" spans="2:11" ht="15.75" customHeight="1">
      <c r="B25" s="238"/>
      <c r="C25" s="238"/>
      <c r="D25" s="238"/>
      <c r="E25" s="238"/>
      <c r="F25" s="238"/>
      <c r="G25" s="238"/>
      <c r="H25" s="238"/>
      <c r="I25" s="238"/>
      <c r="J25" s="238"/>
      <c r="K25" s="238"/>
    </row>
    <row r="26" spans="2:11" ht="9.75" customHeight="1">
      <c r="B26" s="105"/>
      <c r="C26" s="101"/>
      <c r="D26" s="101"/>
      <c r="E26" s="101"/>
      <c r="F26" s="101"/>
      <c r="G26" s="101"/>
      <c r="H26" s="101"/>
      <c r="I26" s="101"/>
    </row>
    <row r="27" spans="2:11" ht="15" customHeight="1">
      <c r="B27" s="238" t="s">
        <v>307</v>
      </c>
      <c r="C27" s="238"/>
      <c r="D27" s="238"/>
      <c r="E27" s="238"/>
      <c r="F27" s="238"/>
      <c r="G27" s="238"/>
      <c r="H27" s="238"/>
      <c r="I27" s="238"/>
      <c r="J27" s="238"/>
      <c r="K27" s="238"/>
    </row>
    <row r="28" spans="2:11" ht="15" customHeight="1">
      <c r="B28" s="238"/>
      <c r="C28" s="238"/>
      <c r="D28" s="238"/>
      <c r="E28" s="238"/>
      <c r="F28" s="238"/>
      <c r="G28" s="238"/>
      <c r="H28" s="238"/>
      <c r="I28" s="238"/>
      <c r="J28" s="238"/>
      <c r="K28" s="238"/>
    </row>
    <row r="29" spans="2:11" ht="16.5" customHeight="1">
      <c r="B29" s="238"/>
      <c r="C29" s="238"/>
      <c r="D29" s="238"/>
      <c r="E29" s="238"/>
      <c r="F29" s="238"/>
      <c r="G29" s="238"/>
      <c r="H29" s="238"/>
      <c r="I29" s="238"/>
      <c r="J29" s="238"/>
      <c r="K29" s="238"/>
    </row>
    <row r="30" spans="2:11" ht="4.5" customHeight="1">
      <c r="B30" s="105"/>
      <c r="C30" s="101"/>
      <c r="D30" s="101"/>
      <c r="E30" s="101"/>
      <c r="F30" s="101"/>
      <c r="G30" s="101"/>
      <c r="H30" s="101"/>
      <c r="I30" s="101"/>
    </row>
    <row r="31" spans="2:11" ht="15.75" customHeight="1">
      <c r="B31" s="238" t="s">
        <v>311</v>
      </c>
      <c r="C31" s="238"/>
      <c r="D31" s="238"/>
      <c r="E31" s="238"/>
      <c r="F31" s="238"/>
      <c r="G31" s="238"/>
      <c r="H31" s="238"/>
      <c r="I31" s="238"/>
      <c r="J31" s="238"/>
      <c r="K31" s="238"/>
    </row>
    <row r="32" spans="2:11" ht="15.75" customHeight="1">
      <c r="B32" s="238"/>
      <c r="C32" s="238"/>
      <c r="D32" s="238"/>
      <c r="E32" s="238"/>
      <c r="F32" s="238"/>
      <c r="G32" s="238"/>
      <c r="H32" s="238"/>
      <c r="I32" s="238"/>
      <c r="J32" s="238"/>
      <c r="K32" s="238"/>
    </row>
    <row r="33" spans="2:11" ht="15.75" customHeight="1">
      <c r="B33" s="238"/>
      <c r="C33" s="238"/>
      <c r="D33" s="238"/>
      <c r="E33" s="238"/>
      <c r="F33" s="238"/>
      <c r="G33" s="238"/>
      <c r="H33" s="238"/>
      <c r="I33" s="238"/>
      <c r="J33" s="238"/>
      <c r="K33" s="238"/>
    </row>
    <row r="34" spans="2:11" ht="3" customHeight="1">
      <c r="B34" s="238"/>
      <c r="C34" s="238"/>
      <c r="D34" s="238"/>
      <c r="E34" s="238"/>
      <c r="F34" s="238"/>
      <c r="G34" s="238"/>
      <c r="H34" s="238"/>
      <c r="I34" s="238"/>
      <c r="J34" s="238"/>
      <c r="K34" s="238"/>
    </row>
    <row r="35" spans="2:11" ht="9.75" customHeight="1">
      <c r="B35" s="105"/>
      <c r="C35" s="101"/>
      <c r="D35" s="101"/>
      <c r="E35" s="101"/>
      <c r="F35" s="101"/>
      <c r="G35" s="101"/>
      <c r="H35" s="101"/>
      <c r="I35" s="101"/>
    </row>
    <row r="36" spans="2:11" ht="15.75" customHeight="1">
      <c r="B36" s="238" t="s">
        <v>312</v>
      </c>
      <c r="C36" s="238"/>
      <c r="D36" s="238"/>
      <c r="E36" s="238"/>
      <c r="F36" s="238"/>
      <c r="G36" s="238"/>
      <c r="H36" s="238"/>
      <c r="I36" s="238"/>
      <c r="J36" s="238"/>
      <c r="K36" s="238"/>
    </row>
    <row r="37" spans="2:11" ht="15.75" customHeight="1">
      <c r="B37" s="238"/>
      <c r="C37" s="238"/>
      <c r="D37" s="238"/>
      <c r="E37" s="238"/>
      <c r="F37" s="238"/>
      <c r="G37" s="238"/>
      <c r="H37" s="238"/>
      <c r="I37" s="238"/>
      <c r="J37" s="238"/>
      <c r="K37" s="238"/>
    </row>
    <row r="38" spans="2:11" ht="9.75" customHeight="1">
      <c r="B38" s="105"/>
      <c r="C38" s="101"/>
      <c r="D38" s="101"/>
      <c r="E38" s="101"/>
      <c r="F38" s="101"/>
      <c r="G38" s="101"/>
      <c r="H38" s="101"/>
      <c r="I38" s="101"/>
    </row>
    <row r="39" spans="2:11" ht="15.75" customHeight="1">
      <c r="B39" s="238" t="str">
        <f>CONCATENATE("Nous vous souhaitons bonne réception de ces éléments et nous  vous prions d'agréer, ",'fiche CV'!$D$9,", l'expression de nos salutations distinguées")</f>
        <v>Nous vous souhaitons bonne réception de ces éléments et nous  vous prions d'agréer, Madame, l'expression de nos salutations distinguées</v>
      </c>
      <c r="C39" s="238"/>
      <c r="D39" s="238"/>
      <c r="E39" s="238"/>
      <c r="F39" s="238"/>
      <c r="G39" s="238"/>
      <c r="H39" s="238"/>
      <c r="I39" s="238"/>
      <c r="J39" s="238"/>
      <c r="K39" s="238"/>
    </row>
    <row r="40" spans="2:11" ht="15.75" customHeight="1">
      <c r="B40" s="238"/>
      <c r="C40" s="238"/>
      <c r="D40" s="238"/>
      <c r="E40" s="238"/>
      <c r="F40" s="238"/>
      <c r="G40" s="238"/>
      <c r="H40" s="238"/>
      <c r="I40" s="238"/>
      <c r="J40" s="238"/>
      <c r="K40" s="238"/>
    </row>
    <row r="41" spans="2:11" ht="15.75">
      <c r="B41" s="105"/>
      <c r="C41" s="101"/>
      <c r="D41" s="101"/>
      <c r="E41" s="101"/>
      <c r="F41" s="101"/>
      <c r="G41" s="101"/>
      <c r="H41" s="101"/>
      <c r="I41" s="101"/>
    </row>
    <row r="42" spans="2:11" ht="15.75">
      <c r="B42" s="105"/>
      <c r="C42" s="101"/>
      <c r="D42" s="101"/>
      <c r="E42" s="101"/>
      <c r="F42" s="101"/>
      <c r="G42" s="101"/>
      <c r="H42" s="101"/>
      <c r="I42" s="101"/>
    </row>
    <row r="43" spans="2:11" ht="15.75">
      <c r="B43" s="105" t="s">
        <v>269</v>
      </c>
      <c r="C43" s="101"/>
      <c r="D43" s="101"/>
      <c r="E43" s="101"/>
      <c r="F43" s="101"/>
      <c r="G43" s="101"/>
      <c r="H43" s="101"/>
      <c r="I43" s="101"/>
    </row>
    <row r="44" spans="2:11" ht="15.75">
      <c r="B44" s="105" t="s">
        <v>270</v>
      </c>
      <c r="C44" s="101"/>
      <c r="D44" s="101"/>
      <c r="E44" s="101"/>
      <c r="F44" s="101"/>
      <c r="G44" s="101"/>
      <c r="H44" s="101"/>
      <c r="I44" s="101"/>
    </row>
    <row r="45" spans="2:11" ht="15.75">
      <c r="B45" s="105"/>
      <c r="C45" s="101"/>
      <c r="D45" s="101"/>
      <c r="E45" s="101"/>
      <c r="F45" s="101"/>
      <c r="G45" s="101"/>
      <c r="H45" s="101"/>
      <c r="I45" s="101"/>
    </row>
    <row r="46" spans="2:11">
      <c r="C46" s="101"/>
      <c r="D46" s="101"/>
      <c r="E46" s="101"/>
      <c r="F46" s="101"/>
      <c r="G46" s="101"/>
      <c r="H46" s="101"/>
      <c r="I46" s="101"/>
    </row>
    <row r="47" spans="2:11">
      <c r="C47" s="101"/>
      <c r="D47" s="101"/>
      <c r="E47" s="101"/>
      <c r="F47" s="101"/>
      <c r="G47" s="101"/>
      <c r="H47" s="101"/>
      <c r="I47" s="101"/>
    </row>
    <row r="48" spans="2:11">
      <c r="C48" s="101"/>
      <c r="D48" s="101"/>
      <c r="E48" s="101"/>
      <c r="F48" s="101"/>
      <c r="G48" s="101"/>
      <c r="H48" s="101"/>
      <c r="I48" s="101"/>
    </row>
    <row r="49" spans="2:12">
      <c r="C49" s="101"/>
      <c r="D49" s="101"/>
      <c r="E49" s="101"/>
      <c r="F49" s="101"/>
      <c r="G49" s="101"/>
      <c r="H49" s="101"/>
      <c r="I49" s="101"/>
    </row>
    <row r="50" spans="2:12">
      <c r="C50" s="101"/>
      <c r="D50" s="101"/>
      <c r="E50" s="101"/>
      <c r="F50" s="101"/>
      <c r="G50" s="101"/>
      <c r="H50" s="101"/>
      <c r="I50" s="101"/>
    </row>
    <row r="51" spans="2:12" ht="15.75">
      <c r="B51" s="105"/>
      <c r="C51" s="101"/>
      <c r="D51" s="101"/>
      <c r="E51" s="101"/>
      <c r="F51" s="101"/>
      <c r="G51" s="101"/>
      <c r="H51" s="101"/>
      <c r="I51" s="101"/>
    </row>
    <row r="52" spans="2:12" ht="15.75">
      <c r="B52" s="105"/>
      <c r="C52" s="101"/>
      <c r="D52" s="101"/>
      <c r="E52" s="101"/>
      <c r="F52" s="101"/>
      <c r="G52" s="101"/>
      <c r="H52" s="101"/>
      <c r="I52" s="101"/>
    </row>
    <row r="53" spans="2:12" ht="15.75">
      <c r="B53" s="105"/>
      <c r="C53" s="101"/>
      <c r="D53" s="101"/>
      <c r="E53" s="101"/>
      <c r="F53" s="101"/>
      <c r="G53" s="101"/>
      <c r="H53" s="101"/>
      <c r="I53" s="101"/>
    </row>
    <row r="54" spans="2:12" ht="15.75">
      <c r="B54" s="105" t="str">
        <f>CONCATENATE("P.J. : Certificat d'étalonnage ",[1]Cover!$G$1," et Questionnaire Qualité")</f>
        <v>P.J. : Certificat d'étalonnage  et Questionnaire Qualité</v>
      </c>
      <c r="C54" s="101"/>
      <c r="D54" s="101"/>
      <c r="E54" s="101"/>
      <c r="F54" s="101"/>
      <c r="G54" s="101"/>
      <c r="H54" s="101"/>
      <c r="I54" s="101"/>
    </row>
    <row r="55" spans="2:12" ht="36.75" customHeight="1">
      <c r="B55" s="105"/>
      <c r="C55" s="101"/>
      <c r="D55" s="101"/>
      <c r="E55" s="101"/>
      <c r="F55" s="101"/>
      <c r="G55" s="101"/>
      <c r="H55" s="101"/>
      <c r="I55" s="101"/>
    </row>
    <row r="56" spans="2:12" ht="57.75" customHeight="1">
      <c r="B56"/>
      <c r="C56" s="101"/>
      <c r="D56" s="101"/>
      <c r="E56" s="101"/>
      <c r="F56" s="101"/>
      <c r="G56" s="101"/>
      <c r="H56" s="101"/>
      <c r="I56" s="101"/>
    </row>
    <row r="57" spans="2:12" ht="15.75">
      <c r="B57" s="239" t="s">
        <v>271</v>
      </c>
      <c r="C57" s="240"/>
      <c r="D57" s="240"/>
      <c r="E57" s="240"/>
      <c r="F57" s="240"/>
      <c r="G57" s="241"/>
      <c r="H57" s="242" t="s">
        <v>272</v>
      </c>
      <c r="I57" s="243"/>
      <c r="J57" s="244"/>
      <c r="K57" s="106"/>
      <c r="L57" s="106"/>
    </row>
    <row r="58" spans="2:12" ht="15.75">
      <c r="B58" s="248" t="s">
        <v>273</v>
      </c>
      <c r="C58" s="249"/>
      <c r="D58" s="249"/>
      <c r="E58" s="249"/>
      <c r="F58" s="249"/>
      <c r="G58" s="250"/>
      <c r="H58" s="245"/>
      <c r="I58" s="246"/>
      <c r="J58" s="247"/>
      <c r="K58" s="106"/>
      <c r="L58" s="106"/>
    </row>
    <row r="59" spans="2:12" ht="15.75">
      <c r="B59" s="107"/>
      <c r="C59" s="107"/>
      <c r="D59" s="107"/>
      <c r="E59" s="107"/>
      <c r="F59" s="107"/>
      <c r="G59" s="107"/>
      <c r="H59" s="107"/>
      <c r="I59" s="107"/>
      <c r="J59" s="107"/>
      <c r="K59" s="106"/>
      <c r="L59" s="106"/>
    </row>
    <row r="60" spans="2:12">
      <c r="B60" s="95" t="s">
        <v>274</v>
      </c>
      <c r="C60" s="101"/>
      <c r="D60" s="101"/>
      <c r="E60" s="101"/>
      <c r="F60" s="101"/>
      <c r="G60" s="101"/>
      <c r="H60" s="101"/>
      <c r="I60" s="101"/>
    </row>
    <row r="61" spans="2:12">
      <c r="D61" s="95" t="s">
        <v>275</v>
      </c>
      <c r="F61" s="95" t="s">
        <v>276</v>
      </c>
    </row>
    <row r="62" spans="2:12">
      <c r="B62" s="95" t="s">
        <v>277</v>
      </c>
    </row>
    <row r="63" spans="2:12">
      <c r="D63" s="95" t="s">
        <v>278</v>
      </c>
      <c r="F63" s="95" t="s">
        <v>279</v>
      </c>
    </row>
    <row r="65" spans="2:12" ht="24" customHeight="1">
      <c r="B65" s="108" t="s">
        <v>280</v>
      </c>
      <c r="C65" s="109"/>
      <c r="D65" s="109"/>
      <c r="E65" s="109"/>
      <c r="F65" s="236" t="str">
        <f>'fiche CV'!C2</f>
        <v>MITUTOYO</v>
      </c>
      <c r="G65" s="237"/>
      <c r="H65" s="237"/>
      <c r="I65" s="237"/>
      <c r="J65" s="237"/>
      <c r="K65" s="237"/>
      <c r="L65" s="1"/>
    </row>
    <row r="66" spans="2:12" ht="24" customHeight="1">
      <c r="B66" s="108" t="s">
        <v>281</v>
      </c>
      <c r="C66" s="109"/>
      <c r="D66" s="109"/>
      <c r="E66" s="109"/>
      <c r="F66" s="111"/>
      <c r="G66" s="110"/>
      <c r="H66" s="110"/>
      <c r="I66" s="110"/>
      <c r="J66" s="110"/>
      <c r="K66" s="110"/>
      <c r="L66" s="1"/>
    </row>
    <row r="67" spans="2:12" ht="24" customHeight="1">
      <c r="B67" s="108" t="s">
        <v>282</v>
      </c>
      <c r="C67" s="109"/>
      <c r="D67" s="109"/>
      <c r="E67" s="109"/>
      <c r="F67" s="147" t="str">
        <f>'fiche CV'!B13</f>
        <v>CV3200</v>
      </c>
      <c r="G67" s="110"/>
      <c r="H67" s="148" t="str">
        <f>'fiche CV'!C13</f>
        <v>S4</v>
      </c>
      <c r="I67" s="110"/>
      <c r="J67" s="110"/>
      <c r="K67" s="110"/>
      <c r="L67" s="1"/>
    </row>
    <row r="68" spans="2:12" ht="24" customHeight="1">
      <c r="B68" s="112" t="s">
        <v>283</v>
      </c>
      <c r="C68" s="109"/>
      <c r="D68" s="109"/>
      <c r="E68" s="109"/>
      <c r="F68" s="110"/>
      <c r="G68" s="110"/>
      <c r="H68" s="110"/>
      <c r="I68" s="110"/>
      <c r="J68" s="110"/>
      <c r="K68" s="110"/>
      <c r="L68" s="1"/>
    </row>
    <row r="69" spans="2:12" ht="24" customHeight="1">
      <c r="B69" s="108" t="s">
        <v>284</v>
      </c>
      <c r="C69" s="109"/>
      <c r="D69" s="109"/>
      <c r="E69" s="109"/>
      <c r="F69" s="110"/>
      <c r="G69" s="110"/>
      <c r="H69" s="110"/>
      <c r="I69" s="110"/>
      <c r="J69" s="110"/>
      <c r="K69" s="110"/>
      <c r="L69" s="1"/>
    </row>
    <row r="70" spans="2:12" ht="24" customHeight="1">
      <c r="B70" s="108" t="s">
        <v>285</v>
      </c>
      <c r="C70" s="109"/>
      <c r="D70" s="109"/>
      <c r="E70" s="109"/>
      <c r="F70" s="113"/>
      <c r="G70" s="1"/>
      <c r="H70" s="1"/>
      <c r="I70" s="1"/>
      <c r="J70" s="1"/>
      <c r="K70" s="1"/>
      <c r="L70" s="1"/>
    </row>
    <row r="71" spans="2:12" ht="15.75">
      <c r="B71" s="114"/>
      <c r="C71" s="109"/>
      <c r="D71" s="109"/>
      <c r="E71" s="109"/>
      <c r="F71" s="115"/>
      <c r="G71" s="115"/>
      <c r="H71" s="115"/>
      <c r="I71" s="115"/>
      <c r="J71" s="115"/>
      <c r="K71" s="115"/>
      <c r="L71" s="1"/>
    </row>
    <row r="72" spans="2:12" ht="15" customHeight="1">
      <c r="B72" s="109"/>
      <c r="C72" s="109"/>
      <c r="D72" s="109"/>
      <c r="E72" s="109"/>
      <c r="F72" s="109"/>
      <c r="G72" s="109"/>
      <c r="H72" s="251" t="s">
        <v>286</v>
      </c>
      <c r="I72" s="141"/>
      <c r="J72" s="254" t="s">
        <v>287</v>
      </c>
      <c r="K72" s="231" t="s">
        <v>288</v>
      </c>
      <c r="L72" s="231" t="s">
        <v>289</v>
      </c>
    </row>
    <row r="73" spans="2:12">
      <c r="B73" s="109"/>
      <c r="C73" s="109"/>
      <c r="D73" s="109"/>
      <c r="E73" s="109"/>
      <c r="F73" s="109"/>
      <c r="G73" s="109"/>
      <c r="H73" s="252"/>
      <c r="I73" s="142"/>
      <c r="J73" s="255"/>
      <c r="K73" s="232"/>
      <c r="L73" s="232"/>
    </row>
    <row r="74" spans="2:12">
      <c r="B74" s="109"/>
      <c r="C74" s="109"/>
      <c r="D74" s="109"/>
      <c r="E74" s="109"/>
      <c r="F74" s="109"/>
      <c r="G74" s="109"/>
      <c r="H74" s="252"/>
      <c r="I74" s="142"/>
      <c r="J74" s="255"/>
      <c r="K74" s="232"/>
      <c r="L74" s="232"/>
    </row>
    <row r="75" spans="2:12">
      <c r="B75" s="109"/>
      <c r="C75" s="109"/>
      <c r="D75" s="109"/>
      <c r="E75" s="109"/>
      <c r="F75" s="109"/>
      <c r="G75" s="109"/>
      <c r="H75" s="252"/>
      <c r="I75" s="142"/>
      <c r="J75" s="255"/>
      <c r="K75" s="232"/>
      <c r="L75" s="232"/>
    </row>
    <row r="76" spans="2:12" ht="15" customHeight="1">
      <c r="B76" s="109" t="s">
        <v>290</v>
      </c>
      <c r="C76" s="109"/>
      <c r="D76" s="109"/>
      <c r="E76" s="109"/>
      <c r="F76" s="109"/>
      <c r="G76" s="109"/>
      <c r="H76" s="252"/>
      <c r="I76" s="142"/>
      <c r="J76" s="255"/>
      <c r="K76" s="232"/>
      <c r="L76" s="232"/>
    </row>
    <row r="77" spans="2:12" ht="15.75" thickBot="1">
      <c r="B77" s="109"/>
      <c r="C77" s="109"/>
      <c r="D77" s="109"/>
      <c r="E77" s="109"/>
      <c r="F77" s="109"/>
      <c r="G77" s="109"/>
      <c r="H77" s="253"/>
      <c r="I77" s="143"/>
      <c r="J77" s="256"/>
      <c r="K77" s="233"/>
      <c r="L77" s="233"/>
    </row>
    <row r="78" spans="2:12" ht="15.75" thickTop="1">
      <c r="B78" s="116"/>
      <c r="C78" s="117" t="s">
        <v>291</v>
      </c>
      <c r="D78" s="117"/>
      <c r="E78" s="117"/>
      <c r="F78" s="117"/>
      <c r="G78" s="118"/>
      <c r="H78" s="119"/>
      <c r="I78" s="119"/>
      <c r="J78" s="119"/>
      <c r="K78" s="119"/>
      <c r="L78" s="119"/>
    </row>
    <row r="79" spans="2:12">
      <c r="B79" s="120"/>
      <c r="C79" s="121" t="s">
        <v>292</v>
      </c>
      <c r="D79" s="121"/>
      <c r="E79" s="121"/>
      <c r="F79" s="121"/>
      <c r="G79" s="122"/>
      <c r="H79" s="123"/>
      <c r="I79" s="123"/>
      <c r="J79" s="123"/>
      <c r="K79" s="123"/>
      <c r="L79" s="123"/>
    </row>
    <row r="80" spans="2:12">
      <c r="B80" s="124"/>
      <c r="C80" s="121" t="s">
        <v>293</v>
      </c>
      <c r="D80" s="121"/>
      <c r="E80" s="121"/>
      <c r="F80" s="121"/>
      <c r="G80" s="121"/>
      <c r="H80" s="125"/>
      <c r="I80" s="125"/>
      <c r="J80" s="125"/>
      <c r="K80" s="125"/>
      <c r="L80" s="125"/>
    </row>
    <row r="81" spans="2:12">
      <c r="B81" s="124"/>
      <c r="C81" s="121" t="s">
        <v>294</v>
      </c>
      <c r="D81" s="121"/>
      <c r="E81" s="121"/>
      <c r="F81" s="121"/>
      <c r="G81" s="121"/>
      <c r="H81" s="125"/>
      <c r="I81" s="125"/>
      <c r="J81" s="125"/>
      <c r="K81" s="125"/>
      <c r="L81" s="125"/>
    </row>
    <row r="82" spans="2:12">
      <c r="B82" s="124"/>
      <c r="C82" s="121" t="s">
        <v>295</v>
      </c>
      <c r="D82" s="121"/>
      <c r="E82" s="121"/>
      <c r="F82" s="121"/>
      <c r="G82" s="121"/>
      <c r="H82" s="125"/>
      <c r="I82" s="125"/>
      <c r="J82" s="125"/>
      <c r="K82" s="125"/>
      <c r="L82" s="125"/>
    </row>
    <row r="83" spans="2:12">
      <c r="B83" s="126"/>
      <c r="C83" s="127" t="s">
        <v>296</v>
      </c>
      <c r="D83" s="127"/>
      <c r="E83" s="127"/>
      <c r="F83" s="127"/>
      <c r="G83" s="127"/>
      <c r="H83" s="128"/>
      <c r="I83" s="128"/>
      <c r="J83" s="128"/>
      <c r="K83" s="128"/>
      <c r="L83" s="128"/>
    </row>
    <row r="84" spans="2:12">
      <c r="B84" s="127" t="s">
        <v>297</v>
      </c>
      <c r="C84" s="127"/>
      <c r="D84" s="127"/>
      <c r="E84" s="127"/>
      <c r="F84" s="127"/>
      <c r="G84" s="127"/>
      <c r="H84" s="127"/>
      <c r="I84" s="127"/>
      <c r="J84" s="127"/>
      <c r="K84" s="127"/>
      <c r="L84" s="127"/>
    </row>
    <row r="85" spans="2:12">
      <c r="B85" s="109"/>
      <c r="C85" s="109"/>
      <c r="D85" s="109"/>
      <c r="E85" s="109"/>
      <c r="F85" s="109"/>
      <c r="G85" s="109"/>
      <c r="H85" s="109"/>
      <c r="I85" s="109"/>
      <c r="J85" s="109"/>
      <c r="K85" s="109"/>
      <c r="L85" s="109"/>
    </row>
    <row r="86" spans="2:12">
      <c r="B86" s="109"/>
      <c r="C86" s="109"/>
      <c r="D86" s="109"/>
      <c r="E86" s="109"/>
      <c r="F86" s="109"/>
      <c r="G86" s="109"/>
      <c r="H86" s="109"/>
      <c r="I86" s="109"/>
      <c r="J86" s="109"/>
      <c r="K86" s="109"/>
      <c r="L86" s="109"/>
    </row>
    <row r="87" spans="2:12">
      <c r="B87" s="109"/>
      <c r="C87" s="109"/>
      <c r="D87" s="109"/>
      <c r="E87" s="109"/>
      <c r="F87" s="109"/>
      <c r="G87" s="109"/>
      <c r="H87" s="109"/>
      <c r="I87" s="109"/>
      <c r="J87" s="109"/>
      <c r="K87" s="109"/>
      <c r="L87" s="109"/>
    </row>
    <row r="88" spans="2:12" ht="15.75" thickBot="1">
      <c r="B88" s="109" t="s">
        <v>298</v>
      </c>
      <c r="C88" s="109"/>
      <c r="D88" s="109"/>
      <c r="E88" s="109"/>
      <c r="F88" s="109"/>
      <c r="G88" s="109"/>
      <c r="H88" s="109"/>
      <c r="I88" s="109"/>
      <c r="J88" s="109"/>
      <c r="K88" s="109"/>
      <c r="L88" s="109"/>
    </row>
    <row r="89" spans="2:12" ht="15.75" thickTop="1">
      <c r="B89" s="116"/>
      <c r="C89" s="118" t="s">
        <v>299</v>
      </c>
      <c r="D89" s="118"/>
      <c r="E89" s="118"/>
      <c r="F89" s="118"/>
      <c r="G89" s="118"/>
      <c r="H89" s="119"/>
      <c r="I89" s="119"/>
      <c r="J89" s="119"/>
      <c r="K89" s="119"/>
      <c r="L89" s="119"/>
    </row>
    <row r="90" spans="2:12">
      <c r="B90" s="126"/>
      <c r="C90" s="95" t="s">
        <v>300</v>
      </c>
      <c r="H90" s="128"/>
      <c r="I90" s="128"/>
      <c r="J90" s="128"/>
      <c r="K90" s="128"/>
      <c r="L90" s="128"/>
    </row>
    <row r="91" spans="2:12">
      <c r="B91" s="127" t="s">
        <v>297</v>
      </c>
      <c r="C91" s="127"/>
      <c r="D91" s="127"/>
      <c r="E91" s="127"/>
      <c r="F91" s="127"/>
      <c r="G91" s="127"/>
      <c r="H91" s="127"/>
      <c r="I91" s="127"/>
      <c r="J91" s="127"/>
      <c r="K91" s="127"/>
      <c r="L91" s="127"/>
    </row>
    <row r="92" spans="2:12">
      <c r="B92" s="109"/>
      <c r="C92" s="109"/>
      <c r="D92" s="109"/>
      <c r="E92" s="109"/>
      <c r="F92" s="109"/>
      <c r="G92" s="109"/>
      <c r="H92" s="109"/>
      <c r="I92" s="109"/>
      <c r="J92" s="109"/>
      <c r="K92" s="109"/>
      <c r="L92" s="109"/>
    </row>
    <row r="93" spans="2:12">
      <c r="B93" s="109"/>
      <c r="C93" s="109"/>
      <c r="D93" s="109"/>
      <c r="E93" s="109"/>
      <c r="F93" s="109"/>
      <c r="G93" s="109"/>
      <c r="H93" s="109"/>
      <c r="I93" s="109"/>
      <c r="J93" s="109"/>
      <c r="K93" s="109"/>
      <c r="L93" s="109"/>
    </row>
    <row r="95" spans="2:12">
      <c r="B95" s="95" t="s">
        <v>305</v>
      </c>
    </row>
    <row r="96" spans="2:12" ht="15.75" thickBot="1"/>
    <row r="97" spans="2:12">
      <c r="B97" s="129" t="s">
        <v>301</v>
      </c>
      <c r="C97" s="130"/>
      <c r="D97" s="130"/>
      <c r="E97" s="130"/>
      <c r="F97" s="130"/>
      <c r="G97" s="130"/>
      <c r="H97" s="130"/>
      <c r="I97" s="130"/>
      <c r="J97" s="130"/>
      <c r="K97" s="130"/>
      <c r="L97" s="131"/>
    </row>
    <row r="98" spans="2:12">
      <c r="B98" s="132"/>
      <c r="C98" s="109"/>
      <c r="D98" s="109"/>
      <c r="E98" s="109"/>
      <c r="F98" s="109"/>
      <c r="G98" s="109"/>
      <c r="H98" s="109"/>
      <c r="I98" s="109"/>
      <c r="J98" s="109"/>
      <c r="K98" s="109"/>
      <c r="L98" s="133"/>
    </row>
    <row r="99" spans="2:12">
      <c r="B99" s="132"/>
      <c r="C99" s="109"/>
      <c r="D99" s="109"/>
      <c r="E99" s="109"/>
      <c r="F99" s="109"/>
      <c r="G99" s="109"/>
      <c r="H99" s="109"/>
      <c r="I99" s="109"/>
      <c r="J99" s="109"/>
      <c r="K99" s="109"/>
      <c r="L99" s="133"/>
    </row>
    <row r="100" spans="2:12">
      <c r="B100" s="132"/>
      <c r="C100" s="109"/>
      <c r="D100" s="109"/>
      <c r="E100" s="109"/>
      <c r="F100" s="109"/>
      <c r="G100" s="109"/>
      <c r="H100" s="109"/>
      <c r="I100" s="109"/>
      <c r="J100" s="109"/>
      <c r="K100" s="109"/>
      <c r="L100" s="133"/>
    </row>
    <row r="101" spans="2:12" ht="15.75" thickBot="1">
      <c r="B101" s="134"/>
      <c r="C101" s="135"/>
      <c r="D101" s="135"/>
      <c r="E101" s="135"/>
      <c r="F101" s="135"/>
      <c r="G101" s="135"/>
      <c r="H101" s="135"/>
      <c r="I101" s="135"/>
      <c r="J101" s="135"/>
      <c r="K101" s="135"/>
      <c r="L101" s="136"/>
    </row>
    <row r="102" spans="2:12">
      <c r="B102" s="137" t="s">
        <v>302</v>
      </c>
      <c r="C102" s="138"/>
      <c r="D102" s="138"/>
      <c r="E102" s="138"/>
    </row>
    <row r="103" spans="2:12">
      <c r="B103" s="139" t="s">
        <v>303</v>
      </c>
    </row>
    <row r="104" spans="2:12">
      <c r="B104" s="139"/>
    </row>
    <row r="105" spans="2:12" ht="15" customHeight="1">
      <c r="C105" s="234" t="s">
        <v>304</v>
      </c>
      <c r="D105" s="235"/>
      <c r="E105" s="235"/>
      <c r="F105" s="235"/>
      <c r="G105" s="235"/>
      <c r="H105" s="235"/>
      <c r="I105" s="235"/>
      <c r="J105" s="235"/>
    </row>
    <row r="106" spans="2:12">
      <c r="C106" s="235"/>
      <c r="D106" s="235"/>
      <c r="E106" s="235"/>
      <c r="F106" s="235"/>
      <c r="G106" s="235"/>
      <c r="H106" s="235"/>
      <c r="I106" s="235"/>
      <c r="J106" s="235"/>
    </row>
    <row r="107" spans="2:12">
      <c r="C107" s="235"/>
      <c r="D107" s="235"/>
      <c r="E107" s="235"/>
      <c r="F107" s="235"/>
      <c r="G107" s="235"/>
      <c r="H107" s="235"/>
      <c r="I107" s="235"/>
      <c r="J107" s="235"/>
    </row>
    <row r="109" spans="2:12" ht="0.75" customHeight="1"/>
    <row r="110" spans="2:12" ht="15" hidden="1" customHeight="1"/>
    <row r="111" spans="2:12" ht="15" hidden="1" customHeight="1"/>
  </sheetData>
  <sheetProtection password="CA0D" sheet="1" objects="1" scenarios="1" selectLockedCells="1"/>
  <mergeCells count="21">
    <mergeCell ref="H14:J14"/>
    <mergeCell ref="B19:G19"/>
    <mergeCell ref="F14:G14"/>
    <mergeCell ref="F6:K6"/>
    <mergeCell ref="F7:K7"/>
    <mergeCell ref="F8:K8"/>
    <mergeCell ref="F9:J9"/>
    <mergeCell ref="L72:L77"/>
    <mergeCell ref="C105:J107"/>
    <mergeCell ref="F65:K65"/>
    <mergeCell ref="B24:K25"/>
    <mergeCell ref="B27:K29"/>
    <mergeCell ref="B31:K34"/>
    <mergeCell ref="B36:K37"/>
    <mergeCell ref="B39:K40"/>
    <mergeCell ref="B57:G57"/>
    <mergeCell ref="H57:J58"/>
    <mergeCell ref="B58:G58"/>
    <mergeCell ref="H72:H77"/>
    <mergeCell ref="J72:J77"/>
    <mergeCell ref="K72:K77"/>
  </mergeCells>
  <pageMargins left="0.78740157480314965" right="0.11811023622047245" top="0.78740157480314965" bottom="0.78740157480314965" header="0.51181102362204722" footer="0.51181102362204722"/>
  <pageSetup paperSize="9" scale="82" orientation="portrait" verticalDpi="0" r:id="rId1"/>
  <rowBreaks count="1" manualBreakCount="1">
    <brk id="55" max="16383" man="1"/>
  </rowBreaks>
  <drawing r:id="rId2"/>
</worksheet>
</file>

<file path=xl/worksheets/sheet3.xml><?xml version="1.0" encoding="utf-8"?>
<worksheet xmlns="http://schemas.openxmlformats.org/spreadsheetml/2006/main" xmlns:r="http://schemas.openxmlformats.org/officeDocument/2006/relationships">
  <dimension ref="A4:S155"/>
  <sheetViews>
    <sheetView showGridLines="0" view="pageBreakPreview" topLeftCell="A67" zoomScaleNormal="100" zoomScaleSheetLayoutView="100" workbookViewId="0">
      <selection activeCell="E73" sqref="E73:I73"/>
    </sheetView>
  </sheetViews>
  <sheetFormatPr baseColWidth="10" defaultColWidth="11.42578125" defaultRowHeight="15"/>
  <cols>
    <col min="1" max="3" width="4.85546875" customWidth="1"/>
    <col min="4" max="5" width="3" customWidth="1"/>
    <col min="6" max="6" width="5.28515625" customWidth="1"/>
    <col min="7" max="7" width="3.5703125" customWidth="1"/>
    <col min="8" max="19" width="4.85546875" customWidth="1"/>
  </cols>
  <sheetData>
    <row r="4" spans="2:16" ht="15.75">
      <c r="B4" s="284" t="s">
        <v>187</v>
      </c>
      <c r="C4" s="284"/>
      <c r="D4" s="284"/>
      <c r="E4" s="284"/>
      <c r="F4" s="284"/>
      <c r="G4" s="284"/>
      <c r="H4" s="284"/>
      <c r="I4" s="284"/>
      <c r="J4" s="284"/>
      <c r="K4" s="284"/>
    </row>
    <row r="5" spans="2:16" ht="15.75">
      <c r="B5" s="284" t="s">
        <v>204</v>
      </c>
      <c r="C5" s="284"/>
      <c r="D5" s="284"/>
      <c r="E5" s="284"/>
      <c r="F5" s="284"/>
      <c r="G5" s="284"/>
      <c r="H5" s="284"/>
      <c r="I5" s="284"/>
      <c r="J5" s="284"/>
      <c r="K5" s="284"/>
    </row>
    <row r="6" spans="2:16" ht="15.75">
      <c r="B6" s="284" t="s">
        <v>308</v>
      </c>
      <c r="C6" s="284"/>
      <c r="D6" s="284"/>
      <c r="E6" s="284"/>
      <c r="F6" s="284"/>
      <c r="G6" s="284"/>
      <c r="H6" s="284"/>
      <c r="I6" s="284"/>
      <c r="J6" s="284"/>
      <c r="K6" s="284"/>
    </row>
    <row r="7" spans="2:16" ht="15.75">
      <c r="B7" s="284" t="s">
        <v>205</v>
      </c>
      <c r="C7" s="284"/>
      <c r="D7" s="284"/>
      <c r="E7" s="284"/>
      <c r="F7" s="284"/>
      <c r="G7" s="284"/>
      <c r="H7" s="284"/>
      <c r="I7" s="284"/>
      <c r="J7" s="284"/>
      <c r="K7" s="284"/>
    </row>
    <row r="8" spans="2:16" ht="15.75">
      <c r="B8" s="284" t="s">
        <v>186</v>
      </c>
      <c r="C8" s="284"/>
      <c r="D8" s="284"/>
      <c r="E8" s="284"/>
      <c r="F8" s="284"/>
      <c r="G8" s="284"/>
      <c r="H8" s="284"/>
      <c r="I8" s="284"/>
      <c r="J8" s="284"/>
      <c r="K8" s="284"/>
    </row>
    <row r="13" spans="2:16">
      <c r="D13" s="294" t="s">
        <v>188</v>
      </c>
      <c r="E13" s="294"/>
      <c r="F13" s="295"/>
      <c r="G13" s="295"/>
      <c r="H13" s="295"/>
      <c r="I13" s="295"/>
      <c r="J13" s="295"/>
      <c r="K13" s="295"/>
      <c r="L13" s="295"/>
      <c r="M13" s="295"/>
      <c r="N13" s="295"/>
      <c r="O13" s="295"/>
      <c r="P13" s="295"/>
    </row>
    <row r="14" spans="2:16">
      <c r="D14" s="295"/>
      <c r="E14" s="295"/>
      <c r="F14" s="295"/>
      <c r="G14" s="295"/>
      <c r="H14" s="295"/>
      <c r="I14" s="295"/>
      <c r="J14" s="295"/>
      <c r="K14" s="295"/>
      <c r="L14" s="295"/>
      <c r="M14" s="295"/>
      <c r="N14" s="295"/>
      <c r="O14" s="295"/>
      <c r="P14" s="295"/>
    </row>
    <row r="15" spans="2:16">
      <c r="F15" s="296" t="str">
        <f>'fiche CV'!D8</f>
        <v>LD007/5670001</v>
      </c>
      <c r="G15" s="296"/>
      <c r="H15" s="296"/>
      <c r="I15" s="296"/>
      <c r="J15" s="296"/>
      <c r="K15" s="296"/>
      <c r="L15" s="296"/>
      <c r="M15" s="296"/>
      <c r="N15" s="296"/>
    </row>
    <row r="16" spans="2:16">
      <c r="F16" s="296"/>
      <c r="G16" s="296"/>
      <c r="H16" s="296"/>
      <c r="I16" s="296"/>
      <c r="J16" s="296"/>
      <c r="K16" s="296"/>
      <c r="L16" s="296"/>
      <c r="M16" s="296"/>
      <c r="N16" s="296"/>
    </row>
    <row r="21" spans="2:17" ht="15.75">
      <c r="B21" s="291" t="s">
        <v>189</v>
      </c>
      <c r="C21" s="291"/>
      <c r="D21" s="291"/>
      <c r="E21" s="279" t="str">
        <f>'fiche CV'!C2</f>
        <v>MITUTOYO</v>
      </c>
      <c r="F21" s="280"/>
      <c r="G21" s="280"/>
      <c r="H21" s="280"/>
      <c r="I21" s="280"/>
      <c r="J21" s="280"/>
      <c r="K21" s="280"/>
      <c r="L21" s="280"/>
      <c r="M21" s="280"/>
      <c r="N21" s="280"/>
      <c r="O21" s="280"/>
      <c r="P21" s="280"/>
      <c r="Q21" s="280"/>
    </row>
    <row r="22" spans="2:17">
      <c r="E22" s="298" t="str">
        <f>'fiche CV'!C3</f>
        <v>123 rue de la belle étoile</v>
      </c>
      <c r="F22" s="298"/>
      <c r="G22" s="298"/>
      <c r="H22" s="298"/>
      <c r="I22" s="298"/>
      <c r="J22" s="298"/>
      <c r="K22" s="298"/>
      <c r="L22" s="298"/>
      <c r="M22" s="298"/>
      <c r="N22" s="298"/>
      <c r="O22" s="298"/>
      <c r="P22" s="298"/>
      <c r="Q22" s="298"/>
    </row>
    <row r="23" spans="2:17">
      <c r="E23" s="298" t="str">
        <f>'fiche CV'!C4</f>
        <v>BP 50267 - ZI PARIS NORD II</v>
      </c>
      <c r="F23" s="298"/>
      <c r="G23" s="298"/>
      <c r="H23" s="298"/>
      <c r="I23" s="298"/>
      <c r="J23" s="298"/>
      <c r="K23" s="298"/>
      <c r="L23" s="298"/>
      <c r="M23" s="298"/>
      <c r="N23" s="298"/>
      <c r="O23" s="298"/>
      <c r="P23" s="298"/>
      <c r="Q23" s="298"/>
    </row>
    <row r="24" spans="2:17">
      <c r="E24" s="298" t="str">
        <f>'fiche CV'!C5</f>
        <v>95957 ROISSY</v>
      </c>
      <c r="F24" s="298"/>
      <c r="G24" s="298"/>
      <c r="H24" s="298"/>
      <c r="I24" s="298"/>
      <c r="J24" s="298"/>
      <c r="K24" s="298"/>
      <c r="L24" s="298"/>
      <c r="M24" s="298"/>
      <c r="N24" s="298"/>
      <c r="O24" s="298"/>
      <c r="P24" s="298"/>
      <c r="Q24" s="298"/>
    </row>
    <row r="27" spans="2:17" ht="15.75">
      <c r="B27" s="280" t="s">
        <v>192</v>
      </c>
      <c r="C27" s="280"/>
      <c r="D27" s="280"/>
      <c r="E27" s="280"/>
      <c r="F27" s="280"/>
      <c r="G27" s="280"/>
      <c r="H27" s="280"/>
      <c r="I27" s="280"/>
      <c r="J27" s="280"/>
      <c r="K27" s="280"/>
    </row>
    <row r="29" spans="2:17" ht="15.75">
      <c r="B29" s="284" t="s">
        <v>193</v>
      </c>
      <c r="C29" s="284"/>
      <c r="D29" s="284"/>
      <c r="E29" s="280" t="s">
        <v>194</v>
      </c>
      <c r="F29" s="280"/>
      <c r="G29" s="280"/>
      <c r="H29" s="280"/>
      <c r="I29" s="280"/>
    </row>
    <row r="31" spans="2:17" ht="15.75">
      <c r="B31" s="284" t="s">
        <v>195</v>
      </c>
      <c r="C31" s="284"/>
      <c r="D31" s="284"/>
      <c r="E31" s="280" t="s">
        <v>185</v>
      </c>
      <c r="F31" s="280"/>
      <c r="G31" s="280"/>
      <c r="H31" s="280"/>
      <c r="I31" s="280"/>
    </row>
    <row r="33" spans="1:18" ht="15.75">
      <c r="B33" s="284" t="s">
        <v>196</v>
      </c>
      <c r="C33" s="284"/>
      <c r="D33" s="284"/>
      <c r="E33" s="280" t="str">
        <f>'fiche CV'!B13</f>
        <v>CV3200</v>
      </c>
      <c r="F33" s="280"/>
      <c r="G33" s="75" t="str">
        <f>'fiche CV'!C13</f>
        <v>S4</v>
      </c>
      <c r="H33" s="75"/>
      <c r="K33" s="280" t="s">
        <v>16</v>
      </c>
      <c r="L33" s="280"/>
      <c r="M33" s="280"/>
      <c r="N33" s="280"/>
      <c r="O33" s="279" t="str">
        <f>'fiche CV'!F13</f>
        <v>001001001</v>
      </c>
      <c r="P33" s="280"/>
      <c r="Q33" s="280"/>
      <c r="R33" s="280"/>
    </row>
    <row r="34" spans="1:18" ht="15.75">
      <c r="B34" s="57"/>
      <c r="C34" s="57"/>
      <c r="D34" s="57"/>
      <c r="E34" s="57"/>
      <c r="F34" s="60"/>
      <c r="G34" s="60"/>
      <c r="H34" s="60"/>
      <c r="K34" s="61"/>
      <c r="L34" s="61"/>
      <c r="M34" s="61"/>
      <c r="N34" s="61"/>
      <c r="O34" s="62"/>
      <c r="P34" s="60"/>
      <c r="Q34" s="60"/>
      <c r="R34" s="60"/>
    </row>
    <row r="35" spans="1:18" ht="15.75">
      <c r="K35" s="280" t="s">
        <v>203</v>
      </c>
      <c r="L35" s="280"/>
      <c r="M35" s="280"/>
      <c r="N35" s="280"/>
      <c r="O35" s="279" t="str">
        <f>'fiche CV'!E14</f>
        <v>0007007</v>
      </c>
      <c r="P35" s="280"/>
      <c r="Q35" s="280"/>
      <c r="R35" s="280"/>
    </row>
    <row r="38" spans="1:18" ht="15.75">
      <c r="B38" s="284" t="s">
        <v>198</v>
      </c>
      <c r="C38" s="284"/>
      <c r="D38" s="284"/>
      <c r="E38" s="284"/>
      <c r="F38" s="284"/>
      <c r="G38" s="284"/>
      <c r="H38" s="284"/>
      <c r="I38" s="284"/>
      <c r="K38" s="278" t="s">
        <v>199</v>
      </c>
      <c r="L38" s="278"/>
      <c r="M38" s="278"/>
      <c r="N38" s="278"/>
      <c r="O38" s="293">
        <f ca="1">TODAY()</f>
        <v>41473</v>
      </c>
      <c r="P38" s="293"/>
      <c r="Q38" s="293"/>
      <c r="R38" s="293"/>
    </row>
    <row r="41" spans="1:18" ht="15.75">
      <c r="K41" s="58"/>
    </row>
    <row r="43" spans="1:18" ht="15.75">
      <c r="K43" s="291" t="s">
        <v>200</v>
      </c>
      <c r="L43" s="291"/>
      <c r="M43" s="291"/>
      <c r="N43" s="291"/>
      <c r="O43" s="291"/>
      <c r="P43" s="291"/>
      <c r="Q43" s="291"/>
      <c r="R43" s="291"/>
    </row>
    <row r="44" spans="1:18" ht="15.75">
      <c r="K44" s="292" t="s">
        <v>201</v>
      </c>
      <c r="L44" s="292"/>
      <c r="M44" s="292"/>
      <c r="N44" s="292"/>
      <c r="O44" s="292"/>
      <c r="P44" s="292"/>
      <c r="Q44" s="292"/>
      <c r="R44" s="292"/>
    </row>
    <row r="47" spans="1:18" ht="21" customHeight="1"/>
    <row r="48" spans="1:18" ht="18.600000000000001" customHeight="1">
      <c r="A48" s="277" t="s">
        <v>18</v>
      </c>
      <c r="B48" s="277"/>
      <c r="C48" s="277"/>
      <c r="D48" s="277"/>
      <c r="E48" s="277"/>
      <c r="F48" s="277"/>
      <c r="G48" s="277"/>
      <c r="H48" s="277"/>
      <c r="I48" s="277"/>
    </row>
    <row r="49" spans="1:19" ht="27" customHeight="1">
      <c r="A49" s="288"/>
      <c r="B49" s="288"/>
      <c r="C49" s="288"/>
      <c r="D49" s="288"/>
      <c r="E49" s="288"/>
      <c r="F49" s="288"/>
      <c r="G49" s="288"/>
      <c r="H49" s="288"/>
      <c r="I49" s="288"/>
      <c r="J49" s="288"/>
      <c r="K49" s="288"/>
      <c r="L49" s="288"/>
      <c r="M49" s="288"/>
      <c r="N49" s="288"/>
      <c r="O49" s="288"/>
      <c r="P49" s="288"/>
      <c r="Q49" s="288"/>
      <c r="R49" s="288"/>
      <c r="S49" s="288"/>
    </row>
    <row r="50" spans="1:19">
      <c r="A50" s="289" t="s">
        <v>67</v>
      </c>
      <c r="B50" s="289"/>
      <c r="C50" s="289"/>
      <c r="D50" s="289"/>
      <c r="E50" s="286" t="str">
        <f>'fiche CV'!D8</f>
        <v>LD007/5670001</v>
      </c>
      <c r="F50" s="286"/>
      <c r="G50" s="286"/>
      <c r="H50" s="286"/>
      <c r="I50" s="286"/>
      <c r="J50" s="286"/>
      <c r="K50" s="286"/>
      <c r="L50" s="28"/>
      <c r="M50" s="28"/>
      <c r="N50" s="28"/>
      <c r="O50" s="28"/>
      <c r="P50" s="28"/>
      <c r="Q50" s="290" t="s">
        <v>206</v>
      </c>
      <c r="R50" s="290"/>
      <c r="S50" s="290"/>
    </row>
    <row r="53" spans="1:19" ht="15.75">
      <c r="B53" s="283" t="s">
        <v>207</v>
      </c>
      <c r="C53" s="283"/>
      <c r="D53" s="283"/>
      <c r="E53" s="283"/>
      <c r="F53" s="283"/>
      <c r="G53" s="283"/>
      <c r="H53" s="283"/>
      <c r="I53" s="283"/>
    </row>
    <row r="54" spans="1:19" ht="5.85" customHeight="1"/>
    <row r="55" spans="1:19" ht="15.75">
      <c r="B55" s="284" t="s">
        <v>208</v>
      </c>
      <c r="C55" s="284"/>
      <c r="D55" s="284"/>
      <c r="E55" s="284"/>
      <c r="F55" s="284"/>
      <c r="G55" s="284"/>
      <c r="H55" s="284"/>
      <c r="I55" s="284"/>
      <c r="J55" s="284"/>
      <c r="K55" s="280" t="str">
        <f>'fiche CV'!D10</f>
        <v>Laurent DROUART</v>
      </c>
      <c r="L55" s="280"/>
      <c r="M55" s="280"/>
      <c r="N55" s="280"/>
      <c r="O55" s="280"/>
      <c r="P55" s="280"/>
    </row>
    <row r="56" spans="1:19" ht="5.85" customHeight="1"/>
    <row r="57" spans="1:19" ht="15.75">
      <c r="B57" s="284" t="s">
        <v>193</v>
      </c>
      <c r="C57" s="284"/>
      <c r="D57" s="284"/>
      <c r="E57" s="280" t="s">
        <v>209</v>
      </c>
      <c r="F57" s="280"/>
      <c r="G57" s="280"/>
      <c r="H57" s="280"/>
    </row>
    <row r="58" spans="1:19" ht="5.85" customHeight="1"/>
    <row r="59" spans="1:19" ht="15.75">
      <c r="B59" s="284" t="s">
        <v>195</v>
      </c>
      <c r="C59" s="284"/>
      <c r="D59" s="284"/>
      <c r="E59" s="280" t="s">
        <v>185</v>
      </c>
      <c r="F59" s="280"/>
      <c r="G59" s="280"/>
      <c r="H59" s="280"/>
    </row>
    <row r="60" spans="1:19" ht="5.85" customHeight="1"/>
    <row r="61" spans="1:19" ht="15.75">
      <c r="B61" s="284" t="s">
        <v>196</v>
      </c>
      <c r="C61" s="284"/>
      <c r="D61" s="284"/>
      <c r="E61" s="76" t="str">
        <f>'fiche CV'!B13</f>
        <v>CV3200</v>
      </c>
      <c r="F61" s="76"/>
      <c r="G61" s="280" t="str">
        <f>'fiche CV'!C13</f>
        <v>S4</v>
      </c>
      <c r="H61" s="280"/>
      <c r="I61" s="278" t="s">
        <v>232</v>
      </c>
      <c r="J61" s="278"/>
      <c r="K61" s="278"/>
      <c r="L61" s="279" t="str">
        <f>'fiche CV'!F13</f>
        <v>001001001</v>
      </c>
      <c r="M61" s="280"/>
      <c r="N61" s="280"/>
      <c r="O61" s="280"/>
    </row>
    <row r="62" spans="1:19" ht="5.85" customHeight="1"/>
    <row r="63" spans="1:19" ht="15.75">
      <c r="B63" s="74" t="s">
        <v>210</v>
      </c>
      <c r="F63" s="297">
        <f>'fiche CV'!D13</f>
        <v>100</v>
      </c>
      <c r="G63" s="280"/>
      <c r="H63" s="280"/>
    </row>
    <row r="66" spans="2:13" ht="15.75">
      <c r="B66" s="283" t="s">
        <v>212</v>
      </c>
      <c r="C66" s="283"/>
      <c r="D66" s="283"/>
      <c r="E66" s="283"/>
      <c r="F66" s="283"/>
      <c r="G66" s="283"/>
      <c r="H66" s="283"/>
    </row>
    <row r="67" spans="2:13" ht="5.85" customHeight="1"/>
    <row r="68" spans="2:13" ht="15.75">
      <c r="B68" s="284" t="str">
        <f>'fiche CV'!D11</f>
        <v>Local de Métrologie</v>
      </c>
      <c r="C68" s="284"/>
      <c r="D68" s="284"/>
      <c r="E68" s="284"/>
      <c r="F68" s="284"/>
      <c r="G68" s="284"/>
      <c r="H68" s="284"/>
      <c r="I68" s="284"/>
    </row>
    <row r="71" spans="2:13" ht="15.75">
      <c r="B71" s="283" t="s">
        <v>213</v>
      </c>
      <c r="C71" s="283"/>
      <c r="D71" s="283"/>
      <c r="E71" s="283"/>
      <c r="F71" s="283"/>
      <c r="G71" s="283"/>
      <c r="H71" s="283"/>
      <c r="I71" s="283"/>
      <c r="J71" s="283"/>
      <c r="K71" s="283"/>
      <c r="L71" s="283"/>
    </row>
    <row r="72" spans="2:13" ht="5.85" customHeight="1"/>
    <row r="73" spans="2:13" ht="15.75">
      <c r="B73" s="284" t="s">
        <v>15</v>
      </c>
      <c r="C73" s="284"/>
      <c r="D73" s="284"/>
      <c r="E73" s="285">
        <f>'fiche CV'!D6</f>
        <v>40461</v>
      </c>
      <c r="F73" s="284"/>
      <c r="G73" s="284"/>
      <c r="H73" s="284"/>
      <c r="I73" s="284"/>
    </row>
    <row r="76" spans="2:13" ht="15.75">
      <c r="B76" s="283" t="s">
        <v>214</v>
      </c>
      <c r="C76" s="283"/>
      <c r="D76" s="283"/>
      <c r="E76" s="283"/>
      <c r="F76" s="283"/>
      <c r="G76" s="283"/>
      <c r="H76" s="283"/>
      <c r="I76" s="283"/>
      <c r="J76" s="283"/>
    </row>
    <row r="77" spans="2:13" ht="5.85" customHeight="1">
      <c r="L77" s="282">
        <f>('fiche CV'!F7)/100</f>
        <v>0.44</v>
      </c>
      <c r="M77" s="282"/>
    </row>
    <row r="78" spans="2:13" ht="15.75">
      <c r="B78" s="284" t="s">
        <v>215</v>
      </c>
      <c r="C78" s="284"/>
      <c r="D78" s="284"/>
      <c r="E78" s="59" t="s">
        <v>216</v>
      </c>
      <c r="F78" s="299">
        <f>'fiche CV'!D7</f>
        <v>22</v>
      </c>
      <c r="G78" s="299"/>
      <c r="I78" s="74" t="s">
        <v>217</v>
      </c>
      <c r="L78" s="282"/>
      <c r="M78" s="282"/>
    </row>
    <row r="81" spans="1:19" ht="15.75">
      <c r="B81" s="283" t="s">
        <v>218</v>
      </c>
      <c r="C81" s="283"/>
      <c r="D81" s="283"/>
      <c r="E81" s="283"/>
      <c r="F81" s="283"/>
      <c r="G81" s="283"/>
      <c r="H81" s="283"/>
      <c r="I81" s="283"/>
      <c r="J81" s="283"/>
    </row>
    <row r="82" spans="1:19" ht="5.85" customHeight="1"/>
    <row r="83" spans="1:19" ht="15.75">
      <c r="B83" s="284" t="s">
        <v>219</v>
      </c>
      <c r="C83" s="284"/>
      <c r="D83" s="284"/>
      <c r="E83" s="284"/>
    </row>
    <row r="84" spans="1:19" ht="15.75">
      <c r="B84" s="74" t="s">
        <v>220</v>
      </c>
      <c r="C84" s="74"/>
      <c r="D84" s="74"/>
      <c r="E84" s="74"/>
      <c r="F84" s="74"/>
      <c r="G84" s="74"/>
      <c r="H84" s="74"/>
      <c r="I84" s="280" t="s">
        <v>221</v>
      </c>
      <c r="J84" s="280"/>
      <c r="K84" s="280"/>
    </row>
    <row r="85" spans="1:19" ht="15.75">
      <c r="B85" s="74"/>
      <c r="C85" s="74"/>
      <c r="D85" s="74"/>
      <c r="E85" s="74"/>
      <c r="F85" s="74"/>
      <c r="G85" s="74"/>
      <c r="H85" s="74"/>
      <c r="I85" s="60"/>
      <c r="J85" s="60"/>
      <c r="K85" s="60"/>
    </row>
    <row r="87" spans="1:19" ht="15.75">
      <c r="B87" s="283" t="s">
        <v>222</v>
      </c>
      <c r="C87" s="283"/>
      <c r="D87" s="283"/>
      <c r="E87" s="283"/>
      <c r="F87" s="283"/>
      <c r="G87" s="283"/>
      <c r="H87" s="283"/>
      <c r="I87" s="283"/>
      <c r="J87" s="283"/>
    </row>
    <row r="88" spans="1:19" ht="15.75">
      <c r="B88" s="73"/>
      <c r="C88" s="73"/>
      <c r="D88" s="73"/>
      <c r="E88" s="73"/>
      <c r="F88" s="73"/>
      <c r="G88" s="73"/>
      <c r="H88" s="73"/>
      <c r="I88" s="73"/>
      <c r="J88" s="73"/>
    </row>
    <row r="89" spans="1:19" ht="28.5" customHeight="1">
      <c r="B89" s="261" t="s">
        <v>83</v>
      </c>
      <c r="C89" s="261"/>
      <c r="D89" s="261"/>
      <c r="E89" s="261"/>
      <c r="F89" s="261"/>
      <c r="G89" s="261"/>
      <c r="H89" s="94" t="s">
        <v>250</v>
      </c>
      <c r="I89" s="94"/>
      <c r="J89" s="94"/>
      <c r="K89" s="266" t="s">
        <v>266</v>
      </c>
      <c r="L89" s="266"/>
      <c r="M89" s="266"/>
      <c r="N89" s="266"/>
      <c r="O89" s="266"/>
      <c r="P89" s="276" t="s">
        <v>251</v>
      </c>
      <c r="Q89" s="276"/>
      <c r="R89" s="276"/>
      <c r="S89" s="93"/>
    </row>
    <row r="90" spans="1:19" ht="15" customHeight="1">
      <c r="B90" s="281" t="s">
        <v>233</v>
      </c>
      <c r="C90" s="281"/>
      <c r="D90" s="281"/>
      <c r="E90" s="281"/>
      <c r="F90" s="281"/>
      <c r="G90" s="281"/>
      <c r="H90" s="264" t="str">
        <f>'fiche CV'!D18</f>
        <v>960139</v>
      </c>
      <c r="I90" s="264"/>
      <c r="J90" s="264"/>
      <c r="K90" s="264" t="str">
        <f>'fiche CV'!E18</f>
        <v>M(NL) RvA</v>
      </c>
      <c r="L90" s="264"/>
      <c r="M90" s="264"/>
      <c r="N90" s="264"/>
      <c r="O90" s="264"/>
      <c r="P90" s="264" t="str">
        <f>'fiche CV'!F18</f>
        <v>20082592-A</v>
      </c>
      <c r="Q90" s="264"/>
      <c r="R90" s="264"/>
      <c r="S90" s="1"/>
    </row>
    <row r="91" spans="1:19" ht="15" customHeight="1">
      <c r="A91" s="90"/>
      <c r="B91" s="281"/>
      <c r="C91" s="281"/>
      <c r="D91" s="281"/>
      <c r="E91" s="281"/>
      <c r="F91" s="281"/>
      <c r="G91" s="281"/>
      <c r="H91" s="264"/>
      <c r="I91" s="264"/>
      <c r="J91" s="264"/>
      <c r="K91" s="264"/>
      <c r="L91" s="264"/>
      <c r="M91" s="264"/>
      <c r="N91" s="264"/>
      <c r="O91" s="264"/>
      <c r="P91" s="264"/>
      <c r="Q91" s="264"/>
      <c r="R91" s="264"/>
      <c r="S91" s="1"/>
    </row>
    <row r="92" spans="1:19" ht="15" customHeight="1">
      <c r="B92" s="281" t="s">
        <v>233</v>
      </c>
      <c r="C92" s="281"/>
      <c r="D92" s="281"/>
      <c r="E92" s="281"/>
      <c r="F92" s="281"/>
      <c r="G92" s="281"/>
      <c r="H92" s="264" t="str">
        <f>'fiche CV'!D19</f>
        <v>041689</v>
      </c>
      <c r="I92" s="264"/>
      <c r="J92" s="264"/>
      <c r="K92" s="264" t="str">
        <f>'fiche CV'!E19</f>
        <v>M(NL) RvA</v>
      </c>
      <c r="L92" s="264"/>
      <c r="M92" s="264"/>
      <c r="N92" s="264"/>
      <c r="O92" s="264"/>
      <c r="P92" s="264" t="str">
        <f>'fiche CV'!F19</f>
        <v>20081096</v>
      </c>
      <c r="Q92" s="264"/>
      <c r="R92" s="264"/>
      <c r="S92" s="1"/>
    </row>
    <row r="93" spans="1:19" ht="15" customHeight="1">
      <c r="A93" s="90"/>
      <c r="B93" s="281"/>
      <c r="C93" s="281"/>
      <c r="D93" s="281"/>
      <c r="E93" s="281"/>
      <c r="F93" s="281"/>
      <c r="G93" s="281"/>
      <c r="H93" s="264"/>
      <c r="I93" s="264"/>
      <c r="J93" s="264"/>
      <c r="K93" s="264"/>
      <c r="L93" s="264"/>
      <c r="M93" s="264"/>
      <c r="N93" s="264"/>
      <c r="O93" s="264"/>
      <c r="P93" s="264"/>
      <c r="Q93" s="264"/>
      <c r="R93" s="264"/>
      <c r="S93" s="1"/>
    </row>
    <row r="94" spans="1:19" ht="15" customHeight="1">
      <c r="B94" s="281" t="s">
        <v>247</v>
      </c>
      <c r="C94" s="281"/>
      <c r="D94" s="281"/>
      <c r="E94" s="281"/>
      <c r="F94" s="281"/>
      <c r="G94" s="281"/>
      <c r="H94" s="265" t="str">
        <f>'fiche CV'!D21</f>
        <v>500104</v>
      </c>
      <c r="I94" s="265"/>
      <c r="J94" s="265"/>
      <c r="K94" s="264" t="str">
        <f>'fiche CV'!E21</f>
        <v>LNE</v>
      </c>
      <c r="L94" s="264"/>
      <c r="M94" s="264"/>
      <c r="N94" s="264"/>
      <c r="O94" s="264"/>
      <c r="P94" s="264" t="str">
        <f>'fiche CV'!F21</f>
        <v>G020987/3</v>
      </c>
      <c r="Q94" s="264"/>
      <c r="R94" s="264"/>
      <c r="S94" s="1"/>
    </row>
    <row r="95" spans="1:19" ht="15" customHeight="1">
      <c r="A95" s="90"/>
      <c r="B95" s="281"/>
      <c r="C95" s="281"/>
      <c r="D95" s="281"/>
      <c r="E95" s="281"/>
      <c r="F95" s="281"/>
      <c r="G95" s="281"/>
      <c r="H95" s="265"/>
      <c r="I95" s="265"/>
      <c r="J95" s="265"/>
      <c r="K95" s="264"/>
      <c r="L95" s="264"/>
      <c r="M95" s="264"/>
      <c r="N95" s="264"/>
      <c r="O95" s="264"/>
      <c r="P95" s="264"/>
      <c r="Q95" s="264"/>
      <c r="R95" s="264"/>
      <c r="S95" s="1"/>
    </row>
    <row r="96" spans="1:19" ht="15" customHeight="1">
      <c r="B96" s="281" t="s">
        <v>248</v>
      </c>
      <c r="C96" s="281"/>
      <c r="D96" s="281"/>
      <c r="E96" s="281"/>
      <c r="F96" s="281"/>
      <c r="G96" s="281"/>
      <c r="H96" s="265" t="str">
        <f>'fiche CV'!D20</f>
        <v>C02</v>
      </c>
      <c r="I96" s="265"/>
      <c r="J96" s="265"/>
      <c r="K96" s="264" t="str">
        <f>'fiche CV'!E20</f>
        <v>LNE</v>
      </c>
      <c r="L96" s="264"/>
      <c r="M96" s="264"/>
      <c r="N96" s="264"/>
      <c r="O96" s="264"/>
      <c r="P96" s="264" t="str">
        <f>'fiche CV'!F20</f>
        <v>F060691/2</v>
      </c>
      <c r="Q96" s="264"/>
      <c r="R96" s="264"/>
      <c r="S96" s="1"/>
    </row>
    <row r="97" spans="1:19" ht="15" customHeight="1">
      <c r="A97" s="90"/>
      <c r="B97" s="281"/>
      <c r="C97" s="281"/>
      <c r="D97" s="281"/>
      <c r="E97" s="281"/>
      <c r="F97" s="281"/>
      <c r="G97" s="281"/>
      <c r="H97" s="265"/>
      <c r="I97" s="265"/>
      <c r="J97" s="265"/>
      <c r="K97" s="264"/>
      <c r="L97" s="264"/>
      <c r="M97" s="264"/>
      <c r="N97" s="264"/>
      <c r="O97" s="264"/>
      <c r="P97" s="264"/>
      <c r="Q97" s="264"/>
      <c r="R97" s="264"/>
      <c r="S97" s="1"/>
    </row>
    <row r="98" spans="1:19" ht="15" customHeight="1">
      <c r="B98" s="262" t="s">
        <v>249</v>
      </c>
      <c r="C98" s="262"/>
      <c r="D98" s="262"/>
      <c r="E98" s="262"/>
      <c r="F98" s="262"/>
      <c r="G98" s="262"/>
      <c r="H98" s="263" t="str">
        <f>'fiche CV'!D23</f>
        <v>680961</v>
      </c>
      <c r="I98" s="263"/>
      <c r="J98" s="263"/>
      <c r="K98" s="264" t="str">
        <f>'fiche CV'!E23</f>
        <v>France Qualité</v>
      </c>
      <c r="L98" s="264"/>
      <c r="M98" s="264"/>
      <c r="N98" s="264"/>
      <c r="O98" s="264"/>
      <c r="P98" s="267" t="str">
        <f>'fiche CV'!F23</f>
        <v>08-10-95957001-123681-RH</v>
      </c>
      <c r="Q98" s="268"/>
      <c r="R98" s="269"/>
      <c r="S98" s="1"/>
    </row>
    <row r="99" spans="1:19" ht="15" customHeight="1">
      <c r="A99" s="91"/>
      <c r="B99" s="262"/>
      <c r="C99" s="262"/>
      <c r="D99" s="262"/>
      <c r="E99" s="262"/>
      <c r="F99" s="262"/>
      <c r="G99" s="262"/>
      <c r="H99" s="263"/>
      <c r="I99" s="263"/>
      <c r="J99" s="263"/>
      <c r="K99" s="264"/>
      <c r="L99" s="264"/>
      <c r="M99" s="264"/>
      <c r="N99" s="264"/>
      <c r="O99" s="264"/>
      <c r="P99" s="270"/>
      <c r="Q99" s="271"/>
      <c r="R99" s="272"/>
      <c r="S99" s="1"/>
    </row>
    <row r="100" spans="1:19" ht="15" customHeight="1">
      <c r="B100" s="262"/>
      <c r="C100" s="262"/>
      <c r="D100" s="262"/>
      <c r="E100" s="262"/>
      <c r="F100" s="262"/>
      <c r="G100" s="262"/>
      <c r="H100" s="263"/>
      <c r="I100" s="263"/>
      <c r="J100" s="263"/>
      <c r="K100" s="264"/>
      <c r="L100" s="264"/>
      <c r="M100" s="264"/>
      <c r="N100" s="264"/>
      <c r="O100" s="264"/>
      <c r="P100" s="273"/>
      <c r="Q100" s="274"/>
      <c r="R100" s="275"/>
    </row>
    <row r="102" spans="1:19" ht="9.75" customHeight="1"/>
    <row r="103" spans="1:19" ht="18.600000000000001" customHeight="1">
      <c r="A103" s="277" t="s">
        <v>18</v>
      </c>
      <c r="B103" s="277"/>
      <c r="C103" s="277"/>
      <c r="D103" s="277"/>
      <c r="E103" s="277"/>
      <c r="F103" s="277"/>
      <c r="G103" s="277"/>
      <c r="H103" s="277"/>
      <c r="I103" s="277"/>
    </row>
    <row r="104" spans="1:19" ht="30">
      <c r="A104" s="288"/>
      <c r="B104" s="288"/>
      <c r="C104" s="288"/>
      <c r="D104" s="288"/>
      <c r="E104" s="288"/>
      <c r="F104" s="288"/>
      <c r="G104" s="288"/>
      <c r="H104" s="288"/>
      <c r="I104" s="288"/>
      <c r="J104" s="288"/>
      <c r="K104" s="288"/>
      <c r="L104" s="288"/>
      <c r="M104" s="288"/>
      <c r="N104" s="288"/>
      <c r="O104" s="288"/>
      <c r="P104" s="288"/>
      <c r="Q104" s="288"/>
      <c r="R104" s="288"/>
      <c r="S104" s="288"/>
    </row>
    <row r="105" spans="1:19">
      <c r="A105" s="289" t="s">
        <v>67</v>
      </c>
      <c r="B105" s="289"/>
      <c r="C105" s="289"/>
      <c r="D105" s="289"/>
      <c r="E105" s="286" t="str">
        <f>'fiche CV'!D8</f>
        <v>LD007/5670001</v>
      </c>
      <c r="F105" s="286"/>
      <c r="G105" s="286"/>
      <c r="H105" s="286"/>
      <c r="I105" s="286"/>
      <c r="J105" s="286"/>
      <c r="K105" s="286"/>
      <c r="L105" s="28"/>
      <c r="M105" s="28"/>
      <c r="N105" s="28"/>
      <c r="O105" s="28"/>
      <c r="P105" s="28"/>
      <c r="Q105" s="290" t="s">
        <v>225</v>
      </c>
      <c r="R105" s="290"/>
      <c r="S105" s="290"/>
    </row>
    <row r="108" spans="1:19" ht="15.75">
      <c r="B108" s="283" t="s">
        <v>226</v>
      </c>
      <c r="C108" s="283"/>
      <c r="D108" s="283"/>
      <c r="E108" s="283"/>
      <c r="F108" s="283"/>
      <c r="G108" s="283"/>
      <c r="H108" s="283"/>
      <c r="I108" s="283"/>
    </row>
    <row r="109" spans="1:19" ht="5.85" customHeight="1"/>
    <row r="110" spans="1:19" ht="15.75">
      <c r="B110" s="81" t="s">
        <v>309</v>
      </c>
      <c r="C110" s="81"/>
      <c r="D110" s="81"/>
      <c r="E110" s="81"/>
      <c r="F110" s="81"/>
      <c r="G110" s="81"/>
      <c r="H110" s="81"/>
      <c r="I110" s="81"/>
      <c r="J110" s="81"/>
      <c r="K110" s="75"/>
      <c r="L110" s="75"/>
      <c r="M110" s="75"/>
      <c r="N110" s="75"/>
      <c r="O110" s="75"/>
      <c r="P110" s="75"/>
    </row>
    <row r="112" spans="1:19" ht="15.75">
      <c r="B112" s="283" t="s">
        <v>227</v>
      </c>
      <c r="C112" s="283"/>
      <c r="D112" s="283"/>
      <c r="E112" s="283"/>
      <c r="F112" s="283"/>
      <c r="G112" s="283"/>
      <c r="H112" s="283"/>
      <c r="I112" s="283"/>
    </row>
    <row r="113" spans="2:18" ht="5.85" customHeight="1"/>
    <row r="114" spans="2:18" ht="15.75" customHeight="1">
      <c r="B114" s="287" t="s">
        <v>228</v>
      </c>
      <c r="C114" s="287"/>
      <c r="D114" s="287"/>
      <c r="E114" s="287"/>
      <c r="F114" s="287"/>
      <c r="G114" s="287"/>
      <c r="H114" s="287"/>
      <c r="I114" s="287"/>
      <c r="J114" s="287"/>
      <c r="K114" s="287"/>
      <c r="L114" s="287"/>
      <c r="M114" s="287"/>
      <c r="N114" s="287"/>
      <c r="O114" s="287"/>
      <c r="P114" s="287"/>
      <c r="Q114" s="287"/>
      <c r="R114" s="287"/>
    </row>
    <row r="115" spans="2:18">
      <c r="B115" s="287"/>
      <c r="C115" s="287"/>
      <c r="D115" s="287"/>
      <c r="E115" s="287"/>
      <c r="F115" s="287"/>
      <c r="G115" s="287"/>
      <c r="H115" s="287"/>
      <c r="I115" s="287"/>
      <c r="J115" s="287"/>
      <c r="K115" s="287"/>
      <c r="L115" s="287"/>
      <c r="M115" s="287"/>
      <c r="N115" s="287"/>
      <c r="O115" s="287"/>
      <c r="P115" s="287"/>
      <c r="Q115" s="287"/>
      <c r="R115" s="287"/>
    </row>
    <row r="116" spans="2:18" ht="15.75" customHeight="1">
      <c r="B116" s="287"/>
      <c r="C116" s="287"/>
      <c r="D116" s="287"/>
      <c r="E116" s="287"/>
      <c r="F116" s="287"/>
      <c r="G116" s="287"/>
      <c r="H116" s="287"/>
      <c r="I116" s="287"/>
      <c r="J116" s="287"/>
      <c r="K116" s="287"/>
      <c r="L116" s="287"/>
      <c r="M116" s="287"/>
      <c r="N116" s="287"/>
      <c r="O116" s="287"/>
      <c r="P116" s="287"/>
      <c r="Q116" s="287"/>
      <c r="R116" s="287"/>
    </row>
    <row r="117" spans="2:18">
      <c r="B117" s="287"/>
      <c r="C117" s="287"/>
      <c r="D117" s="287"/>
      <c r="E117" s="287"/>
      <c r="F117" s="287"/>
      <c r="G117" s="287"/>
      <c r="H117" s="287"/>
      <c r="I117" s="287"/>
      <c r="J117" s="287"/>
      <c r="K117" s="287"/>
      <c r="L117" s="287"/>
      <c r="M117" s="287"/>
      <c r="N117" s="287"/>
      <c r="O117" s="287"/>
      <c r="P117" s="287"/>
      <c r="Q117" s="287"/>
      <c r="R117" s="287"/>
    </row>
    <row r="118" spans="2:18" ht="15.75">
      <c r="B118" s="74"/>
      <c r="F118" s="82"/>
      <c r="G118" s="75"/>
      <c r="H118" s="75"/>
    </row>
    <row r="120" spans="2:18" ht="15.75">
      <c r="B120" s="283" t="s">
        <v>229</v>
      </c>
      <c r="C120" s="283"/>
      <c r="D120" s="283"/>
      <c r="E120" s="283"/>
      <c r="F120" s="283"/>
      <c r="G120" s="283"/>
      <c r="H120" s="283"/>
    </row>
    <row r="121" spans="2:18" ht="5.85" customHeight="1"/>
    <row r="122" spans="2:18" ht="15.75">
      <c r="B122" s="284" t="s">
        <v>230</v>
      </c>
      <c r="C122" s="284"/>
      <c r="D122" s="284"/>
      <c r="E122" s="284"/>
      <c r="F122" s="284"/>
      <c r="G122" s="284"/>
      <c r="H122" s="284"/>
      <c r="I122" s="284"/>
      <c r="J122" s="284"/>
      <c r="K122" s="284"/>
      <c r="L122" s="284"/>
      <c r="M122" s="284"/>
      <c r="N122" s="284"/>
      <c r="O122" s="284"/>
      <c r="P122" s="284"/>
      <c r="Q122" s="284"/>
      <c r="R122" s="284"/>
    </row>
    <row r="125" spans="2:18" ht="15.75">
      <c r="B125" s="83"/>
      <c r="C125" s="83"/>
      <c r="D125" s="83"/>
      <c r="E125" s="83"/>
      <c r="F125" s="83"/>
      <c r="G125" s="83"/>
      <c r="H125" s="83"/>
      <c r="I125" s="83"/>
      <c r="J125" s="83"/>
      <c r="K125" s="83"/>
      <c r="L125" s="83"/>
    </row>
    <row r="127" spans="2:18" ht="15.75">
      <c r="B127" s="81"/>
      <c r="C127" s="81"/>
      <c r="D127" s="81"/>
      <c r="E127" s="84"/>
      <c r="F127" s="81"/>
      <c r="G127" s="81"/>
      <c r="H127" s="81"/>
      <c r="I127" s="81"/>
    </row>
    <row r="130" spans="2:13" ht="15.75">
      <c r="B130" s="83"/>
      <c r="C130" s="83"/>
      <c r="D130" s="83"/>
      <c r="E130" s="83"/>
      <c r="F130" s="83"/>
      <c r="G130" s="83"/>
      <c r="H130" s="83"/>
      <c r="I130" s="83"/>
      <c r="J130" s="83"/>
    </row>
    <row r="131" spans="2:13" ht="15" customHeight="1">
      <c r="L131" s="85"/>
      <c r="M131" s="85"/>
    </row>
    <row r="132" spans="2:13" ht="15.75">
      <c r="B132" s="81"/>
      <c r="C132" s="81"/>
      <c r="D132" s="81"/>
      <c r="E132" s="71"/>
      <c r="F132" s="86"/>
      <c r="G132" s="86"/>
      <c r="I132" s="74"/>
      <c r="L132" s="85"/>
      <c r="M132" s="85"/>
    </row>
    <row r="135" spans="2:13" ht="15.75">
      <c r="B135" s="83"/>
      <c r="C135" s="83"/>
      <c r="D135" s="83"/>
      <c r="E135" s="83"/>
      <c r="F135" s="83"/>
      <c r="G135" s="83"/>
      <c r="H135" s="83"/>
      <c r="I135" s="83"/>
      <c r="J135" s="83"/>
    </row>
    <row r="137" spans="2:13" ht="15.75">
      <c r="B137" s="81"/>
      <c r="C137" s="81"/>
      <c r="D137" s="81"/>
      <c r="E137" s="81"/>
    </row>
    <row r="138" spans="2:13" ht="15.75">
      <c r="B138" s="74"/>
      <c r="C138" s="74"/>
      <c r="D138" s="74"/>
      <c r="E138" s="74"/>
      <c r="F138" s="74"/>
      <c r="G138" s="74"/>
      <c r="H138" s="74"/>
      <c r="I138" s="75"/>
      <c r="J138" s="75"/>
      <c r="K138" s="75"/>
    </row>
    <row r="139" spans="2:13" ht="15.75">
      <c r="B139" s="74"/>
      <c r="C139" s="74"/>
      <c r="D139" s="74"/>
      <c r="E139" s="74"/>
      <c r="F139" s="74"/>
      <c r="G139" s="74"/>
      <c r="H139" s="74"/>
      <c r="I139" s="72"/>
      <c r="J139" s="72"/>
      <c r="K139" s="72"/>
    </row>
    <row r="141" spans="2:13" ht="15.75">
      <c r="B141" s="83"/>
      <c r="C141" s="83"/>
      <c r="D141" s="83"/>
      <c r="E141" s="83"/>
      <c r="F141" s="83"/>
      <c r="G141" s="83"/>
      <c r="H141" s="83"/>
      <c r="I141" s="83"/>
      <c r="J141" s="83"/>
    </row>
    <row r="153" spans="1:9" ht="12" customHeight="1"/>
    <row r="155" spans="1:9" ht="18.600000000000001" customHeight="1">
      <c r="A155" s="277" t="s">
        <v>18</v>
      </c>
      <c r="B155" s="277"/>
      <c r="C155" s="277"/>
      <c r="D155" s="277"/>
      <c r="E155" s="277"/>
      <c r="F155" s="277"/>
      <c r="G155" s="277"/>
      <c r="H155" s="277"/>
      <c r="I155" s="277"/>
    </row>
  </sheetData>
  <sheetProtection password="CA0D" sheet="1" objects="1" scenarios="1" selectLockedCells="1"/>
  <mergeCells count="92">
    <mergeCell ref="I84:K84"/>
    <mergeCell ref="B87:J87"/>
    <mergeCell ref="B76:J76"/>
    <mergeCell ref="B78:D78"/>
    <mergeCell ref="F78:G78"/>
    <mergeCell ref="B57:D57"/>
    <mergeCell ref="F63:H63"/>
    <mergeCell ref="E21:Q21"/>
    <mergeCell ref="E22:Q22"/>
    <mergeCell ref="E23:Q23"/>
    <mergeCell ref="E24:Q24"/>
    <mergeCell ref="E29:I29"/>
    <mergeCell ref="E31:I31"/>
    <mergeCell ref="E33:F33"/>
    <mergeCell ref="E57:H57"/>
    <mergeCell ref="E59:H59"/>
    <mergeCell ref="A49:S49"/>
    <mergeCell ref="A50:D50"/>
    <mergeCell ref="Q50:S50"/>
    <mergeCell ref="B53:I53"/>
    <mergeCell ref="B27:K27"/>
    <mergeCell ref="B4:K4"/>
    <mergeCell ref="B5:K5"/>
    <mergeCell ref="B6:K6"/>
    <mergeCell ref="B7:K7"/>
    <mergeCell ref="B8:K8"/>
    <mergeCell ref="B29:D29"/>
    <mergeCell ref="D13:P14"/>
    <mergeCell ref="F15:N16"/>
    <mergeCell ref="B21:D21"/>
    <mergeCell ref="B31:D31"/>
    <mergeCell ref="B33:D33"/>
    <mergeCell ref="K43:R43"/>
    <mergeCell ref="K44:R44"/>
    <mergeCell ref="A48:I48"/>
    <mergeCell ref="K33:N33"/>
    <mergeCell ref="O33:R33"/>
    <mergeCell ref="B38:I38"/>
    <mergeCell ref="K38:N38"/>
    <mergeCell ref="O38:R38"/>
    <mergeCell ref="O35:R35"/>
    <mergeCell ref="K35:N35"/>
    <mergeCell ref="E50:K50"/>
    <mergeCell ref="E105:K105"/>
    <mergeCell ref="B112:I112"/>
    <mergeCell ref="B114:R117"/>
    <mergeCell ref="B122:R122"/>
    <mergeCell ref="A103:I103"/>
    <mergeCell ref="B120:H120"/>
    <mergeCell ref="A104:S104"/>
    <mergeCell ref="A105:D105"/>
    <mergeCell ref="Q105:S105"/>
    <mergeCell ref="B108:I108"/>
    <mergeCell ref="B59:D59"/>
    <mergeCell ref="B61:D61"/>
    <mergeCell ref="G61:H61"/>
    <mergeCell ref="B55:J55"/>
    <mergeCell ref="K55:P55"/>
    <mergeCell ref="P89:R89"/>
    <mergeCell ref="A155:I155"/>
    <mergeCell ref="I61:K61"/>
    <mergeCell ref="L61:O61"/>
    <mergeCell ref="B92:G93"/>
    <mergeCell ref="B94:G95"/>
    <mergeCell ref="B96:G97"/>
    <mergeCell ref="B90:G91"/>
    <mergeCell ref="L77:M78"/>
    <mergeCell ref="B66:H66"/>
    <mergeCell ref="B68:I68"/>
    <mergeCell ref="B71:L71"/>
    <mergeCell ref="B73:D73"/>
    <mergeCell ref="E73:I73"/>
    <mergeCell ref="B81:J81"/>
    <mergeCell ref="B83:E83"/>
    <mergeCell ref="P92:R93"/>
    <mergeCell ref="P94:R95"/>
    <mergeCell ref="P96:R97"/>
    <mergeCell ref="P98:R100"/>
    <mergeCell ref="K90:O91"/>
    <mergeCell ref="P90:R91"/>
    <mergeCell ref="K92:O93"/>
    <mergeCell ref="K94:O95"/>
    <mergeCell ref="B89:G89"/>
    <mergeCell ref="B98:G100"/>
    <mergeCell ref="H98:J100"/>
    <mergeCell ref="K96:O97"/>
    <mergeCell ref="K98:O100"/>
    <mergeCell ref="H90:J91"/>
    <mergeCell ref="H92:J93"/>
    <mergeCell ref="H94:J95"/>
    <mergeCell ref="H96:J97"/>
    <mergeCell ref="K89:O89"/>
  </mergeCells>
  <pageMargins left="0.7" right="0.7" top="0.75" bottom="0.42" header="0.3" footer="0.3"/>
  <pageSetup paperSize="9" scale="99" orientation="portrait" verticalDpi="0" r:id="rId1"/>
  <rowBreaks count="1" manualBreakCount="1">
    <brk id="48" max="16383" man="1"/>
  </rowBreaks>
</worksheet>
</file>

<file path=xl/worksheets/sheet4.xml><?xml version="1.0" encoding="utf-8"?>
<worksheet xmlns="http://schemas.openxmlformats.org/spreadsheetml/2006/main" xmlns:r="http://schemas.openxmlformats.org/officeDocument/2006/relationships">
  <dimension ref="B1:U106"/>
  <sheetViews>
    <sheetView showGridLines="0" tabSelected="1" showWhiteSpace="0" view="pageBreakPreview" zoomScaleNormal="100" zoomScaleSheetLayoutView="100" workbookViewId="0">
      <selection activeCell="T64" sqref="T64"/>
    </sheetView>
  </sheetViews>
  <sheetFormatPr baseColWidth="10" defaultColWidth="11.42578125" defaultRowHeight="15"/>
  <cols>
    <col min="1" max="1" width="0.28515625" customWidth="1"/>
    <col min="2" max="7" width="4.28515625" customWidth="1"/>
    <col min="8" max="8" width="8.7109375" customWidth="1"/>
    <col min="9" max="18" width="4.28515625" customWidth="1"/>
    <col min="19" max="20" width="8.7109375" customWidth="1"/>
    <col min="21" max="21" width="0.28515625" customWidth="1"/>
  </cols>
  <sheetData>
    <row r="1" spans="2:21" ht="27" customHeight="1">
      <c r="B1" s="288" t="str">
        <f>'fiche CV'!C2</f>
        <v>MITUTOYO</v>
      </c>
      <c r="C1" s="288"/>
      <c r="D1" s="288"/>
      <c r="E1" s="288"/>
      <c r="F1" s="288"/>
      <c r="G1" s="288"/>
      <c r="H1" s="288"/>
      <c r="I1" s="288"/>
      <c r="J1" s="288"/>
      <c r="K1" s="288"/>
      <c r="L1" s="288"/>
      <c r="M1" s="288"/>
      <c r="N1" s="288"/>
      <c r="O1" s="288"/>
      <c r="P1" s="288"/>
      <c r="Q1" s="288"/>
      <c r="R1" s="288"/>
      <c r="S1" s="288"/>
      <c r="T1" s="288"/>
      <c r="U1" s="65"/>
    </row>
    <row r="2" spans="2:21">
      <c r="B2" s="303" t="s">
        <v>67</v>
      </c>
      <c r="C2" s="303"/>
      <c r="D2" s="303"/>
      <c r="E2" s="303"/>
      <c r="F2" s="387" t="str">
        <f>'fiche CV'!D8</f>
        <v>LD007/5670001</v>
      </c>
      <c r="G2" s="387"/>
      <c r="H2" s="387"/>
      <c r="I2" s="387"/>
      <c r="J2" s="387"/>
      <c r="K2" s="387"/>
      <c r="L2" s="387"/>
      <c r="M2" s="28"/>
      <c r="N2" s="28"/>
      <c r="O2" s="28"/>
      <c r="P2" s="290" t="s">
        <v>231</v>
      </c>
      <c r="Q2" s="290"/>
      <c r="R2" s="290"/>
      <c r="S2" s="290"/>
      <c r="T2" s="290"/>
      <c r="U2" s="87"/>
    </row>
    <row r="4" spans="2:21" ht="17.25" customHeight="1">
      <c r="B4" s="300"/>
      <c r="C4" s="300"/>
      <c r="D4" s="300"/>
      <c r="E4" s="300"/>
      <c r="F4" s="300"/>
      <c r="G4" s="300"/>
      <c r="H4" s="300"/>
      <c r="I4" s="300"/>
      <c r="J4" s="300"/>
      <c r="K4" s="300"/>
      <c r="L4" s="300"/>
      <c r="M4" s="300"/>
      <c r="N4" s="300"/>
      <c r="O4" s="300"/>
      <c r="P4" s="300"/>
      <c r="Q4" s="300"/>
      <c r="R4" s="300"/>
      <c r="S4" s="300"/>
      <c r="T4" s="300"/>
      <c r="U4" s="64"/>
    </row>
    <row r="6" spans="2:21" ht="15" customHeight="1">
      <c r="B6" s="304" t="s">
        <v>0</v>
      </c>
      <c r="C6" s="304"/>
      <c r="D6" s="304"/>
      <c r="E6" s="304"/>
      <c r="F6" s="304"/>
      <c r="G6" s="304"/>
    </row>
    <row r="7" spans="2:21" ht="5.0999999999999996" customHeight="1"/>
    <row r="8" spans="2:21" ht="15.75">
      <c r="B8" s="284" t="s">
        <v>1</v>
      </c>
      <c r="C8" s="284"/>
      <c r="D8" s="284"/>
      <c r="E8" s="284"/>
      <c r="F8" s="284"/>
      <c r="G8" s="284"/>
      <c r="H8" s="284"/>
      <c r="I8" s="284"/>
      <c r="J8" s="284"/>
      <c r="K8" s="284"/>
      <c r="L8" s="284"/>
      <c r="M8" s="284"/>
      <c r="N8" s="284"/>
      <c r="O8" s="21"/>
      <c r="R8" s="301" t="str">
        <f>IF('fiche CV'!B13='fiche CV'!I9,'fiche CV'!J9,IF('fiche CV'!B13='fiche CV'!I10,'fiche CV'!J10,IF('fiche CV'!B13='fiche CV'!I11,'fiche CV'!J11,IF('fiche CV'!B13='fiche CV'!I12,'fiche CV'!J12,IF('fiche CV'!B13='fiche CV'!I13,'fiche CV'!J13,IF('fiche CV'!B13='fiche CV'!I14,'fiche CV'!J14,IF('fiche CV'!B13='fiche CV'!I15,'fiche CV'!J15,IF('fiche CV'!B13='fiche CV'!I16,'fiche CV'!J16,0))))))))</f>
        <v>± (1.6 +|2Z| / 100)µm</v>
      </c>
      <c r="S8" s="302"/>
      <c r="T8" s="302"/>
      <c r="U8" s="66"/>
    </row>
    <row r="9" spans="2:21" ht="9.9499999999999993" customHeight="1"/>
    <row r="10" spans="2:21" ht="9.9499999999999993" customHeight="1"/>
    <row r="11" spans="2:21" ht="15.75">
      <c r="B11" s="315" t="s">
        <v>2</v>
      </c>
      <c r="C11" s="315"/>
      <c r="D11" s="315"/>
      <c r="E11" s="315"/>
      <c r="F11" s="315"/>
      <c r="G11" s="315"/>
      <c r="H11" s="315"/>
      <c r="I11" s="292" t="s">
        <v>3</v>
      </c>
      <c r="J11" s="292"/>
      <c r="K11" s="292"/>
      <c r="L11" s="292"/>
      <c r="M11" s="292"/>
      <c r="N11" s="292"/>
      <c r="O11" s="22"/>
      <c r="P11" s="2"/>
      <c r="Q11" s="22"/>
      <c r="S11" s="49"/>
    </row>
    <row r="12" spans="2:21" ht="15.75">
      <c r="I12" s="292" t="s">
        <v>4</v>
      </c>
      <c r="J12" s="292"/>
      <c r="K12" s="292"/>
      <c r="L12" s="292"/>
      <c r="M12" s="292"/>
      <c r="N12" s="292"/>
      <c r="O12" s="22"/>
      <c r="P12" s="2"/>
      <c r="Q12" s="22"/>
    </row>
    <row r="13" spans="2:21" ht="15.75">
      <c r="I13" s="292" t="s">
        <v>5</v>
      </c>
      <c r="J13" s="292"/>
      <c r="K13" s="292"/>
      <c r="L13" s="292"/>
      <c r="M13" s="292"/>
      <c r="N13" s="292"/>
      <c r="O13" s="22"/>
      <c r="P13" s="2"/>
      <c r="Q13" s="22"/>
    </row>
    <row r="14" spans="2:21" ht="9.9499999999999993" customHeight="1">
      <c r="P14" s="1"/>
      <c r="Q14" s="1"/>
      <c r="R14" s="1"/>
      <c r="S14" s="1"/>
      <c r="T14" s="1"/>
      <c r="U14" s="1"/>
    </row>
    <row r="15" spans="2:21" ht="20.100000000000001" customHeight="1">
      <c r="B15" s="305" t="s">
        <v>6</v>
      </c>
      <c r="C15" s="306"/>
      <c r="D15" s="306"/>
      <c r="E15" s="306"/>
      <c r="F15" s="306"/>
      <c r="G15" s="307"/>
      <c r="H15" s="316">
        <v>-20</v>
      </c>
      <c r="I15" s="311">
        <v>-10</v>
      </c>
      <c r="J15" s="312"/>
      <c r="K15" s="331" t="s">
        <v>8</v>
      </c>
      <c r="L15" s="332"/>
      <c r="M15" s="331" t="s">
        <v>9</v>
      </c>
      <c r="N15" s="332"/>
      <c r="O15" s="322"/>
      <c r="P15" s="323"/>
      <c r="Q15" s="323"/>
      <c r="R15" s="323"/>
      <c r="S15" s="323"/>
      <c r="T15" s="324"/>
      <c r="U15" s="70"/>
    </row>
    <row r="16" spans="2:21" ht="20.100000000000001" customHeight="1">
      <c r="B16" s="305"/>
      <c r="C16" s="306"/>
      <c r="D16" s="306"/>
      <c r="E16" s="306"/>
      <c r="F16" s="306"/>
      <c r="G16" s="307"/>
      <c r="H16" s="316"/>
      <c r="I16" s="313"/>
      <c r="J16" s="314"/>
      <c r="K16" s="333"/>
      <c r="L16" s="334"/>
      <c r="M16" s="333"/>
      <c r="N16" s="334"/>
      <c r="O16" s="325"/>
      <c r="P16" s="326"/>
      <c r="Q16" s="326"/>
      <c r="R16" s="326"/>
      <c r="S16" s="326"/>
      <c r="T16" s="327"/>
      <c r="U16" s="70"/>
    </row>
    <row r="17" spans="2:21" ht="20.100000000000001" customHeight="1">
      <c r="B17" s="308" t="s">
        <v>174</v>
      </c>
      <c r="C17" s="309"/>
      <c r="D17" s="309"/>
      <c r="E17" s="309"/>
      <c r="F17" s="309"/>
      <c r="G17" s="310"/>
      <c r="H17" s="317">
        <f>IF(R8='fiche CV'!J9,5.6,IF(R8='fiche CV'!J10,1.8,IF(R8='fiche CV'!J11,4.6,IF(R8='fiche CV'!J12,1.2,IF(R8='fiche CV'!J13,2.8,IF(R8='fiche CV'!J14,1.2,IF(R8='fiche CV'!J15,2,IF(R8='fiche CV'!J16,1.2,0))))))))</f>
        <v>2</v>
      </c>
      <c r="I17" s="335">
        <f>IF(R8='fiche CV'!J9,4.8,IF(R8='fiche CV'!J10,1.8,IF(R8='fiche CV'!J11,3.8,IF(R8='fiche CV'!J12,1,IF(R8='fiche CV'!J13,2.4,IF(R8='fiche CV'!J14,1,IF(R8='fiche CV'!J15,1.8,IF(R8='fiche CV'!J16,1,0))))))))</f>
        <v>1.8</v>
      </c>
      <c r="J17" s="336"/>
      <c r="K17" s="335">
        <f>IF(R8='fiche CV'!J9,4.8,IF(R8='fiche CV'!J10,1.8,IF(R8='fiche CV'!J11,3.8,IF(R8='fiche CV'!J12,1,IF(R8='fiche CV'!J13,2.4,IF(R8='fiche CV'!J14,1,IF(R8='fiche CV'!J15,1.8,IF(R8='fiche CV'!J16,1,0))))))))</f>
        <v>1.8</v>
      </c>
      <c r="L17" s="336"/>
      <c r="M17" s="335">
        <f>IF(R8='fiche CV'!J9,5.6,IF(R8='fiche CV'!J10,1.8,IF(R8='fiche CV'!J11,4.6,IF(R8='fiche CV'!J12,1.2,IF(R8='fiche CV'!J13,2.8,IF(R8='fiche CV'!J14,1.2,IF(R8='fiche CV'!J15,2,IF(R8='fiche CV'!J16,1.2,0))))))))</f>
        <v>2</v>
      </c>
      <c r="N17" s="336"/>
      <c r="O17" s="325"/>
      <c r="P17" s="326"/>
      <c r="Q17" s="326"/>
      <c r="R17" s="326"/>
      <c r="S17" s="326"/>
      <c r="T17" s="327"/>
      <c r="U17" s="70"/>
    </row>
    <row r="18" spans="2:21" ht="20.100000000000001" customHeight="1">
      <c r="B18" s="308"/>
      <c r="C18" s="309"/>
      <c r="D18" s="309"/>
      <c r="E18" s="309"/>
      <c r="F18" s="309"/>
      <c r="G18" s="310"/>
      <c r="H18" s="317"/>
      <c r="I18" s="337"/>
      <c r="J18" s="338"/>
      <c r="K18" s="337"/>
      <c r="L18" s="338"/>
      <c r="M18" s="337"/>
      <c r="N18" s="338"/>
      <c r="O18" s="325"/>
      <c r="P18" s="326"/>
      <c r="Q18" s="326"/>
      <c r="R18" s="326"/>
      <c r="S18" s="326"/>
      <c r="T18" s="327"/>
      <c r="U18" s="70"/>
    </row>
    <row r="19" spans="2:21" ht="20.100000000000001" customHeight="1">
      <c r="B19" s="318" t="s">
        <v>7</v>
      </c>
      <c r="C19" s="319"/>
      <c r="D19" s="319"/>
      <c r="E19" s="319"/>
      <c r="F19" s="319"/>
      <c r="G19" s="320"/>
      <c r="H19" s="321">
        <f>'fiche CV'!C28</f>
        <v>0.6</v>
      </c>
      <c r="I19" s="339">
        <f>'fiche CV'!C30</f>
        <v>-0.5</v>
      </c>
      <c r="J19" s="340"/>
      <c r="K19" s="339">
        <f>'fiche CV'!C32</f>
        <v>0.4</v>
      </c>
      <c r="L19" s="340"/>
      <c r="M19" s="339">
        <f>'fiche CV'!C34</f>
        <v>-1</v>
      </c>
      <c r="N19" s="340"/>
      <c r="O19" s="325"/>
      <c r="P19" s="326"/>
      <c r="Q19" s="326"/>
      <c r="R19" s="326"/>
      <c r="S19" s="326"/>
      <c r="T19" s="327"/>
      <c r="U19" s="70"/>
    </row>
    <row r="20" spans="2:21" ht="20.100000000000001" customHeight="1">
      <c r="B20" s="318"/>
      <c r="C20" s="319"/>
      <c r="D20" s="319"/>
      <c r="E20" s="319"/>
      <c r="F20" s="319"/>
      <c r="G20" s="320"/>
      <c r="H20" s="321"/>
      <c r="I20" s="341"/>
      <c r="J20" s="342"/>
      <c r="K20" s="341"/>
      <c r="L20" s="342"/>
      <c r="M20" s="341"/>
      <c r="N20" s="342"/>
      <c r="O20" s="328"/>
      <c r="P20" s="329"/>
      <c r="Q20" s="329"/>
      <c r="R20" s="329"/>
      <c r="S20" s="329"/>
      <c r="T20" s="330"/>
      <c r="U20" s="70"/>
    </row>
    <row r="21" spans="2:21" ht="9.9499999999999993" customHeight="1"/>
    <row r="22" spans="2:21" ht="9.9499999999999993" customHeight="1"/>
    <row r="23" spans="2:21" ht="9.9499999999999993" customHeight="1"/>
    <row r="24" spans="2:21" ht="15" customHeight="1">
      <c r="B24" s="304" t="s">
        <v>11</v>
      </c>
      <c r="C24" s="304"/>
      <c r="D24" s="304"/>
      <c r="E24" s="304"/>
      <c r="F24" s="19"/>
    </row>
    <row r="25" spans="2:21" ht="5.0999999999999996" customHeight="1"/>
    <row r="26" spans="2:21" ht="15.75">
      <c r="B26" s="284" t="s">
        <v>10</v>
      </c>
      <c r="C26" s="284"/>
      <c r="D26" s="284"/>
      <c r="E26" s="284"/>
      <c r="F26" s="284"/>
      <c r="G26" s="284"/>
      <c r="H26" s="284"/>
      <c r="R26" s="301" t="str">
        <f>IF(AND('fiche CV'!B13='fiche CV'!I9,'fiche CV'!D13='fiche CV'!K8),'fiche CV'!K9,IF(AND('fiche CV'!B13='fiche CV'!I9,'fiche CV'!D13='fiche CV'!L8),'fiche CV'!L9,IF(AND('fiche CV'!B13='fiche CV'!I10,'fiche CV'!D13='fiche CV'!K8),'fiche CV'!K10,IF(AND('fiche CV'!B13='fiche CV'!I10,'fiche CV'!D13='fiche CV'!L8),'fiche CV'!L10,IF(AND('fiche CV'!B13='fiche CV'!I11,'fiche CV'!D13='fiche CV'!K8),'fiche CV'!K11,IF(AND('fiche CV'!B13='fiche CV'!I11,'fiche CV'!D13='fiche CV'!L8),'fiche CV'!L11,IF(AND('fiche CV'!B13='fiche CV'!I12,'fiche CV'!D13='fiche CV'!K8),'fiche CV'!K12,IF(AND('fiche CV'!B13='fiche CV'!I12,'fiche CV'!D13='fiche CV'!L8),'fiche CV'!L12,IF(AND('fiche CV'!B13='fiche CV'!I13,'fiche CV'!D13='fiche CV'!K8),'fiche CV'!K13,IF(AND('fiche CV'!B13='fiche CV'!I13,'fiche CV'!D13='fiche CV'!L8),'fiche CV'!L13,IF(AND('fiche CV'!B13='fiche CV'!I14,'fiche CV'!D13='fiche CV'!K8),'fiche CV'!K14,IF(AND('fiche CV'!B13='fiche CV'!I14,'fiche CV'!D13='fiche CV'!L8),'fiche CV'!L14,IF(AND('fiche CV'!B13='fiche CV'!I15,'fiche CV'!D13='fiche CV'!K8),'fiche CV'!K15,IF(AND('fiche CV'!B13='fiche CV'!I15,'fiche CV'!D13='fiche CV'!L8),'fiche CV'!L15,IF(AND('fiche CV'!B13='fiche CV'!I16,'fiche CV'!D13='fiche CV'!K8),'fiche CV'!K16,IF(AND('fiche CV'!B13='fiche CV'!I16,'fiche CV'!D13='fiche CV'!L8),'fiche CV'!L16,0))))))))))))))))</f>
        <v>± (0.8 + 0.01L)µm</v>
      </c>
      <c r="S26" s="302"/>
      <c r="T26" s="302"/>
      <c r="U26" s="66"/>
    </row>
    <row r="27" spans="2:21" ht="9.9499999999999993" customHeight="1"/>
    <row r="28" spans="2:21" ht="8.25" customHeight="1"/>
    <row r="29" spans="2:21" ht="15.75">
      <c r="B29" s="315" t="s">
        <v>2</v>
      </c>
      <c r="C29" s="315"/>
      <c r="D29" s="315"/>
      <c r="E29" s="315"/>
      <c r="F29" s="315"/>
      <c r="G29" s="315"/>
      <c r="I29" s="292" t="s">
        <v>3</v>
      </c>
      <c r="J29" s="292"/>
      <c r="K29" s="292"/>
      <c r="L29" s="292"/>
      <c r="M29" s="292"/>
      <c r="N29" s="292"/>
      <c r="O29" s="22"/>
    </row>
    <row r="30" spans="2:21" ht="15.75">
      <c r="I30" s="292" t="s">
        <v>12</v>
      </c>
      <c r="J30" s="292"/>
      <c r="K30" s="292"/>
      <c r="L30" s="292"/>
      <c r="M30" s="292"/>
      <c r="N30" s="292"/>
      <c r="O30" s="22"/>
    </row>
    <row r="31" spans="2:21" ht="15.75">
      <c r="I31" s="292" t="s">
        <v>13</v>
      </c>
      <c r="J31" s="292"/>
      <c r="K31" s="292"/>
      <c r="L31" s="292"/>
      <c r="M31" s="292"/>
      <c r="N31" s="292"/>
      <c r="O31" s="22"/>
    </row>
    <row r="32" spans="2:21" ht="9.9499999999999993" customHeight="1"/>
    <row r="33" spans="2:21">
      <c r="E33" s="170"/>
      <c r="F33" s="170"/>
      <c r="G33" s="170"/>
      <c r="H33" s="170"/>
      <c r="I33" s="170"/>
      <c r="J33" s="170"/>
      <c r="K33" s="170"/>
      <c r="L33" s="170"/>
      <c r="M33" s="170"/>
      <c r="N33" s="170"/>
      <c r="O33" s="170"/>
      <c r="P33" s="170"/>
      <c r="Q33" s="170"/>
      <c r="R33" s="170"/>
      <c r="S33" s="170"/>
    </row>
    <row r="34" spans="2:21">
      <c r="E34" s="170"/>
      <c r="F34" s="170"/>
      <c r="G34" s="170"/>
      <c r="H34" s="170"/>
      <c r="I34" s="170"/>
      <c r="J34" s="170"/>
      <c r="K34" s="170"/>
      <c r="L34" s="170"/>
      <c r="M34" s="170"/>
      <c r="N34" s="170"/>
      <c r="O34" s="170"/>
      <c r="P34" s="170"/>
      <c r="Q34" s="170"/>
      <c r="R34" s="170"/>
      <c r="S34" s="170"/>
    </row>
    <row r="35" spans="2:21">
      <c r="E35" s="170"/>
      <c r="F35" s="170"/>
      <c r="G35" s="170"/>
      <c r="H35" s="170"/>
      <c r="I35" s="170"/>
      <c r="J35" s="170"/>
      <c r="K35" s="170"/>
      <c r="L35" s="170"/>
      <c r="M35" s="170"/>
      <c r="N35" s="170"/>
      <c r="O35" s="170"/>
      <c r="P35" s="170"/>
      <c r="Q35" s="170"/>
      <c r="R35" s="170"/>
      <c r="S35" s="170"/>
    </row>
    <row r="36" spans="2:21">
      <c r="E36" s="170"/>
      <c r="F36" s="170"/>
      <c r="G36" s="170"/>
      <c r="H36" s="170"/>
      <c r="I36" s="170"/>
      <c r="J36" s="170"/>
      <c r="K36" s="170"/>
      <c r="L36" s="170"/>
      <c r="M36" s="170"/>
      <c r="N36" s="170"/>
      <c r="O36" s="170"/>
      <c r="P36" s="170"/>
      <c r="Q36" s="170"/>
      <c r="R36" s="170"/>
      <c r="S36" s="170"/>
    </row>
    <row r="37" spans="2:21">
      <c r="E37" s="170"/>
      <c r="F37" s="170"/>
      <c r="G37" s="170"/>
      <c r="H37" s="170"/>
      <c r="I37" s="170"/>
      <c r="J37" s="170"/>
      <c r="K37" s="170"/>
      <c r="L37" s="170"/>
      <c r="M37" s="170"/>
      <c r="N37" s="170"/>
      <c r="O37" s="170"/>
      <c r="P37" s="170"/>
      <c r="Q37" s="170"/>
      <c r="R37" s="170"/>
      <c r="S37" s="170"/>
    </row>
    <row r="38" spans="2:21">
      <c r="E38" s="170"/>
      <c r="F38" s="170"/>
      <c r="G38" s="170"/>
      <c r="H38" s="170"/>
      <c r="I38" s="170"/>
      <c r="J38" s="170"/>
      <c r="K38" s="170"/>
      <c r="L38" s="170"/>
      <c r="M38" s="170"/>
      <c r="N38" s="170"/>
      <c r="O38" s="170"/>
      <c r="P38" s="170"/>
      <c r="Q38" s="170"/>
      <c r="R38" s="170"/>
      <c r="S38" s="170"/>
    </row>
    <row r="39" spans="2:21">
      <c r="E39" s="170"/>
      <c r="F39" s="170"/>
      <c r="G39" s="170"/>
      <c r="H39" s="170"/>
      <c r="I39" s="170"/>
      <c r="J39" s="170"/>
      <c r="K39" s="170"/>
      <c r="L39" s="170"/>
      <c r="M39" s="170"/>
      <c r="N39" s="170"/>
      <c r="O39" s="170"/>
      <c r="P39" s="170"/>
      <c r="Q39" s="170"/>
      <c r="R39" s="170"/>
      <c r="S39" s="170"/>
    </row>
    <row r="40" spans="2:21" ht="9.9499999999999993" customHeight="1">
      <c r="E40" s="170"/>
      <c r="F40" s="170"/>
      <c r="G40" s="170"/>
      <c r="H40" s="170"/>
      <c r="I40" s="170"/>
      <c r="J40" s="170"/>
      <c r="K40" s="170"/>
      <c r="L40" s="170"/>
      <c r="M40" s="170"/>
      <c r="N40" s="170"/>
      <c r="O40" s="170"/>
      <c r="P40" s="170"/>
      <c r="Q40" s="170"/>
      <c r="R40" s="170"/>
      <c r="S40" s="170"/>
    </row>
    <row r="41" spans="2:21" ht="9.9499999999999993" customHeight="1">
      <c r="E41" s="170"/>
      <c r="F41" s="170"/>
      <c r="G41" s="170"/>
      <c r="H41" s="170"/>
      <c r="I41" s="170"/>
      <c r="J41" s="170"/>
      <c r="K41" s="170"/>
      <c r="L41" s="170"/>
      <c r="M41" s="170"/>
      <c r="N41" s="170"/>
      <c r="O41" s="170"/>
      <c r="P41" s="170"/>
      <c r="Q41" s="170"/>
      <c r="R41" s="170"/>
      <c r="S41" s="170"/>
    </row>
    <row r="42" spans="2:21" ht="6.75" customHeight="1"/>
    <row r="43" spans="2:21" ht="15" customHeight="1">
      <c r="B43" s="367" t="s">
        <v>14</v>
      </c>
      <c r="C43" s="368"/>
      <c r="D43" s="368"/>
      <c r="E43" s="368"/>
      <c r="F43" s="316">
        <v>0</v>
      </c>
      <c r="G43" s="316"/>
      <c r="H43" s="316">
        <v>25</v>
      </c>
      <c r="I43" s="316">
        <v>50</v>
      </c>
      <c r="J43" s="316"/>
      <c r="K43" s="316">
        <v>75</v>
      </c>
      <c r="L43" s="316"/>
      <c r="M43" s="316">
        <v>100</v>
      </c>
      <c r="N43" s="316"/>
      <c r="O43" s="316" t="str">
        <f>IF('fiche CV'!D13='fiche CV'!L8,120,"/")</f>
        <v>/</v>
      </c>
      <c r="P43" s="316"/>
      <c r="Q43" s="316" t="str">
        <f>IF('fiche CV'!D13='fiche CV'!L8,150,"/")</f>
        <v>/</v>
      </c>
      <c r="R43" s="316"/>
      <c r="S43" s="316" t="str">
        <f>IF('fiche CV'!D13='fiche CV'!L8,175,"/")</f>
        <v>/</v>
      </c>
      <c r="T43" s="316" t="str">
        <f>IF('fiche CV'!D13='fiche CV'!L8,200,"/")</f>
        <v>/</v>
      </c>
      <c r="U43" s="144"/>
    </row>
    <row r="44" spans="2:21" ht="15" customHeight="1">
      <c r="B44" s="369"/>
      <c r="C44" s="370"/>
      <c r="D44" s="370"/>
      <c r="E44" s="370"/>
      <c r="F44" s="316"/>
      <c r="G44" s="316"/>
      <c r="H44" s="316"/>
      <c r="I44" s="316"/>
      <c r="J44" s="316"/>
      <c r="K44" s="316"/>
      <c r="L44" s="316"/>
      <c r="M44" s="316"/>
      <c r="N44" s="316"/>
      <c r="O44" s="316"/>
      <c r="P44" s="316"/>
      <c r="Q44" s="316"/>
      <c r="R44" s="316"/>
      <c r="S44" s="316"/>
      <c r="T44" s="316"/>
      <c r="U44" s="144"/>
    </row>
    <row r="45" spans="2:21" ht="15" customHeight="1">
      <c r="B45" s="383" t="s">
        <v>176</v>
      </c>
      <c r="C45" s="384"/>
      <c r="D45" s="384"/>
      <c r="E45" s="384"/>
      <c r="F45" s="317">
        <v>0</v>
      </c>
      <c r="G45" s="317"/>
      <c r="H45" s="317">
        <f>IF(AND('fiche CV'!B13='fiche CV'!I9,'fiche CV'!D13='fiche CV'!K8),1.5,IF(AND('fiche CV'!B13='fiche CV'!I9,'fiche CV'!D13='fiche CV'!L8),1.5,IF(AND('fiche CV'!B13='fiche CV'!I10,'fiche CV'!D13='fiche CV'!K8),1.5,IF(AND('fiche CV'!B13='fiche CV'!I10,'fiche CV'!D13='fiche CV'!L8),1.5,IF(AND('fiche CV'!B13='fiche CV'!I11,'fiche CV'!D13='fiche CV'!K8),1.5,IF(AND('fiche CV'!B13='fiche CV'!I11,'fiche CV'!D13='fiche CV'!L8),1.5,IF(AND('fiche CV'!B13='fiche CV'!I12,'fiche CV'!D13='fiche CV'!K8),1.3,IF(AND('fiche CV'!B13='fiche CV'!I12,'fiche CV'!D13='fiche CV'!L8),1.3,IF(AND('fiche CV'!B13='fiche CV'!I13,'fiche CV'!D13='fiche CV'!K8),1.25,IF(AND('fiche CV'!B13='fiche CV'!I13,'fiche CV'!D13='fiche CV'!L8),1.25,IF(AND('fiche CV'!B13='fiche CV'!I14,'fiche CV'!D13='fiche CV'!K8),1.05,IF(AND('fiche CV'!B13='fiche CV'!I14,'fiche CV'!D13='fiche CV'!L8),1.05,IF(AND('fiche CV'!B13='fiche CV'!I15,'fiche CV'!D13='fiche CV'!K8),1.05,IF(AND('fiche CV'!B13='fiche CV'!I15,'fiche CV'!D13='fiche CV'!L8),1.05,IF(AND('fiche CV'!B13='fiche CV'!I16,'fiche CV'!D13='fiche CV'!K8),1.05,IF(AND('fiche CV'!B13='fiche CV'!I16,'fiche CV'!D13='fiche CV'!L8),1.05,0))))))))))))))))</f>
        <v>1.05</v>
      </c>
      <c r="I45" s="335">
        <f>IF(AND('fiche CV'!B13='fiche CV'!I9,'fiche CV'!D13='fiche CV'!K8),2,IF(AND('fiche CV'!B13='fiche CV'!I9,'fiche CV'!D13='fiche CV'!L8),2,IF(AND('fiche CV'!B13='fiche CV'!I10,'fiche CV'!D13='fiche CV'!K8),2,IF(AND('fiche CV'!B13='fiche CV'!I10,'fiche CV'!D13='fiche CV'!L8),2,IF(AND('fiche CV'!B13='fiche CV'!I11,'fiche CV'!D13='fiche CV'!K8),2,IF(AND('fiche CV'!B13='fiche CV'!I11,'fiche CV'!D13='fiche CV'!L8),2,IF(AND('fiche CV'!B13='fiche CV'!I12,'fiche CV'!D13='fiche CV'!K8),1.8,IF(AND('fiche CV'!B13='fiche CV'!I12,'fiche CV'!D13='fiche CV'!L8),1.8,IF(AND('fiche CV'!B13='fiche CV'!I13,'fiche CV'!D13='fiche CV'!K8),1.5,IF(AND('fiche CV'!B13='fiche CV'!I13,'fiche CV'!D13='fiche CV'!L8),1.5,IF(AND('fiche CV'!B13='fiche CV'!I14,'fiche CV'!D13='fiche CV'!K8),1.3,IF(AND('fiche CV'!B13='fiche CV'!I14,'fiche CV'!D13='fiche CV'!L8),1.3,IF(AND('fiche CV'!B13='fiche CV'!I15,'fiche CV'!D13='fiche CV'!K8),1.3,IF(AND('fiche CV'!B13='fiche CV'!I15,'fiche CV'!D13='fiche CV'!L8),1.3,IF(AND('fiche CV'!B13='fiche CV'!I16,'fiche CV'!D13='fiche CV'!K8),1.3,IF(AND('fiche CV'!B13='fiche CV'!I16,'fiche CV'!D13='fiche CV'!L8),1.3,0))))))))))))))))</f>
        <v>1.3</v>
      </c>
      <c r="J45" s="336"/>
      <c r="K45" s="335">
        <f>IF(AND('fiche CV'!B13='fiche CV'!I9,'fiche CV'!D13='fiche CV'!K8),2.5,IF(AND('fiche CV'!B13='fiche CV'!I9,'fiche CV'!D13='fiche CV'!L8),2.5,IF(AND('fiche CV'!B13='fiche CV'!I10,'fiche CV'!D13='fiche CV'!K8),2.5,IF(AND('fiche CV'!B13='fiche CV'!I10,'fiche CV'!D13='fiche CV'!L8),2.5,IF(AND('fiche CV'!B13='fiche CV'!I11,'fiche CV'!D13='fiche CV'!K8),2.5,IF(AND('fiche CV'!B13='fiche CV'!I11,'fiche CV'!D13='fiche CV'!L8),2.5,IF(AND('fiche CV'!B13='fiche CV'!I12,'fiche CV'!D13='fiche CV'!K8),2.3,IF(AND('fiche CV'!B13='fiche CV'!I12,'fiche CV'!D13='fiche CV'!L8),2.3,IF(AND('fiche CV'!B13='fiche CV'!I13,'fiche CV'!D13='fiche CV'!K8),1.75,IF(AND('fiche CV'!B13='fiche CV'!I13,'fiche CV'!D13='fiche CV'!L8),1.75,IF(AND('fiche CV'!B13='fiche CV'!I14,'fiche CV'!D13='fiche CV'!K8),1.55,IF(AND('fiche CV'!B13='fiche CV'!I14,'fiche CV'!D13='fiche CV'!L8),1.55,IF(AND('fiche CV'!B13='fiche CV'!I15,'fiche CV'!D13='fiche CV'!K8),1.55,IF(AND('fiche CV'!B13='fiche CV'!I15,'fiche CV'!D13='fiche CV'!L8),1.55,IF(AND('fiche CV'!B13='fiche CV'!I16,'fiche CV'!D13='fiche CV'!K8),1.55,IF(AND('fiche CV'!B13='fiche CV'!I16,'fiche CV'!D13='fiche CV'!L8),1.55,0))))))))))))))))</f>
        <v>1.55</v>
      </c>
      <c r="L45" s="336"/>
      <c r="M45" s="335">
        <f>IF(AND('fiche CV'!B13='fiche CV'!I9,'fiche CV'!D13='fiche CV'!K8),3,IF(AND('fiche CV'!B13='fiche CV'!I9,'fiche CV'!D13='fiche CV'!L8),3,IF(AND('fiche CV'!B13='fiche CV'!I10,'fiche CV'!D13='fiche CV'!K8),3,IF(AND('fiche CV'!B13='fiche CV'!I10,'fiche CV'!D13='fiche CV'!L8),3,IF(AND('fiche CV'!B13='fiche CV'!I11,'fiche CV'!D13='fiche CV'!K8),3,IF(AND('fiche CV'!B13='fiche CV'!I11,'fiche CV'!D13='fiche CV'!L8),3,IF(AND('fiche CV'!B13='fiche CV'!I12,'fiche CV'!D13='fiche CV'!K8),2.8,IF(AND('fiche CV'!B13='fiche CV'!I12,'fiche CV'!D13='fiche CV'!L8),2.8,IF(AND('fiche CV'!B13='fiche CV'!I13,'fiche CV'!D13='fiche CV'!K8),2,IF(AND('fiche CV'!B13='fiche CV'!I13,'fiche CV'!D13='fiche CV'!L8),2,IF(AND('fiche CV'!B13='fiche CV'!I14,'fiche CV'!D13='fiche CV'!K8),1.8,IF(AND('fiche CV'!B13='fiche CV'!I14,'fiche CV'!D13='fiche CV'!L8),1.8,IF(AND('fiche CV'!B13='fiche CV'!I15,'fiche CV'!D13='fiche CV'!K8),1.8,IF(AND('fiche CV'!B13='fiche CV'!I15,'fiche CV'!D13='fiche CV'!L8),1.8,IF(AND('fiche CV'!B13='fiche CV'!I16,'fiche CV'!D13='fiche CV'!K8),1.8,IF(AND('fiche CV'!B13='fiche CV'!I16,'fiche CV'!D13='fiche CV'!L8),1.8,0))))))))))))))))</f>
        <v>1.8</v>
      </c>
      <c r="N45" s="336"/>
      <c r="O45" s="335" t="str">
        <f>IF(AND('fiche CV'!B13='fiche CV'!I9,'fiche CV'!D13='fiche CV'!K8),"/",IF(AND('fiche CV'!B13='fiche CV'!I9,'fiche CV'!D13='fiche CV'!L8),3.5,IF(AND('fiche CV'!B13='fiche CV'!I10,'fiche CV'!D13='fiche CV'!K8),"/",IF(AND('fiche CV'!B13='fiche CV'!I10,'fiche CV'!D13='fiche CV'!L8),3.5,IF(AND('fiche CV'!B13='fiche CV'!I11,'fiche CV'!D13='fiche CV'!K8),"/",IF(AND('fiche CV'!B13='fiche CV'!I11,'fiche CV'!D13='fiche CV'!L8),3.5,IF(AND('fiche CV'!B13='fiche CV'!I12,'fiche CV'!D13='fiche CV'!K8),"/",IF(AND('fiche CV'!B13='fiche CV'!I12,'fiche CV'!D13='fiche CV'!L8),3.3,IF(AND('fiche CV'!B13='fiche CV'!I13,'fiche CV'!D13='fiche CV'!K8),"/",IF(AND('fiche CV'!B13='fiche CV'!I13,'fiche CV'!D13='fiche CV'!L8),3.5,IF(AND('fiche CV'!B13='fiche CV'!I14,'fiche CV'!D13='fiche CV'!K8),"/",IF(AND('fiche CV'!B13='fiche CV'!I14,'fiche CV'!D13='fiche CV'!L8),3.3,IF(AND('fiche CV'!B13='fiche CV'!I15,'fiche CV'!D13='fiche CV'!K8),"/",IF(AND('fiche CV'!B13='fiche CV'!I15,'fiche CV'!D13='fiche CV'!L8),3.3,IF(AND('fiche CV'!B13='fiche CV'!I16,'fiche CV'!D13='fiche CV'!K8),"/",IF(AND('fiche CV'!B13='fiche CV'!I16,'fiche CV'!D13='fiche CV'!L8),3.3,0))))))))))))))))</f>
        <v>/</v>
      </c>
      <c r="P45" s="336"/>
      <c r="Q45" s="335" t="str">
        <f>IF(AND('fiche CV'!B13='fiche CV'!I9,'fiche CV'!D13='fiche CV'!K8),"/",IF(AND('fiche CV'!B13='fiche CV'!I9,'fiche CV'!D13='fiche CV'!L8),4,IF(AND('fiche CV'!B13='fiche CV'!I10,'fiche CV'!D13='fiche CV'!K8),"/",IF(AND('fiche CV'!B13='fiche CV'!I10,'fiche CV'!D13='fiche CV'!L8),4,IF(AND('fiche CV'!B13='fiche CV'!I11,'fiche CV'!D13='fiche CV'!K8),"/",IF(AND('fiche CV'!B13='fiche CV'!I11,'fiche CV'!D13='fiche CV'!L8),4,IF(AND('fiche CV'!B13='fiche CV'!I12,'fiche CV'!D13='fiche CV'!K8),"/",IF(AND('fiche CV'!B13='fiche CV'!I12,'fiche CV'!D13='fiche CV'!L8),3.8,IF(AND('fiche CV'!B13='fiche CV'!I13,'fiche CV'!D13='fiche CV'!K8),"/",IF(AND('fiche CV'!B13='fiche CV'!I13,'fiche CV'!D13='fiche CV'!L8),4,IF(AND('fiche CV'!B13='fiche CV'!I14,'fiche CV'!D13='fiche CV'!K8),"/",IF(AND('fiche CV'!B13='fiche CV'!I14,'fiche CV'!D13='fiche CV'!L8),3.8,IF(AND('fiche CV'!B13='fiche CV'!I15,'fiche CV'!D13='fiche CV'!K8),"/",IF(AND('fiche CV'!B13='fiche CV'!I15,'fiche CV'!D13='fiche CV'!L8),3.8,IF(AND('fiche CV'!B13='fiche CV'!I16,'fiche CV'!D13='fiche CV'!K8),"/",IF(AND('fiche CV'!B13='fiche CV'!I16,'fiche CV'!D13='fiche CV'!L8),3.8,0))))))))))))))))</f>
        <v>/</v>
      </c>
      <c r="R45" s="336"/>
      <c r="S45" s="335" t="str">
        <f>IF(AND('fiche CV'!B13='fiche CV'!I9,'fiche CV'!D13='fiche CV'!K8),"/",IF(AND('fiche CV'!B13='fiche CV'!I9,'fiche CV'!D13='fiche CV'!L8),4.5,IF(AND('fiche CV'!B13='fiche CV'!I10,'fiche CV'!D13='fiche CV'!K8),"/",IF(AND('fiche CV'!B13='fiche CV'!I10,'fiche CV'!D13='fiche CV'!L8),4.5,IF(AND('fiche CV'!B13='fiche CV'!I11,'fiche CV'!D13='fiche CV'!K8),"/",IF(AND('fiche CV'!B13='fiche CV'!I11,'fiche CV'!D13='fiche CV'!L8),4.5,IF(AND('fiche CV'!B13='fiche CV'!I12,'fiche CV'!D13='fiche CV'!K8),"/",IF(AND('fiche CV'!B13='fiche CV'!I12,'fiche CV'!D13='fiche CV'!L8),4.3,IF(AND('fiche CV'!B13='fiche CV'!I13,'fiche CV'!D13='fiche CV'!K8),"/",IF(AND('fiche CV'!B13='fiche CV'!I13,'fiche CV'!D13='fiche CV'!L8),4.5,IF(AND('fiche CV'!B13='fiche CV'!I14,'fiche CV'!D13='fiche CV'!K8),"/",IF(AND('fiche CV'!B13='fiche CV'!I14,'fiche CV'!D13='fiche CV'!L8),4.3,IF(AND('fiche CV'!B13='fiche CV'!I15,'fiche CV'!D13='fiche CV'!K8),"/",IF(AND('fiche CV'!B13='fiche CV'!I15,'fiche CV'!D13='fiche CV'!L8),4.3,IF(AND('fiche CV'!B13='fiche CV'!I16,'fiche CV'!D13='fiche CV'!K8),"/",IF(AND('fiche CV'!B13='fiche CV'!I16,'fiche CV'!D13='fiche CV'!L8),4.3,0))))))))))))))))</f>
        <v>/</v>
      </c>
      <c r="T45" s="379" t="str">
        <f>IF(AND('fiche CV'!B13='fiche CV'!I9,'fiche CV'!D13='fiche CV'!K8),"/",IF(AND('fiche CV'!B13='fiche CV'!I9,'fiche CV'!D13='fiche CV'!L8),5,IF(AND('fiche CV'!B13='fiche CV'!I10,'fiche CV'!D13='fiche CV'!K8),"/",IF(AND('fiche CV'!B13='fiche CV'!I10,'fiche CV'!D13='fiche CV'!L8),5,IF(AND('fiche CV'!B13='fiche CV'!I11,'fiche CV'!D13='fiche CV'!K8),"/",IF(AND('fiche CV'!B13='fiche CV'!I11,'fiche CV'!D13='fiche CV'!L8),5,IF(AND('fiche CV'!B13='fiche CV'!I12,'fiche CV'!D13='fiche CV'!K8),"/",IF(AND('fiche CV'!B13='fiche CV'!I12,'fiche CV'!D13='fiche CV'!L8),4.8,IF(AND('fiche CV'!B13='fiche CV'!I13,'fiche CV'!D13='fiche CV'!K8),"/",IF(AND('fiche CV'!B13='fiche CV'!I13,'fiche CV'!D13='fiche CV'!L8),5,IF(AND('fiche CV'!B13='fiche CV'!I14,'fiche CV'!D13='fiche CV'!K8),"/",IF(AND('fiche CV'!B13='fiche CV'!I14,'fiche CV'!D13='fiche CV'!L8),4.8,IF(AND('fiche CV'!B13='fiche CV'!I15,'fiche CV'!D13='fiche CV'!K8),"/",IF(AND('fiche CV'!B13='fiche CV'!I15,'fiche CV'!D13='fiche CV'!L8),4.8,IF(AND('fiche CV'!B13='fiche CV'!I16,'fiche CV'!D13='fiche CV'!K8),"/",IF(AND('fiche CV'!B13='fiche CV'!I16,'fiche CV'!D13='fiche CV'!L8),4.8,0))))))))))))))))</f>
        <v>/</v>
      </c>
      <c r="U45" s="145"/>
    </row>
    <row r="46" spans="2:21" ht="15" customHeight="1">
      <c r="B46" s="385"/>
      <c r="C46" s="386"/>
      <c r="D46" s="386"/>
      <c r="E46" s="386"/>
      <c r="F46" s="317"/>
      <c r="G46" s="317"/>
      <c r="H46" s="317"/>
      <c r="I46" s="337"/>
      <c r="J46" s="338"/>
      <c r="K46" s="337"/>
      <c r="L46" s="338"/>
      <c r="M46" s="337"/>
      <c r="N46" s="338"/>
      <c r="O46" s="337"/>
      <c r="P46" s="338"/>
      <c r="Q46" s="337"/>
      <c r="R46" s="338"/>
      <c r="S46" s="337"/>
      <c r="T46" s="380"/>
      <c r="U46" s="145"/>
    </row>
    <row r="47" spans="2:21" ht="15" customHeight="1">
      <c r="B47" s="372" t="s">
        <v>7</v>
      </c>
      <c r="C47" s="373"/>
      <c r="D47" s="373"/>
      <c r="E47" s="374"/>
      <c r="F47" s="378">
        <v>0</v>
      </c>
      <c r="G47" s="378"/>
      <c r="H47" s="404">
        <f>'fiche CV'!E28</f>
        <v>-0.4</v>
      </c>
      <c r="I47" s="363">
        <f>'fiche CV'!E30</f>
        <v>-0.56000000000000005</v>
      </c>
      <c r="J47" s="364"/>
      <c r="K47" s="339">
        <f>'fiche CV'!E32</f>
        <v>1</v>
      </c>
      <c r="L47" s="340"/>
      <c r="M47" s="339">
        <f>'fiche CV'!E34</f>
        <v>0.78</v>
      </c>
      <c r="N47" s="340"/>
      <c r="O47" s="400">
        <f>'fiche CV'!E36</f>
        <v>-1.4</v>
      </c>
      <c r="P47" s="401"/>
      <c r="Q47" s="400">
        <f>'fiche CV'!E38</f>
        <v>1.5</v>
      </c>
      <c r="R47" s="401"/>
      <c r="S47" s="400">
        <f>'fiche CV'!E40</f>
        <v>0.98</v>
      </c>
      <c r="T47" s="381">
        <f>'fiche CV'!E42</f>
        <v>-2</v>
      </c>
      <c r="U47" s="146"/>
    </row>
    <row r="48" spans="2:21" ht="15" customHeight="1">
      <c r="B48" s="375"/>
      <c r="C48" s="376"/>
      <c r="D48" s="376"/>
      <c r="E48" s="377"/>
      <c r="F48" s="378"/>
      <c r="G48" s="378"/>
      <c r="H48" s="404"/>
      <c r="I48" s="365"/>
      <c r="J48" s="366"/>
      <c r="K48" s="341"/>
      <c r="L48" s="342"/>
      <c r="M48" s="341"/>
      <c r="N48" s="342"/>
      <c r="O48" s="402"/>
      <c r="P48" s="403"/>
      <c r="Q48" s="402"/>
      <c r="R48" s="403"/>
      <c r="S48" s="402"/>
      <c r="T48" s="382"/>
      <c r="U48" s="146"/>
    </row>
    <row r="49" spans="2:21" ht="16.5" customHeight="1"/>
    <row r="50" spans="2:21" s="4" customFormat="1" ht="18.95" customHeight="1">
      <c r="L50" s="346" t="s">
        <v>15</v>
      </c>
      <c r="M50" s="346"/>
      <c r="N50" s="346"/>
      <c r="O50" s="346"/>
      <c r="P50" s="346"/>
      <c r="Q50" s="346"/>
      <c r="R50" s="345">
        <f>+'fiche CV'!D6</f>
        <v>40461</v>
      </c>
      <c r="S50" s="345"/>
      <c r="T50" s="345"/>
      <c r="U50" s="68"/>
    </row>
    <row r="51" spans="2:21" s="4" customFormat="1" ht="18.95" customHeight="1">
      <c r="L51" s="346" t="s">
        <v>17</v>
      </c>
      <c r="M51" s="346"/>
      <c r="N51" s="346"/>
      <c r="O51" s="346"/>
      <c r="P51" s="346"/>
      <c r="Q51" s="346"/>
      <c r="R51" s="343" t="str">
        <f>'fiche CV'!B13</f>
        <v>CV3200</v>
      </c>
      <c r="S51" s="343"/>
      <c r="T51" s="29" t="str">
        <f>'fiche CV'!C13</f>
        <v>S4</v>
      </c>
      <c r="U51" s="29"/>
    </row>
    <row r="52" spans="2:21" s="4" customFormat="1" ht="18.95" customHeight="1">
      <c r="B52" s="277" t="s">
        <v>18</v>
      </c>
      <c r="C52" s="277"/>
      <c r="D52" s="277"/>
      <c r="E52" s="277"/>
      <c r="F52" s="277"/>
      <c r="G52" s="277"/>
      <c r="H52" s="277"/>
      <c r="I52" s="277"/>
      <c r="J52" s="20"/>
      <c r="K52" s="20"/>
      <c r="L52" s="346" t="s">
        <v>16</v>
      </c>
      <c r="M52" s="346"/>
      <c r="N52" s="346"/>
      <c r="O52" s="346"/>
      <c r="P52" s="346"/>
      <c r="Q52" s="346"/>
      <c r="R52" s="343" t="str">
        <f>'fiche CV'!F13</f>
        <v>001001001</v>
      </c>
      <c r="S52" s="344"/>
      <c r="T52" s="344"/>
      <c r="U52" s="67"/>
    </row>
    <row r="53" spans="2:21" s="4" customFormat="1" ht="18.95" customHeight="1">
      <c r="B53" s="78"/>
      <c r="C53" s="78"/>
      <c r="D53" s="78"/>
      <c r="E53" s="78"/>
      <c r="F53" s="78"/>
      <c r="G53" s="78"/>
      <c r="H53" s="78"/>
      <c r="I53" s="78"/>
      <c r="J53" s="78"/>
      <c r="K53" s="78"/>
      <c r="L53" s="77"/>
      <c r="M53" s="77"/>
      <c r="N53" s="77"/>
      <c r="O53" s="77"/>
      <c r="P53" s="77"/>
      <c r="Q53" s="77"/>
      <c r="R53" s="79"/>
      <c r="S53" s="80"/>
      <c r="T53" s="80"/>
      <c r="U53" s="80"/>
    </row>
    <row r="54" spans="2:21">
      <c r="B54" s="5"/>
      <c r="C54" s="5"/>
      <c r="D54" s="5"/>
      <c r="E54" s="5"/>
      <c r="F54" s="5"/>
      <c r="G54" s="5"/>
      <c r="H54" s="5"/>
      <c r="I54" s="170"/>
      <c r="J54" s="170"/>
      <c r="K54" s="170"/>
      <c r="L54" s="170"/>
      <c r="M54" s="170"/>
      <c r="N54" s="170"/>
      <c r="O54" s="18"/>
    </row>
    <row r="55" spans="2:21">
      <c r="I55" s="170"/>
      <c r="J55" s="170"/>
      <c r="K55" s="170"/>
      <c r="L55" s="170"/>
      <c r="M55" s="170"/>
      <c r="N55" s="170"/>
      <c r="O55" s="18"/>
    </row>
    <row r="56" spans="2:21" ht="27" customHeight="1">
      <c r="B56" s="288" t="str">
        <f>B1</f>
        <v>MITUTOYO</v>
      </c>
      <c r="C56" s="288"/>
      <c r="D56" s="288"/>
      <c r="E56" s="288"/>
      <c r="F56" s="288"/>
      <c r="G56" s="288"/>
      <c r="H56" s="288"/>
      <c r="I56" s="288"/>
      <c r="J56" s="288"/>
      <c r="K56" s="288"/>
      <c r="L56" s="288"/>
      <c r="M56" s="288"/>
      <c r="N56" s="288"/>
      <c r="O56" s="288"/>
      <c r="P56" s="288"/>
      <c r="Q56" s="288"/>
      <c r="R56" s="288"/>
      <c r="S56" s="288"/>
      <c r="T56" s="288"/>
      <c r="U56" s="65"/>
    </row>
    <row r="57" spans="2:21">
      <c r="B57" s="303" t="s">
        <v>67</v>
      </c>
      <c r="C57" s="303"/>
      <c r="D57" s="303"/>
      <c r="E57" s="303"/>
      <c r="F57" s="286" t="str">
        <f>'fiche CV'!D8</f>
        <v>LD007/5670001</v>
      </c>
      <c r="G57" s="286"/>
      <c r="H57" s="286"/>
      <c r="I57" s="286"/>
      <c r="J57" s="286"/>
      <c r="K57" s="286"/>
      <c r="L57" s="286"/>
      <c r="M57" s="28"/>
      <c r="N57" s="28"/>
      <c r="O57" s="28"/>
      <c r="P57" s="28"/>
      <c r="Q57" s="290" t="s">
        <v>225</v>
      </c>
      <c r="R57" s="290"/>
      <c r="S57" s="290"/>
      <c r="T57" s="290"/>
      <c r="U57" s="87"/>
    </row>
    <row r="59" spans="2:21" ht="17.25" customHeight="1">
      <c r="B59" s="300"/>
      <c r="C59" s="300"/>
      <c r="D59" s="300"/>
      <c r="E59" s="300"/>
      <c r="F59" s="300"/>
      <c r="G59" s="300"/>
      <c r="H59" s="300"/>
      <c r="I59" s="300"/>
      <c r="J59" s="300"/>
      <c r="K59" s="300"/>
      <c r="L59" s="300"/>
      <c r="M59" s="300"/>
      <c r="N59" s="300"/>
      <c r="O59" s="300"/>
      <c r="P59" s="300"/>
      <c r="Q59" s="300"/>
      <c r="R59" s="300"/>
      <c r="S59" s="300"/>
      <c r="T59" s="300"/>
      <c r="U59" s="64"/>
    </row>
    <row r="61" spans="2:21" ht="15" customHeight="1">
      <c r="B61" s="304" t="s">
        <v>19</v>
      </c>
      <c r="C61" s="304"/>
      <c r="D61" s="304"/>
      <c r="E61" s="304"/>
      <c r="F61" s="304"/>
      <c r="G61" s="304"/>
      <c r="H61" s="304"/>
      <c r="I61" s="304"/>
      <c r="J61" s="19"/>
      <c r="K61" s="19"/>
    </row>
    <row r="62" spans="2:21" ht="5.0999999999999996" customHeight="1"/>
    <row r="63" spans="2:21" ht="9.9499999999999993" customHeight="1"/>
    <row r="64" spans="2:21" ht="15.75">
      <c r="B64" s="315" t="s">
        <v>2</v>
      </c>
      <c r="C64" s="315"/>
      <c r="D64" s="315"/>
      <c r="E64" s="315"/>
      <c r="F64" s="315"/>
      <c r="G64" s="315"/>
      <c r="H64" s="315"/>
      <c r="I64" s="292" t="s">
        <v>3</v>
      </c>
      <c r="J64" s="292"/>
      <c r="K64" s="292"/>
      <c r="L64" s="292"/>
      <c r="M64" s="292"/>
      <c r="N64" s="292"/>
      <c r="O64" s="22"/>
      <c r="P64" s="2"/>
      <c r="Q64" s="22"/>
    </row>
    <row r="65" spans="2:21" ht="15.75">
      <c r="I65" s="292" t="s">
        <v>12</v>
      </c>
      <c r="J65" s="292"/>
      <c r="K65" s="292"/>
      <c r="L65" s="292"/>
      <c r="M65" s="292"/>
      <c r="N65" s="292"/>
      <c r="O65" s="22"/>
      <c r="P65" s="2"/>
      <c r="Q65" s="22"/>
    </row>
    <row r="66" spans="2:21" ht="15.75">
      <c r="I66" s="292" t="s">
        <v>20</v>
      </c>
      <c r="J66" s="292"/>
      <c r="K66" s="292"/>
      <c r="L66" s="292"/>
      <c r="M66" s="292"/>
      <c r="N66" s="292"/>
      <c r="O66" s="22"/>
      <c r="P66" s="2"/>
      <c r="Q66" s="22"/>
    </row>
    <row r="67" spans="2:21" ht="9.9499999999999993" customHeight="1">
      <c r="P67" s="1"/>
      <c r="Q67" s="1"/>
      <c r="R67" s="1"/>
      <c r="S67" s="1"/>
      <c r="T67" s="1"/>
      <c r="U67" s="1"/>
    </row>
    <row r="68" spans="2:21" ht="20.100000000000001" customHeight="1">
      <c r="B68" s="7"/>
      <c r="C68" s="7"/>
      <c r="D68" s="7"/>
      <c r="E68" s="7"/>
      <c r="F68" s="7"/>
      <c r="G68" s="7"/>
      <c r="H68" s="7"/>
      <c r="I68" s="7"/>
      <c r="J68" s="7"/>
      <c r="K68" s="7"/>
      <c r="L68" s="8"/>
      <c r="M68" s="8"/>
      <c r="N68" s="8"/>
      <c r="O68" s="8"/>
      <c r="P68" s="6"/>
      <c r="Q68" s="6"/>
      <c r="R68" s="6"/>
      <c r="S68" s="6"/>
      <c r="T68" s="6"/>
      <c r="U68" s="6"/>
    </row>
    <row r="69" spans="2:21" ht="30" customHeight="1">
      <c r="B69" s="7"/>
      <c r="C69" s="7"/>
      <c r="D69" s="7"/>
      <c r="E69" s="348" t="s">
        <v>21</v>
      </c>
      <c r="F69" s="349"/>
      <c r="G69" s="349"/>
      <c r="H69" s="350"/>
      <c r="I69" s="347" t="s">
        <v>22</v>
      </c>
      <c r="J69" s="347"/>
      <c r="K69" s="347"/>
      <c r="L69" s="347"/>
      <c r="M69" s="347"/>
      <c r="N69" s="347"/>
      <c r="O69" s="348" t="s">
        <v>23</v>
      </c>
      <c r="P69" s="349"/>
      <c r="Q69" s="349"/>
      <c r="R69" s="349"/>
      <c r="S69" s="350"/>
      <c r="T69" s="6"/>
      <c r="U69" s="6"/>
    </row>
    <row r="70" spans="2:21" ht="20.100000000000001" customHeight="1">
      <c r="B70" s="7"/>
      <c r="C70" s="7"/>
      <c r="D70" s="7"/>
      <c r="E70" s="348" t="s">
        <v>24</v>
      </c>
      <c r="F70" s="349"/>
      <c r="G70" s="349"/>
      <c r="H70" s="350"/>
      <c r="I70" s="351"/>
      <c r="J70" s="351"/>
      <c r="K70" s="351"/>
      <c r="L70" s="351"/>
      <c r="M70" s="351"/>
      <c r="N70" s="351"/>
      <c r="O70" s="388"/>
      <c r="P70" s="389"/>
      <c r="Q70" s="389"/>
      <c r="R70" s="389"/>
      <c r="S70" s="390"/>
      <c r="T70" s="6"/>
      <c r="U70" s="6"/>
    </row>
    <row r="71" spans="2:21" ht="20.100000000000001" customHeight="1">
      <c r="B71" s="7"/>
      <c r="C71" s="7"/>
      <c r="D71" s="7"/>
      <c r="E71" s="348"/>
      <c r="F71" s="349"/>
      <c r="G71" s="349"/>
      <c r="H71" s="350"/>
      <c r="I71" s="351"/>
      <c r="J71" s="351"/>
      <c r="K71" s="351"/>
      <c r="L71" s="351"/>
      <c r="M71" s="351"/>
      <c r="N71" s="351"/>
      <c r="O71" s="391"/>
      <c r="P71" s="392"/>
      <c r="Q71" s="392"/>
      <c r="R71" s="392"/>
      <c r="S71" s="393"/>
      <c r="T71" s="6"/>
      <c r="U71" s="6"/>
    </row>
    <row r="72" spans="2:21" ht="20.100000000000001" customHeight="1">
      <c r="B72" s="7"/>
      <c r="C72" s="7"/>
      <c r="D72" s="7"/>
      <c r="E72" s="348"/>
      <c r="F72" s="349"/>
      <c r="G72" s="349"/>
      <c r="H72" s="350"/>
      <c r="I72" s="351"/>
      <c r="J72" s="351"/>
      <c r="K72" s="351"/>
      <c r="L72" s="351"/>
      <c r="M72" s="351"/>
      <c r="N72" s="351"/>
      <c r="O72" s="391"/>
      <c r="P72" s="392"/>
      <c r="Q72" s="392"/>
      <c r="R72" s="392"/>
      <c r="S72" s="393"/>
      <c r="T72" s="6"/>
      <c r="U72" s="6"/>
    </row>
    <row r="73" spans="2:21" ht="20.100000000000001" customHeight="1">
      <c r="B73" s="7"/>
      <c r="C73" s="7"/>
      <c r="D73" s="7"/>
      <c r="E73" s="348"/>
      <c r="F73" s="349"/>
      <c r="G73" s="349"/>
      <c r="H73" s="350"/>
      <c r="I73" s="351"/>
      <c r="J73" s="351"/>
      <c r="K73" s="351"/>
      <c r="L73" s="351"/>
      <c r="M73" s="351"/>
      <c r="N73" s="351"/>
      <c r="O73" s="391"/>
      <c r="P73" s="392"/>
      <c r="Q73" s="392"/>
      <c r="R73" s="392"/>
      <c r="S73" s="393"/>
      <c r="T73" s="6"/>
      <c r="U73" s="6"/>
    </row>
    <row r="74" spans="2:21" ht="9.9499999999999993" customHeight="1">
      <c r="E74" s="348"/>
      <c r="F74" s="349"/>
      <c r="G74" s="349"/>
      <c r="H74" s="350"/>
      <c r="I74" s="351"/>
      <c r="J74" s="351"/>
      <c r="K74" s="351"/>
      <c r="L74" s="351"/>
      <c r="M74" s="351"/>
      <c r="N74" s="351"/>
      <c r="O74" s="394"/>
      <c r="P74" s="395"/>
      <c r="Q74" s="395"/>
      <c r="R74" s="395"/>
      <c r="S74" s="396"/>
    </row>
    <row r="75" spans="2:21" ht="30" customHeight="1">
      <c r="B75" s="7"/>
      <c r="C75" s="7"/>
      <c r="D75" s="7"/>
      <c r="E75" s="352" t="s">
        <v>25</v>
      </c>
      <c r="F75" s="353"/>
      <c r="G75" s="349"/>
      <c r="H75" s="350"/>
      <c r="I75" s="354">
        <f>'fiche CV'!F31</f>
        <v>137.00989999999999</v>
      </c>
      <c r="J75" s="354"/>
      <c r="K75" s="354"/>
      <c r="L75" s="355"/>
      <c r="M75" s="355"/>
      <c r="N75" s="355"/>
      <c r="O75" s="397">
        <f>'fiche CV'!F37</f>
        <v>138.00069999999999</v>
      </c>
      <c r="P75" s="398"/>
      <c r="Q75" s="398"/>
      <c r="R75" s="398"/>
      <c r="S75" s="399"/>
      <c r="T75" s="6"/>
      <c r="U75" s="6"/>
    </row>
    <row r="76" spans="2:21" ht="30" customHeight="1">
      <c r="B76" s="7"/>
      <c r="C76" s="7"/>
      <c r="D76" s="7"/>
      <c r="E76" s="348" t="s">
        <v>27</v>
      </c>
      <c r="F76" s="349"/>
      <c r="G76" s="349"/>
      <c r="H76" s="350"/>
      <c r="I76" s="358" t="s">
        <v>28</v>
      </c>
      <c r="J76" s="358"/>
      <c r="K76" s="358"/>
      <c r="L76" s="358"/>
      <c r="M76" s="358"/>
      <c r="N76" s="358"/>
      <c r="O76" s="358"/>
      <c r="P76" s="358"/>
      <c r="Q76" s="358"/>
      <c r="R76" s="358"/>
      <c r="S76" s="358"/>
      <c r="T76" s="6"/>
      <c r="U76" s="6"/>
    </row>
    <row r="77" spans="2:21" ht="30" customHeight="1">
      <c r="B77" s="7"/>
      <c r="C77" s="7"/>
      <c r="D77" s="7"/>
      <c r="E77" s="352" t="s">
        <v>26</v>
      </c>
      <c r="F77" s="353"/>
      <c r="G77" s="349"/>
      <c r="H77" s="350"/>
      <c r="I77" s="359">
        <f>I75-O75</f>
        <v>-0.99080000000000723</v>
      </c>
      <c r="J77" s="359"/>
      <c r="K77" s="359"/>
      <c r="L77" s="359"/>
      <c r="M77" s="359"/>
      <c r="N77" s="359"/>
      <c r="O77" s="359"/>
      <c r="P77" s="359"/>
      <c r="Q77" s="359"/>
      <c r="R77" s="359"/>
      <c r="S77" s="359"/>
      <c r="T77" s="6"/>
      <c r="U77" s="6"/>
    </row>
    <row r="78" spans="2:21" ht="5.0999999999999996" customHeight="1"/>
    <row r="79" spans="2:21" ht="15.75">
      <c r="B79" s="284"/>
      <c r="C79" s="284"/>
      <c r="D79" s="284"/>
      <c r="E79" s="284"/>
      <c r="F79" s="284"/>
      <c r="G79" s="284"/>
      <c r="H79" s="284"/>
      <c r="R79" s="362"/>
      <c r="S79" s="344"/>
      <c r="T79" s="344"/>
      <c r="U79" s="69"/>
    </row>
    <row r="80" spans="2:21" ht="9.9499999999999993" customHeight="1"/>
    <row r="81" spans="2:21" ht="8.25" customHeight="1"/>
    <row r="82" spans="2:21" ht="15.75">
      <c r="B82" s="360" t="s">
        <v>29</v>
      </c>
      <c r="C82" s="360"/>
      <c r="D82" s="360"/>
      <c r="E82" s="361"/>
      <c r="F82" s="361"/>
      <c r="G82" s="361"/>
      <c r="H82" s="361"/>
      <c r="I82" s="361"/>
      <c r="J82" s="17"/>
      <c r="K82" s="17"/>
      <c r="L82" s="10"/>
      <c r="M82" s="17"/>
      <c r="N82" s="10"/>
      <c r="O82" s="17"/>
      <c r="P82" s="11"/>
      <c r="Q82" s="11"/>
      <c r="R82" s="11"/>
      <c r="S82" s="11"/>
      <c r="T82" s="11"/>
      <c r="U82" s="11"/>
    </row>
    <row r="83" spans="2:21" ht="16.5" thickBot="1">
      <c r="B83" s="10"/>
      <c r="C83" s="17"/>
      <c r="D83" s="17"/>
      <c r="E83" s="10"/>
      <c r="F83" s="17"/>
      <c r="G83" s="10"/>
      <c r="H83" s="10"/>
      <c r="I83" s="10"/>
      <c r="J83" s="17"/>
      <c r="K83" s="17"/>
      <c r="L83" s="10"/>
      <c r="M83" s="17"/>
      <c r="N83" s="10"/>
      <c r="O83" s="17"/>
      <c r="P83" s="11"/>
      <c r="Q83" s="11"/>
      <c r="R83" s="11"/>
      <c r="S83" s="11"/>
      <c r="T83" s="11"/>
      <c r="U83" s="11"/>
    </row>
    <row r="84" spans="2:21" ht="16.5" thickBot="1">
      <c r="B84" s="356" t="s">
        <v>30</v>
      </c>
      <c r="C84" s="356"/>
      <c r="D84" s="356"/>
      <c r="E84" s="357"/>
      <c r="F84" s="357"/>
      <c r="G84" s="357"/>
      <c r="H84" s="357"/>
      <c r="I84" s="357"/>
      <c r="J84" s="357"/>
      <c r="K84" s="357"/>
      <c r="L84" s="357"/>
      <c r="M84" s="357"/>
      <c r="N84" s="357"/>
      <c r="O84" s="357"/>
      <c r="P84" s="357"/>
      <c r="Q84" s="357"/>
      <c r="R84" s="357"/>
      <c r="S84" s="13"/>
      <c r="T84" s="11"/>
      <c r="U84" s="11"/>
    </row>
    <row r="85" spans="2:21" ht="9.9499999999999993" customHeight="1" thickBot="1">
      <c r="B85" s="12"/>
      <c r="C85" s="15"/>
      <c r="D85" s="15"/>
      <c r="E85" s="9"/>
      <c r="F85" s="16"/>
      <c r="G85" s="9"/>
      <c r="H85" s="9"/>
      <c r="I85" s="9"/>
      <c r="J85" s="16"/>
      <c r="K85" s="16"/>
      <c r="L85" s="9"/>
      <c r="M85" s="16"/>
      <c r="N85" s="9"/>
      <c r="O85" s="16"/>
      <c r="P85" s="9"/>
      <c r="Q85" s="16"/>
      <c r="R85" s="9"/>
      <c r="S85" s="11"/>
      <c r="T85" s="11"/>
      <c r="U85" s="11"/>
    </row>
    <row r="86" spans="2:21" ht="16.5" thickBot="1">
      <c r="B86" s="356" t="s">
        <v>31</v>
      </c>
      <c r="C86" s="356"/>
      <c r="D86" s="356"/>
      <c r="E86" s="357"/>
      <c r="F86" s="357"/>
      <c r="G86" s="357"/>
      <c r="H86" s="357"/>
      <c r="I86" s="357"/>
      <c r="J86" s="357"/>
      <c r="K86" s="357"/>
      <c r="L86" s="357"/>
      <c r="M86" s="357"/>
      <c r="N86" s="357"/>
      <c r="O86" s="357"/>
      <c r="P86" s="357"/>
      <c r="Q86" s="357"/>
      <c r="R86" s="357"/>
      <c r="S86" s="14"/>
      <c r="T86" s="11"/>
      <c r="U86" s="11"/>
    </row>
    <row r="88" spans="2:21">
      <c r="E88" s="1"/>
      <c r="F88" s="1"/>
      <c r="G88" s="1"/>
      <c r="H88" s="1"/>
      <c r="I88" s="1"/>
      <c r="J88" s="1"/>
      <c r="K88" s="1"/>
      <c r="L88" s="1"/>
      <c r="M88" s="1"/>
      <c r="N88" s="1"/>
      <c r="O88" s="1"/>
      <c r="P88" s="1"/>
      <c r="Q88" s="1"/>
      <c r="R88" s="1"/>
      <c r="S88" s="1"/>
    </row>
    <row r="89" spans="2:21">
      <c r="E89" s="1"/>
      <c r="F89" s="1"/>
      <c r="G89" s="1"/>
      <c r="H89" s="1"/>
      <c r="I89" s="1"/>
      <c r="J89" s="1"/>
      <c r="K89" s="1"/>
      <c r="L89" s="1"/>
      <c r="M89" s="1"/>
      <c r="N89" s="1"/>
      <c r="O89" s="1"/>
      <c r="P89" s="1"/>
      <c r="Q89" s="1"/>
      <c r="R89" s="1"/>
      <c r="S89" s="1"/>
    </row>
    <row r="90" spans="2:21">
      <c r="E90" s="1"/>
      <c r="F90" s="1"/>
      <c r="G90" s="1"/>
      <c r="H90" s="1"/>
      <c r="I90" s="1"/>
      <c r="J90" s="1"/>
      <c r="K90" s="1"/>
      <c r="L90" s="1"/>
      <c r="M90" s="1"/>
      <c r="N90" s="1"/>
      <c r="O90" s="1"/>
      <c r="P90" s="1"/>
      <c r="Q90" s="1"/>
      <c r="R90" s="1"/>
      <c r="S90" s="1"/>
    </row>
    <row r="91" spans="2:21">
      <c r="E91" s="1"/>
      <c r="F91" s="1"/>
      <c r="G91" s="1"/>
      <c r="H91" s="1"/>
      <c r="I91" s="1"/>
      <c r="J91" s="1"/>
      <c r="K91" s="1"/>
      <c r="L91" s="1"/>
      <c r="M91" s="1"/>
      <c r="N91" s="1"/>
      <c r="O91" s="1"/>
      <c r="P91" s="1"/>
      <c r="Q91" s="1"/>
      <c r="R91" s="1"/>
      <c r="S91" s="1"/>
    </row>
    <row r="92" spans="2:21">
      <c r="E92" s="1"/>
      <c r="F92" s="1"/>
      <c r="G92" s="1"/>
      <c r="H92" s="1"/>
      <c r="I92" s="1"/>
      <c r="J92" s="1"/>
      <c r="K92" s="1"/>
      <c r="L92" s="1"/>
      <c r="M92" s="1"/>
      <c r="N92" s="1"/>
      <c r="O92" s="1"/>
      <c r="P92" s="1"/>
      <c r="Q92" s="1"/>
      <c r="R92" s="1"/>
      <c r="S92" s="1"/>
    </row>
    <row r="93" spans="2:21" ht="9.9499999999999993" customHeight="1">
      <c r="E93" s="1"/>
      <c r="F93" s="1"/>
      <c r="G93" s="1"/>
      <c r="H93" s="1"/>
      <c r="I93" s="1"/>
      <c r="J93" s="1"/>
      <c r="K93" s="1"/>
      <c r="L93" s="1"/>
      <c r="M93" s="1"/>
      <c r="N93" s="1"/>
      <c r="O93" s="1"/>
      <c r="P93" s="1"/>
      <c r="Q93" s="1"/>
      <c r="R93" s="1"/>
      <c r="S93" s="1"/>
    </row>
    <row r="94" spans="2:21" ht="15" customHeight="1">
      <c r="B94" s="1"/>
      <c r="C94" s="1"/>
      <c r="D94" s="1"/>
      <c r="E94" s="1"/>
      <c r="F94" s="1"/>
      <c r="G94" s="1"/>
      <c r="H94" s="1"/>
      <c r="I94" s="1"/>
      <c r="J94" s="1"/>
      <c r="K94" s="1"/>
      <c r="L94" s="1"/>
      <c r="M94" s="1"/>
      <c r="N94" s="1"/>
      <c r="O94" s="1"/>
      <c r="P94" s="1"/>
      <c r="Q94" s="1"/>
      <c r="R94" s="1"/>
      <c r="S94" s="1"/>
      <c r="T94" s="3"/>
      <c r="U94" s="3"/>
    </row>
    <row r="95" spans="2:21" ht="15" customHeight="1">
      <c r="B95" s="1"/>
      <c r="C95" s="1"/>
      <c r="D95" s="1"/>
      <c r="E95" s="1"/>
      <c r="F95" s="1"/>
      <c r="G95" s="1"/>
      <c r="H95" s="1"/>
      <c r="I95" s="1"/>
      <c r="J95" s="1"/>
      <c r="K95" s="1"/>
      <c r="L95" s="1"/>
      <c r="M95" s="1"/>
      <c r="N95" s="1"/>
      <c r="O95" s="1"/>
      <c r="P95" s="1"/>
      <c r="Q95" s="1"/>
      <c r="R95" s="1"/>
      <c r="S95" s="1"/>
      <c r="T95" s="3"/>
      <c r="U95" s="3"/>
    </row>
    <row r="96" spans="2:21" ht="15" customHeight="1">
      <c r="B96" s="1"/>
      <c r="C96" s="1"/>
      <c r="D96" s="1"/>
      <c r="E96" s="1"/>
      <c r="F96" s="1"/>
      <c r="G96" s="1"/>
      <c r="H96" s="1"/>
      <c r="I96" s="1"/>
      <c r="J96" s="1"/>
      <c r="K96" s="1"/>
      <c r="L96" s="1"/>
      <c r="M96" s="1"/>
      <c r="N96" s="1"/>
      <c r="O96" s="1"/>
      <c r="P96" s="1"/>
      <c r="Q96" s="1"/>
      <c r="R96" s="1"/>
      <c r="S96" s="1"/>
      <c r="T96" s="3"/>
      <c r="U96" s="3"/>
    </row>
    <row r="97" spans="2:21" ht="17.25" customHeight="1">
      <c r="B97" s="1"/>
      <c r="C97" s="1"/>
      <c r="D97" s="1"/>
      <c r="E97" s="1"/>
      <c r="F97" s="1"/>
      <c r="G97" s="1"/>
      <c r="H97" s="1"/>
      <c r="I97" s="1"/>
      <c r="J97" s="1"/>
      <c r="K97" s="1"/>
      <c r="L97" s="1"/>
      <c r="M97" s="1"/>
      <c r="N97" s="1"/>
      <c r="O97" s="1"/>
      <c r="P97" s="1"/>
      <c r="Q97" s="1"/>
      <c r="R97" s="1"/>
      <c r="S97" s="1"/>
      <c r="T97" s="3"/>
      <c r="U97" s="3"/>
    </row>
    <row r="98" spans="2:21" ht="15" customHeight="1">
      <c r="B98" s="1"/>
      <c r="C98" s="1"/>
      <c r="D98" s="1"/>
      <c r="E98" s="1"/>
      <c r="F98" s="1"/>
      <c r="G98" s="1"/>
      <c r="H98" s="1"/>
      <c r="I98" s="1"/>
      <c r="J98" s="1"/>
      <c r="K98" s="1"/>
      <c r="L98" s="1"/>
      <c r="M98" s="1"/>
      <c r="N98" s="1"/>
      <c r="O98" s="1"/>
      <c r="P98" s="1"/>
      <c r="Q98" s="1"/>
      <c r="R98" s="1"/>
      <c r="S98" s="1"/>
      <c r="T98" s="3"/>
      <c r="U98" s="3"/>
    </row>
    <row r="99" spans="2:21" ht="15" customHeight="1">
      <c r="B99" s="1"/>
      <c r="C99" s="1"/>
      <c r="D99" s="1"/>
      <c r="E99" s="1"/>
      <c r="F99" s="1"/>
      <c r="G99" s="1"/>
      <c r="H99" s="1"/>
      <c r="I99" s="1"/>
      <c r="J99" s="1"/>
      <c r="K99" s="1"/>
      <c r="L99" s="1"/>
      <c r="M99" s="1"/>
      <c r="N99" s="1"/>
      <c r="O99" s="1"/>
      <c r="P99" s="1"/>
      <c r="Q99" s="1"/>
      <c r="R99" s="1"/>
      <c r="S99" s="1"/>
      <c r="T99" s="3"/>
      <c r="U99" s="3"/>
    </row>
    <row r="100" spans="2:21" s="4" customFormat="1" ht="18.95" customHeight="1">
      <c r="L100" s="346" t="s">
        <v>15</v>
      </c>
      <c r="M100" s="346"/>
      <c r="N100" s="346"/>
      <c r="O100" s="346"/>
      <c r="P100" s="346"/>
      <c r="Q100" s="346"/>
      <c r="R100" s="345">
        <f>R50</f>
        <v>40461</v>
      </c>
      <c r="S100" s="345"/>
      <c r="T100" s="345"/>
      <c r="U100" s="68"/>
    </row>
    <row r="101" spans="2:21" s="4" customFormat="1" ht="18.95" customHeight="1">
      <c r="L101" s="346" t="s">
        <v>17</v>
      </c>
      <c r="M101" s="346"/>
      <c r="N101" s="346"/>
      <c r="O101" s="346"/>
      <c r="P101" s="346"/>
      <c r="Q101" s="346"/>
      <c r="R101" s="343" t="str">
        <f>'fiche CV'!B13</f>
        <v>CV3200</v>
      </c>
      <c r="S101" s="343"/>
      <c r="T101" s="29" t="str">
        <f>'fiche CV'!C13</f>
        <v>S4</v>
      </c>
      <c r="U101" s="29"/>
    </row>
    <row r="102" spans="2:21" s="4" customFormat="1" ht="18.95" customHeight="1">
      <c r="B102" s="277" t="s">
        <v>18</v>
      </c>
      <c r="C102" s="277"/>
      <c r="D102" s="277"/>
      <c r="E102" s="277"/>
      <c r="F102" s="277"/>
      <c r="G102" s="277"/>
      <c r="H102" s="277"/>
      <c r="I102" s="277"/>
      <c r="J102" s="20"/>
      <c r="K102" s="20"/>
      <c r="L102" s="346" t="s">
        <v>16</v>
      </c>
      <c r="M102" s="346"/>
      <c r="N102" s="346"/>
      <c r="O102" s="346"/>
      <c r="P102" s="346"/>
      <c r="Q102" s="346"/>
      <c r="R102" s="343" t="str">
        <f>R52</f>
        <v>001001001</v>
      </c>
      <c r="S102" s="371"/>
      <c r="T102" s="371"/>
      <c r="U102" s="67"/>
    </row>
    <row r="103" spans="2:21" s="4" customFormat="1" ht="18.95" customHeight="1">
      <c r="B103" s="78"/>
      <c r="C103" s="78"/>
      <c r="D103" s="78"/>
      <c r="E103" s="78"/>
      <c r="F103" s="78"/>
      <c r="G103" s="78"/>
      <c r="H103" s="78"/>
      <c r="I103" s="78"/>
      <c r="J103" s="78"/>
      <c r="K103" s="78"/>
      <c r="L103" s="77"/>
      <c r="M103" s="77"/>
      <c r="N103" s="77"/>
      <c r="O103" s="77"/>
      <c r="P103" s="77"/>
      <c r="Q103" s="77"/>
      <c r="R103" s="79"/>
      <c r="S103" s="80"/>
      <c r="T103" s="80"/>
      <c r="U103" s="80"/>
    </row>
    <row r="104" spans="2:21" s="4" customFormat="1" ht="18.95" customHeight="1">
      <c r="B104" s="78"/>
      <c r="C104" s="78"/>
      <c r="D104" s="78"/>
      <c r="E104" s="78"/>
      <c r="F104" s="78"/>
      <c r="G104" s="78"/>
      <c r="H104" s="78"/>
      <c r="I104" s="78"/>
      <c r="J104" s="78"/>
      <c r="K104" s="78"/>
      <c r="L104" s="77"/>
      <c r="M104" s="77"/>
      <c r="N104" s="77"/>
      <c r="O104" s="77"/>
      <c r="P104" s="77"/>
      <c r="Q104" s="77"/>
      <c r="R104" s="79"/>
      <c r="S104" s="80"/>
      <c r="T104" s="80"/>
      <c r="U104" s="80"/>
    </row>
    <row r="105" spans="2:21">
      <c r="B105" s="5"/>
      <c r="C105" s="5"/>
      <c r="D105" s="5"/>
      <c r="E105" s="5"/>
      <c r="F105" s="5"/>
      <c r="G105" s="5"/>
      <c r="H105" s="5"/>
      <c r="I105" s="170"/>
      <c r="J105" s="170"/>
      <c r="K105" s="170"/>
      <c r="L105" s="170"/>
      <c r="M105" s="170"/>
      <c r="N105" s="170"/>
      <c r="O105" s="18"/>
    </row>
    <row r="106" spans="2:21">
      <c r="I106" s="170"/>
      <c r="J106" s="170"/>
      <c r="K106" s="170"/>
      <c r="L106" s="170"/>
      <c r="M106" s="170"/>
      <c r="N106" s="170"/>
      <c r="O106" s="18"/>
    </row>
  </sheetData>
  <mergeCells count="110">
    <mergeCell ref="L101:Q101"/>
    <mergeCell ref="L102:Q102"/>
    <mergeCell ref="L100:Q100"/>
    <mergeCell ref="E33:S41"/>
    <mergeCell ref="I29:N29"/>
    <mergeCell ref="I30:N30"/>
    <mergeCell ref="B57:E57"/>
    <mergeCell ref="F2:L2"/>
    <mergeCell ref="F57:L57"/>
    <mergeCell ref="O70:S74"/>
    <mergeCell ref="O69:S69"/>
    <mergeCell ref="O75:S75"/>
    <mergeCell ref="S45:S46"/>
    <mergeCell ref="K47:L48"/>
    <mergeCell ref="M47:N48"/>
    <mergeCell ref="O47:P48"/>
    <mergeCell ref="Q47:R48"/>
    <mergeCell ref="S47:S48"/>
    <mergeCell ref="H45:H46"/>
    <mergeCell ref="H43:H44"/>
    <mergeCell ref="H47:H48"/>
    <mergeCell ref="I43:J44"/>
    <mergeCell ref="K43:L44"/>
    <mergeCell ref="I45:J46"/>
    <mergeCell ref="K45:L46"/>
    <mergeCell ref="I47:J48"/>
    <mergeCell ref="B43:E44"/>
    <mergeCell ref="I105:N106"/>
    <mergeCell ref="B102:I102"/>
    <mergeCell ref="R102:T102"/>
    <mergeCell ref="R101:S101"/>
    <mergeCell ref="B47:E48"/>
    <mergeCell ref="F43:G44"/>
    <mergeCell ref="F45:G46"/>
    <mergeCell ref="F47:G48"/>
    <mergeCell ref="M43:N44"/>
    <mergeCell ref="O43:P44"/>
    <mergeCell ref="Q43:R44"/>
    <mergeCell ref="S43:S44"/>
    <mergeCell ref="T43:T44"/>
    <mergeCell ref="M45:N46"/>
    <mergeCell ref="O45:P46"/>
    <mergeCell ref="Q45:R46"/>
    <mergeCell ref="T45:T46"/>
    <mergeCell ref="T47:T48"/>
    <mergeCell ref="B45:E46"/>
    <mergeCell ref="B61:I61"/>
    <mergeCell ref="E69:H69"/>
    <mergeCell ref="I69:N69"/>
    <mergeCell ref="E70:H74"/>
    <mergeCell ref="I70:N74"/>
    <mergeCell ref="E75:H75"/>
    <mergeCell ref="I75:N75"/>
    <mergeCell ref="B86:R86"/>
    <mergeCell ref="R100:T100"/>
    <mergeCell ref="B64:H64"/>
    <mergeCell ref="I64:N64"/>
    <mergeCell ref="I65:N65"/>
    <mergeCell ref="I66:N66"/>
    <mergeCell ref="I76:S76"/>
    <mergeCell ref="I77:S77"/>
    <mergeCell ref="B82:I82"/>
    <mergeCell ref="B84:R84"/>
    <mergeCell ref="B79:H79"/>
    <mergeCell ref="R79:T79"/>
    <mergeCell ref="E76:H76"/>
    <mergeCell ref="E77:H77"/>
    <mergeCell ref="B59:T59"/>
    <mergeCell ref="B52:I52"/>
    <mergeCell ref="I54:N55"/>
    <mergeCell ref="B56:T56"/>
    <mergeCell ref="R52:T52"/>
    <mergeCell ref="R50:T50"/>
    <mergeCell ref="R51:S51"/>
    <mergeCell ref="Q57:T57"/>
    <mergeCell ref="L50:Q50"/>
    <mergeCell ref="L51:Q51"/>
    <mergeCell ref="L52:Q52"/>
    <mergeCell ref="I31:N31"/>
    <mergeCell ref="B24:E24"/>
    <mergeCell ref="B29:G29"/>
    <mergeCell ref="R26:T26"/>
    <mergeCell ref="B26:H26"/>
    <mergeCell ref="B8:N8"/>
    <mergeCell ref="B11:H11"/>
    <mergeCell ref="I13:N13"/>
    <mergeCell ref="H15:H16"/>
    <mergeCell ref="H17:H18"/>
    <mergeCell ref="B19:G20"/>
    <mergeCell ref="H19:H20"/>
    <mergeCell ref="O15:T20"/>
    <mergeCell ref="M15:N16"/>
    <mergeCell ref="M17:N18"/>
    <mergeCell ref="M19:N20"/>
    <mergeCell ref="K15:L16"/>
    <mergeCell ref="K17:L18"/>
    <mergeCell ref="K19:L20"/>
    <mergeCell ref="I17:J18"/>
    <mergeCell ref="I19:J20"/>
    <mergeCell ref="B4:T4"/>
    <mergeCell ref="B1:T1"/>
    <mergeCell ref="R8:T8"/>
    <mergeCell ref="I11:N11"/>
    <mergeCell ref="I12:N12"/>
    <mergeCell ref="B2:E2"/>
    <mergeCell ref="B6:G6"/>
    <mergeCell ref="B15:G16"/>
    <mergeCell ref="B17:G18"/>
    <mergeCell ref="I15:J16"/>
    <mergeCell ref="P2:T2"/>
  </mergeCells>
  <conditionalFormatting sqref="I77:S77">
    <cfRule type="cellIs" dxfId="55" priority="67" operator="between">
      <formula>-0.04</formula>
      <formula>0.04</formula>
    </cfRule>
    <cfRule type="cellIs" dxfId="54" priority="68" operator="greaterThan">
      <formula>0.04</formula>
    </cfRule>
    <cfRule type="cellIs" dxfId="53" priority="69" operator="lessThan">
      <formula>-0.04</formula>
    </cfRule>
  </conditionalFormatting>
  <conditionalFormatting sqref="H17:H18">
    <cfRule type="cellIs" dxfId="52" priority="63" operator="greaterThan">
      <formula>$H$17</formula>
    </cfRule>
  </conditionalFormatting>
  <conditionalFormatting sqref="H19:H20">
    <cfRule type="cellIs" dxfId="51" priority="39" operator="lessThan">
      <formula>-$H$17</formula>
    </cfRule>
    <cfRule type="cellIs" dxfId="50" priority="40" operator="greaterThan">
      <formula>$H$17</formula>
    </cfRule>
    <cfRule type="cellIs" dxfId="49" priority="41" operator="between">
      <formula>-$H$17</formula>
      <formula>"$D$17"</formula>
    </cfRule>
    <cfRule type="cellIs" dxfId="48" priority="57" operator="greaterThan">
      <formula>$H$17</formula>
    </cfRule>
    <cfRule type="cellIs" dxfId="47" priority="58" operator="between">
      <formula>-$H$17</formula>
      <formula>"1$D$17"</formula>
    </cfRule>
    <cfRule type="cellIs" dxfId="46" priority="59" operator="greaterThan">
      <formula>$H$17</formula>
    </cfRule>
    <cfRule type="cellIs" dxfId="45" priority="60" operator="lessThan">
      <formula>-$H$17</formula>
    </cfRule>
  </conditionalFormatting>
  <conditionalFormatting sqref="I19">
    <cfRule type="cellIs" dxfId="44" priority="46" operator="between">
      <formula>-$I$17</formula>
      <formula>$I$17</formula>
    </cfRule>
    <cfRule type="cellIs" dxfId="43" priority="47" operator="lessThan">
      <formula>-$I$17</formula>
    </cfRule>
    <cfRule type="cellIs" dxfId="42" priority="48" operator="greaterThan">
      <formula>$I$17</formula>
    </cfRule>
    <cfRule type="cellIs" dxfId="41" priority="49" operator="greaterThan">
      <formula>$H$17</formula>
    </cfRule>
    <cfRule type="cellIs" dxfId="40" priority="50" operator="between">
      <formula>-$H$17</formula>
      <formula>"1$D$17"</formula>
    </cfRule>
    <cfRule type="cellIs" dxfId="39" priority="51" operator="greaterThan">
      <formula>$H$17</formula>
    </cfRule>
    <cfRule type="cellIs" dxfId="38" priority="52" operator="lessThan">
      <formula>-$H$17</formula>
    </cfRule>
  </conditionalFormatting>
  <conditionalFormatting sqref="I19:J20">
    <cfRule type="cellIs" dxfId="37" priority="36" operator="lessThan">
      <formula>-$I$17</formula>
    </cfRule>
    <cfRule type="cellIs" dxfId="36" priority="37" operator="greaterThan">
      <formula>$I$17</formula>
    </cfRule>
    <cfRule type="cellIs" dxfId="35" priority="38" operator="between">
      <formula>-$I$17</formula>
      <formula>$I$17</formula>
    </cfRule>
  </conditionalFormatting>
  <conditionalFormatting sqref="K19:L20">
    <cfRule type="cellIs" dxfId="34" priority="32" operator="greaterThan">
      <formula>$K$17</formula>
    </cfRule>
    <cfRule type="cellIs" dxfId="33" priority="33" operator="lessThan">
      <formula>-$K$17</formula>
    </cfRule>
    <cfRule type="cellIs" dxfId="32" priority="35" operator="between">
      <formula>-$K$17</formula>
      <formula>"$G$17"</formula>
    </cfRule>
  </conditionalFormatting>
  <conditionalFormatting sqref="K17:L18">
    <cfRule type="cellIs" dxfId="31" priority="34" operator="greaterThan">
      <formula>$K$17</formula>
    </cfRule>
  </conditionalFormatting>
  <conditionalFormatting sqref="M19:N20">
    <cfRule type="cellIs" dxfId="30" priority="29" operator="lessThan">
      <formula>-$M$17</formula>
    </cfRule>
    <cfRule type="cellIs" dxfId="29" priority="30" operator="greaterThan">
      <formula>$M$17</formula>
    </cfRule>
    <cfRule type="cellIs" dxfId="28" priority="31" operator="between">
      <formula>-$M$17</formula>
      <formula>$M$17</formula>
    </cfRule>
  </conditionalFormatting>
  <conditionalFormatting sqref="H47:H48">
    <cfRule type="cellIs" dxfId="27" priority="25" operator="lessThan">
      <formula>-$H$45</formula>
    </cfRule>
    <cfRule type="cellIs" dxfId="26" priority="26" operator="greaterThan">
      <formula>$H$45</formula>
    </cfRule>
    <cfRule type="cellIs" dxfId="25" priority="27" operator="between">
      <formula>-$H$45</formula>
      <formula>"$G$45"</formula>
    </cfRule>
    <cfRule type="cellIs" dxfId="24" priority="28" operator="greaterThan">
      <formula>$H$45</formula>
    </cfRule>
  </conditionalFormatting>
  <conditionalFormatting sqref="I47:J48">
    <cfRule type="cellIs" dxfId="23" priority="22" operator="lessThan">
      <formula>-$I$45</formula>
    </cfRule>
    <cfRule type="cellIs" dxfId="22" priority="23" operator="greaterThan">
      <formula>$I$45</formula>
    </cfRule>
    <cfRule type="cellIs" dxfId="21" priority="24" operator="between">
      <formula>-$I$45</formula>
      <formula>$I$45</formula>
    </cfRule>
  </conditionalFormatting>
  <conditionalFormatting sqref="K47:L48">
    <cfRule type="cellIs" dxfId="20" priority="19" operator="lessThan">
      <formula>-$K$45</formula>
    </cfRule>
    <cfRule type="cellIs" dxfId="19" priority="20" operator="greaterThan">
      <formula>$K$45</formula>
    </cfRule>
    <cfRule type="cellIs" dxfId="18" priority="21" operator="between">
      <formula>-$K$45</formula>
      <formula>$K$45</formula>
    </cfRule>
  </conditionalFormatting>
  <conditionalFormatting sqref="M47:N48">
    <cfRule type="cellIs" dxfId="17" priority="16" operator="lessThan">
      <formula>-$M$45</formula>
    </cfRule>
    <cfRule type="cellIs" dxfId="16" priority="17" operator="greaterThan">
      <formula>$M$45</formula>
    </cfRule>
    <cfRule type="cellIs" dxfId="15" priority="18" operator="between">
      <formula>-$M$45</formula>
      <formula>$M$45</formula>
    </cfRule>
  </conditionalFormatting>
  <conditionalFormatting sqref="O47:P48">
    <cfRule type="containsText" dxfId="14" priority="10" operator="containsText" text="/">
      <formula>NOT(ISERROR(SEARCH("/",O47)))</formula>
    </cfRule>
    <cfRule type="cellIs" dxfId="13" priority="11" operator="equal">
      <formula>"/"</formula>
    </cfRule>
    <cfRule type="cellIs" dxfId="12" priority="12" operator="equal">
      <formula>"/"</formula>
    </cfRule>
    <cfRule type="cellIs" dxfId="11" priority="13" operator="lessThan">
      <formula>-$O$45</formula>
    </cfRule>
    <cfRule type="cellIs" dxfId="10" priority="14" operator="greaterThan">
      <formula>$O$45</formula>
    </cfRule>
    <cfRule type="cellIs" dxfId="9" priority="15" operator="between">
      <formula>-$O$45</formula>
      <formula>$O$45</formula>
    </cfRule>
  </conditionalFormatting>
  <conditionalFormatting sqref="Q47:R48">
    <cfRule type="cellIs" dxfId="8" priority="7" operator="lessThan">
      <formula>-$Q$45</formula>
    </cfRule>
    <cfRule type="cellIs" dxfId="7" priority="8" operator="greaterThan">
      <formula>$Q$45</formula>
    </cfRule>
    <cfRule type="cellIs" dxfId="6" priority="9" operator="between">
      <formula>-$Q$45</formula>
      <formula>$Q$45</formula>
    </cfRule>
  </conditionalFormatting>
  <conditionalFormatting sqref="S47:S48">
    <cfRule type="cellIs" dxfId="5" priority="4" operator="lessThan">
      <formula>-$S$45</formula>
    </cfRule>
    <cfRule type="cellIs" dxfId="4" priority="5" operator="greaterThan">
      <formula>$S$45</formula>
    </cfRule>
    <cfRule type="cellIs" dxfId="3" priority="6" operator="between">
      <formula>-$S$45</formula>
      <formula>$S$45</formula>
    </cfRule>
  </conditionalFormatting>
  <conditionalFormatting sqref="T47:U48">
    <cfRule type="cellIs" dxfId="2" priority="1" operator="lessThan">
      <formula>-$T$45</formula>
    </cfRule>
    <cfRule type="cellIs" dxfId="1" priority="2" operator="greaterThan">
      <formula>$T$45</formula>
    </cfRule>
    <cfRule type="cellIs" dxfId="0" priority="3" operator="between">
      <formula>-$T$45</formula>
      <formula>$T$45</formula>
    </cfRule>
  </conditionalFormatting>
  <pageMargins left="0.34" right="0.28999999999999998" top="0.42" bottom="0.48" header="0.3" footer="0.3"/>
  <pageSetup paperSize="9" scale="93" orientation="portrait" verticalDpi="0" r:id="rId1"/>
  <rowBreaks count="1" manualBreakCount="1">
    <brk id="55" max="16383" man="1"/>
  </rowBreaks>
  <ignoredErrors>
    <ignoredError sqref="K15 M15" numberStoredAsText="1"/>
  </ignoredErrors>
  <drawing r:id="rId2"/>
  <legacyDrawing r:id="rId3"/>
  <oleObjects>
    <oleObject progId="MSPhotoEd.3" shapeId="1130" r:id="rId4"/>
    <oleObject progId="MSPhotoEd.3" shapeId="1131" r:id="rId5"/>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fiche CV</vt:lpstr>
      <vt:lpstr>Questionnaire</vt:lpstr>
      <vt:lpstr>Certif.</vt:lpstr>
      <vt:lpstr>Résultat</vt:lpstr>
      <vt:lpstr>Contracer</vt:lpstr>
      <vt:lpstr>'fiche CV'!Zone_d_impression</vt:lpstr>
    </vt:vector>
  </TitlesOfParts>
  <Company>NEC Computers International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ldrouart</dc:creator>
  <cp:lastModifiedBy>ldrouart</cp:lastModifiedBy>
  <cp:lastPrinted>2013-07-17T14:41:04Z</cp:lastPrinted>
  <dcterms:created xsi:type="dcterms:W3CDTF">2013-07-11T13:27:43Z</dcterms:created>
  <dcterms:modified xsi:type="dcterms:W3CDTF">2013-07-18T12:37:36Z</dcterms:modified>
</cp:coreProperties>
</file>