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codeName="ThisWorkbook"/>
  <mc:AlternateContent xmlns:mc="http://schemas.openxmlformats.org/markup-compatibility/2006">
    <mc:Choice Requires="x15">
      <x15ac:absPath xmlns:x15ac="http://schemas.microsoft.com/office/spreadsheetml/2010/11/ac" url="C:\Users\Happy\Downloads\"/>
    </mc:Choice>
  </mc:AlternateContent>
  <xr:revisionPtr revIDLastSave="0" documentId="13_ncr:1_{30EFB81A-E22F-4230-938D-F80BE9B09ED1}" xr6:coauthVersionLast="47" xr6:coauthVersionMax="47" xr10:uidLastSave="{00000000-0000-0000-0000-000000000000}"/>
  <bookViews>
    <workbookView xWindow="-108" yWindow="-108" windowWidth="23256" windowHeight="14016" tabRatio="834" xr2:uid="{00000000-000D-0000-FFFF-FFFF00000000}"/>
  </bookViews>
  <sheets>
    <sheet name="relevés compteurs" sheetId="1" r:id="rId1"/>
    <sheet name="Devis de prestations" sheetId="6" r:id="rId2"/>
    <sheet name="erreur facture" sheetId="7" r:id="rId3"/>
    <sheet name="PCA AU 30 09 2018 " sheetId="2" r:id="rId4"/>
    <sheet name="PCA AU 30 09 2019" sheetId="3" r:id="rId5"/>
    <sheet name="PCA AU 30 09 2020" sheetId="4" r:id="rId6"/>
    <sheet name="PCA AU 30 09 2021" sheetId="5" r:id="rId7"/>
    <sheet name="PCA AU 30 09 2022" sheetId="8" r:id="rId8"/>
  </sheets>
  <definedNames>
    <definedName name="_xlnm.Print_Area" localSheetId="6">'PCA AU 30 09 2021'!$A$1:$P$160</definedName>
    <definedName name="_xlnm.Print_Area" localSheetId="0">'relevés compteurs'!$A$1:$D$6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3" i="8" l="1"/>
  <c r="O5" i="8"/>
  <c r="O6" i="8"/>
  <c r="O7" i="8"/>
  <c r="O8" i="8"/>
  <c r="O9" i="8"/>
  <c r="O10" i="8"/>
  <c r="O11" i="8"/>
  <c r="O12" i="8"/>
  <c r="O13" i="8"/>
  <c r="O14" i="8"/>
  <c r="O15" i="8"/>
  <c r="O16" i="8"/>
  <c r="O17" i="8"/>
  <c r="O18" i="8"/>
  <c r="O19" i="8"/>
  <c r="O20" i="8"/>
  <c r="O21" i="8"/>
  <c r="O22" i="8"/>
  <c r="O23" i="8"/>
  <c r="O24" i="8"/>
  <c r="O25" i="8"/>
  <c r="O26" i="8"/>
  <c r="O27" i="8"/>
  <c r="O28" i="8"/>
  <c r="O29" i="8"/>
  <c r="O30" i="8"/>
  <c r="O31" i="8"/>
  <c r="O32" i="8"/>
  <c r="O33" i="8"/>
  <c r="O34" i="8"/>
  <c r="O35" i="8"/>
  <c r="O36" i="8"/>
  <c r="O37" i="8"/>
  <c r="O38" i="8"/>
  <c r="O39" i="8"/>
  <c r="O40" i="8"/>
  <c r="O41" i="8"/>
  <c r="O42" i="8"/>
  <c r="O43" i="8"/>
  <c r="O44" i="8"/>
  <c r="O45" i="8"/>
  <c r="O46" i="8"/>
  <c r="O47" i="8"/>
  <c r="O48" i="8"/>
  <c r="O49" i="8"/>
  <c r="O50" i="8"/>
  <c r="O51" i="8"/>
  <c r="O52" i="8"/>
  <c r="O53" i="8"/>
  <c r="O54" i="8"/>
  <c r="O56" i="8"/>
  <c r="O57" i="8"/>
  <c r="O58" i="8"/>
  <c r="O59" i="8"/>
  <c r="O60" i="8"/>
  <c r="O61" i="8"/>
  <c r="O62" i="8"/>
  <c r="O63" i="8"/>
  <c r="O64" i="8"/>
  <c r="O65" i="8"/>
  <c r="O66" i="8"/>
  <c r="O67" i="8"/>
  <c r="O68" i="8"/>
  <c r="O69" i="8"/>
  <c r="O70" i="8"/>
  <c r="O71" i="8"/>
  <c r="O72" i="8"/>
  <c r="O73" i="8"/>
  <c r="O74" i="8"/>
  <c r="O75" i="8"/>
  <c r="O76" i="8"/>
  <c r="O77" i="8"/>
  <c r="O78" i="8"/>
  <c r="O79" i="8"/>
  <c r="O80" i="8"/>
  <c r="O81" i="8"/>
  <c r="O82" i="8"/>
  <c r="O83" i="8"/>
  <c r="O84" i="8"/>
  <c r="O85" i="8"/>
  <c r="O86" i="8"/>
  <c r="O87" i="8"/>
  <c r="O88" i="8"/>
  <c r="O90" i="8"/>
  <c r="O91" i="8"/>
  <c r="O92" i="8"/>
  <c r="O95" i="8"/>
  <c r="O96" i="8"/>
  <c r="O97" i="8"/>
  <c r="O98" i="8"/>
  <c r="O99" i="8"/>
  <c r="O100" i="8"/>
  <c r="O101" i="8"/>
  <c r="O102" i="8"/>
  <c r="O105" i="8"/>
  <c r="O106" i="8"/>
  <c r="O107" i="8"/>
  <c r="O108" i="8"/>
  <c r="O109" i="8"/>
  <c r="O110" i="8"/>
  <c r="O111" i="8"/>
  <c r="O112" i="8"/>
  <c r="O113" i="8"/>
  <c r="O115" i="8"/>
  <c r="O116" i="8"/>
  <c r="O117" i="8"/>
  <c r="O118" i="8"/>
  <c r="O119" i="8"/>
  <c r="O120" i="8"/>
  <c r="O121" i="8"/>
  <c r="O122" i="8"/>
  <c r="O123" i="8"/>
  <c r="O124" i="8"/>
  <c r="O125" i="8"/>
  <c r="O126" i="8"/>
  <c r="O127" i="8"/>
  <c r="O128" i="8"/>
  <c r="O129" i="8"/>
  <c r="O130" i="8"/>
  <c r="O131" i="8"/>
  <c r="O132" i="8"/>
  <c r="O133" i="8"/>
  <c r="O134" i="8"/>
  <c r="O135" i="8"/>
  <c r="O136" i="8"/>
  <c r="O138" i="8"/>
  <c r="O139" i="8"/>
  <c r="O140" i="8"/>
  <c r="O141" i="8"/>
  <c r="O142" i="8"/>
  <c r="O143" i="8"/>
  <c r="O144" i="8"/>
  <c r="O145" i="8"/>
  <c r="O146" i="8"/>
  <c r="O149" i="8"/>
  <c r="O150" i="8"/>
  <c r="O151" i="8"/>
  <c r="O152" i="8"/>
  <c r="O153" i="8"/>
  <c r="O154" i="8"/>
  <c r="O155" i="8"/>
  <c r="O156" i="8"/>
  <c r="O157" i="8"/>
  <c r="O158" i="8"/>
  <c r="O159" i="8"/>
  <c r="O160" i="8"/>
  <c r="O161" i="8"/>
  <c r="O162" i="8"/>
  <c r="O163" i="8"/>
  <c r="O164" i="8"/>
  <c r="O165" i="8"/>
  <c r="O166" i="8"/>
  <c r="O167" i="8"/>
  <c r="O168" i="8"/>
  <c r="O169" i="8"/>
  <c r="O170" i="8"/>
  <c r="O171" i="8"/>
  <c r="O172" i="8"/>
  <c r="O173" i="8"/>
  <c r="O174" i="8"/>
  <c r="O175" i="8"/>
  <c r="O176" i="8"/>
  <c r="O177" i="8"/>
  <c r="O178" i="8"/>
  <c r="O179" i="8"/>
  <c r="O180" i="8"/>
  <c r="O182" i="8"/>
  <c r="O184" i="8"/>
  <c r="O185" i="8"/>
  <c r="O186" i="8"/>
  <c r="O187" i="8"/>
  <c r="O188" i="8"/>
  <c r="O189" i="8"/>
  <c r="O190" i="8"/>
  <c r="O191" i="8"/>
  <c r="O192" i="8"/>
  <c r="O193" i="8"/>
  <c r="O194" i="8"/>
  <c r="O195" i="8"/>
  <c r="O196" i="8"/>
  <c r="O197" i="8"/>
  <c r="O198" i="8"/>
  <c r="O199" i="8"/>
  <c r="O200" i="8"/>
  <c r="O201" i="8"/>
  <c r="O202" i="8"/>
  <c r="O203" i="8"/>
  <c r="O204" i="8"/>
  <c r="O205" i="8"/>
  <c r="O206" i="8"/>
  <c r="O207" i="8"/>
  <c r="O208" i="8"/>
  <c r="O209" i="8"/>
  <c r="O210" i="8"/>
  <c r="O211" i="8"/>
  <c r="O212" i="8"/>
  <c r="O213" i="8"/>
  <c r="O214" i="8"/>
  <c r="O215" i="8"/>
  <c r="O216" i="8"/>
  <c r="O217" i="8"/>
  <c r="O218" i="8"/>
  <c r="O219" i="8"/>
  <c r="O220" i="8"/>
  <c r="O221" i="8"/>
  <c r="O222" i="8"/>
  <c r="O223" i="8"/>
  <c r="O224" i="8"/>
  <c r="O225" i="8"/>
  <c r="O226" i="8"/>
  <c r="O227" i="8"/>
  <c r="O228" i="8"/>
  <c r="O229" i="8"/>
  <c r="O230" i="8"/>
  <c r="O231" i="8"/>
  <c r="O232" i="8"/>
  <c r="O233" i="8"/>
  <c r="N5" i="8"/>
  <c r="N6" i="8"/>
  <c r="N7" i="8"/>
  <c r="N8" i="8"/>
  <c r="N9" i="8"/>
  <c r="N10" i="8"/>
  <c r="N11" i="8"/>
  <c r="N12" i="8"/>
  <c r="N13" i="8"/>
  <c r="N14" i="8"/>
  <c r="N15" i="8"/>
  <c r="N16" i="8"/>
  <c r="N17" i="8"/>
  <c r="N18" i="8"/>
  <c r="N19" i="8"/>
  <c r="N20" i="8"/>
  <c r="N21" i="8"/>
  <c r="N22" i="8"/>
  <c r="N23" i="8"/>
  <c r="N24" i="8"/>
  <c r="N25" i="8"/>
  <c r="N26" i="8"/>
  <c r="N27" i="8"/>
  <c r="N28" i="8"/>
  <c r="N29" i="8"/>
  <c r="N30" i="8"/>
  <c r="N31" i="8"/>
  <c r="N32" i="8"/>
  <c r="N33" i="8"/>
  <c r="N34" i="8"/>
  <c r="N35" i="8"/>
  <c r="N36" i="8"/>
  <c r="N37" i="8"/>
  <c r="N38" i="8"/>
  <c r="N39" i="8"/>
  <c r="N40" i="8"/>
  <c r="N41" i="8"/>
  <c r="N42" i="8"/>
  <c r="N43" i="8"/>
  <c r="N44" i="8"/>
  <c r="N45" i="8"/>
  <c r="N46" i="8"/>
  <c r="N47" i="8"/>
  <c r="N48" i="8"/>
  <c r="N49" i="8"/>
  <c r="N50" i="8"/>
  <c r="N51" i="8"/>
  <c r="N52" i="8"/>
  <c r="N53" i="8"/>
  <c r="N54" i="8"/>
  <c r="N56" i="8"/>
  <c r="N57" i="8"/>
  <c r="N58" i="8"/>
  <c r="N59" i="8"/>
  <c r="N60" i="8"/>
  <c r="N61" i="8"/>
  <c r="N62" i="8"/>
  <c r="N63" i="8"/>
  <c r="N64" i="8"/>
  <c r="N65" i="8"/>
  <c r="N66" i="8"/>
  <c r="N67" i="8"/>
  <c r="N68" i="8"/>
  <c r="N69" i="8"/>
  <c r="N70" i="8"/>
  <c r="N71" i="8"/>
  <c r="N72" i="8"/>
  <c r="N73" i="8"/>
  <c r="N74" i="8"/>
  <c r="N75" i="8"/>
  <c r="N76" i="8"/>
  <c r="N77" i="8"/>
  <c r="N78" i="8"/>
  <c r="N79" i="8"/>
  <c r="N80" i="8"/>
  <c r="N81" i="8"/>
  <c r="N82" i="8"/>
  <c r="N83" i="8"/>
  <c r="N84" i="8"/>
  <c r="N85" i="8"/>
  <c r="N86" i="8"/>
  <c r="N87" i="8"/>
  <c r="N88" i="8"/>
  <c r="N90" i="8"/>
  <c r="N91" i="8"/>
  <c r="N92" i="8"/>
  <c r="N95" i="8"/>
  <c r="N96" i="8"/>
  <c r="N97" i="8"/>
  <c r="N98" i="8"/>
  <c r="N99" i="8"/>
  <c r="N100" i="8"/>
  <c r="N101" i="8"/>
  <c r="N102" i="8"/>
  <c r="N104" i="8"/>
  <c r="N105" i="8"/>
  <c r="N106" i="8"/>
  <c r="N107" i="8"/>
  <c r="N108" i="8"/>
  <c r="N109" i="8"/>
  <c r="N110" i="8"/>
  <c r="N111" i="8"/>
  <c r="N112" i="8"/>
  <c r="N113" i="8"/>
  <c r="N115" i="8"/>
  <c r="N116" i="8"/>
  <c r="N117" i="8"/>
  <c r="N118" i="8"/>
  <c r="N119" i="8"/>
  <c r="N120" i="8"/>
  <c r="N121" i="8"/>
  <c r="N122" i="8"/>
  <c r="N123" i="8"/>
  <c r="N124" i="8"/>
  <c r="N125" i="8"/>
  <c r="N126" i="8"/>
  <c r="N127" i="8"/>
  <c r="N128" i="8"/>
  <c r="N129" i="8"/>
  <c r="N130" i="8"/>
  <c r="N131" i="8"/>
  <c r="N132" i="8"/>
  <c r="N133" i="8"/>
  <c r="N134" i="8"/>
  <c r="N135" i="8"/>
  <c r="N136" i="8"/>
  <c r="N138" i="8"/>
  <c r="N139" i="8"/>
  <c r="N140" i="8"/>
  <c r="N141" i="8"/>
  <c r="N142" i="8"/>
  <c r="N143" i="8"/>
  <c r="N144" i="8"/>
  <c r="N145" i="8"/>
  <c r="N146" i="8"/>
  <c r="N149" i="8"/>
  <c r="N150" i="8"/>
  <c r="N151" i="8"/>
  <c r="N152" i="8"/>
  <c r="N153" i="8"/>
  <c r="N154" i="8"/>
  <c r="N155" i="8"/>
  <c r="N156" i="8"/>
  <c r="N157" i="8"/>
  <c r="N158" i="8"/>
  <c r="N159" i="8"/>
  <c r="N160" i="8"/>
  <c r="N161" i="8"/>
  <c r="N162" i="8"/>
  <c r="N163" i="8"/>
  <c r="N164" i="8"/>
  <c r="N165" i="8"/>
  <c r="N166" i="8"/>
  <c r="N167" i="8"/>
  <c r="N168" i="8"/>
  <c r="N169" i="8"/>
  <c r="N170" i="8"/>
  <c r="N171" i="8"/>
  <c r="N172" i="8"/>
  <c r="N173" i="8"/>
  <c r="N174" i="8"/>
  <c r="N175" i="8"/>
  <c r="N176" i="8"/>
  <c r="N177" i="8"/>
  <c r="N178" i="8"/>
  <c r="N179" i="8"/>
  <c r="N180" i="8"/>
  <c r="N181" i="8"/>
  <c r="N182" i="8"/>
  <c r="N183" i="8"/>
  <c r="N184" i="8"/>
  <c r="N185" i="8"/>
  <c r="N186" i="8"/>
  <c r="N187" i="8"/>
  <c r="N188" i="8"/>
  <c r="N189" i="8"/>
  <c r="N190" i="8"/>
  <c r="N191" i="8"/>
  <c r="N192" i="8"/>
  <c r="N193" i="8"/>
  <c r="N194" i="8"/>
  <c r="N195" i="8"/>
  <c r="N196" i="8"/>
  <c r="N197" i="8"/>
  <c r="N198" i="8"/>
  <c r="N199" i="8"/>
  <c r="N200" i="8"/>
  <c r="N201" i="8"/>
  <c r="N202" i="8"/>
  <c r="N203" i="8"/>
  <c r="N204" i="8"/>
  <c r="N205" i="8"/>
  <c r="N206" i="8"/>
  <c r="N207" i="8"/>
  <c r="N208" i="8"/>
  <c r="N209" i="8"/>
  <c r="N210" i="8"/>
  <c r="N211" i="8"/>
  <c r="N212" i="8"/>
  <c r="N213" i="8"/>
  <c r="N214" i="8"/>
  <c r="N215" i="8"/>
  <c r="N216" i="8"/>
  <c r="N217" i="8"/>
  <c r="N218" i="8"/>
  <c r="N219" i="8"/>
  <c r="N220" i="8"/>
  <c r="N221" i="8"/>
  <c r="N222" i="8"/>
  <c r="N223" i="8"/>
  <c r="N224" i="8"/>
  <c r="N225" i="8"/>
  <c r="N226" i="8"/>
  <c r="N227" i="8"/>
  <c r="N228" i="8"/>
  <c r="N229" i="8"/>
  <c r="N230" i="8"/>
  <c r="N231" i="8"/>
  <c r="N232" i="8"/>
  <c r="N233" i="8"/>
  <c r="L5" i="8"/>
  <c r="L6" i="8"/>
  <c r="L7" i="8"/>
  <c r="L8" i="8"/>
  <c r="L9" i="8"/>
  <c r="L10" i="8"/>
  <c r="L11" i="8"/>
  <c r="L12" i="8"/>
  <c r="L13" i="8"/>
  <c r="L14" i="8"/>
  <c r="L15" i="8"/>
  <c r="L16" i="8"/>
  <c r="L17" i="8"/>
  <c r="L18" i="8"/>
  <c r="L19" i="8"/>
  <c r="L20" i="8"/>
  <c r="L21" i="8"/>
  <c r="L22" i="8"/>
  <c r="L23" i="8"/>
  <c r="L24" i="8"/>
  <c r="L25" i="8"/>
  <c r="L26" i="8"/>
  <c r="L27" i="8"/>
  <c r="L28" i="8"/>
  <c r="L29" i="8"/>
  <c r="L30" i="8"/>
  <c r="L31" i="8"/>
  <c r="L32" i="8"/>
  <c r="L33" i="8"/>
  <c r="L34" i="8"/>
  <c r="L35" i="8"/>
  <c r="L36" i="8"/>
  <c r="L37" i="8"/>
  <c r="L38" i="8"/>
  <c r="L39" i="8"/>
  <c r="L40" i="8"/>
  <c r="L41" i="8"/>
  <c r="L42" i="8"/>
  <c r="L43" i="8"/>
  <c r="L44" i="8"/>
  <c r="L45" i="8"/>
  <c r="L46" i="8"/>
  <c r="L47" i="8"/>
  <c r="L48" i="8"/>
  <c r="L49" i="8"/>
  <c r="L50" i="8"/>
  <c r="L51" i="8"/>
  <c r="L52" i="8"/>
  <c r="L53" i="8"/>
  <c r="L54" i="8"/>
  <c r="L55" i="8"/>
  <c r="N55" i="8" s="1"/>
  <c r="O55" i="8" s="1"/>
  <c r="L56" i="8"/>
  <c r="L57" i="8"/>
  <c r="L58" i="8"/>
  <c r="L59" i="8"/>
  <c r="L60" i="8"/>
  <c r="L61" i="8"/>
  <c r="L62" i="8"/>
  <c r="L63" i="8"/>
  <c r="L64" i="8"/>
  <c r="L65" i="8"/>
  <c r="L66" i="8"/>
  <c r="L67" i="8"/>
  <c r="L68" i="8"/>
  <c r="L69" i="8"/>
  <c r="L70" i="8"/>
  <c r="L71" i="8"/>
  <c r="L72" i="8"/>
  <c r="L73" i="8"/>
  <c r="L74" i="8"/>
  <c r="L75" i="8"/>
  <c r="L76" i="8"/>
  <c r="L77" i="8"/>
  <c r="L78" i="8"/>
  <c r="L79" i="8"/>
  <c r="L80" i="8"/>
  <c r="L81" i="8"/>
  <c r="L82" i="8"/>
  <c r="L83" i="8"/>
  <c r="L84" i="8"/>
  <c r="L85" i="8"/>
  <c r="L86" i="8"/>
  <c r="L87" i="8"/>
  <c r="L88" i="8"/>
  <c r="L89" i="8"/>
  <c r="N89" i="8" s="1"/>
  <c r="L90" i="8"/>
  <c r="L91" i="8"/>
  <c r="L92" i="8"/>
  <c r="L93" i="8"/>
  <c r="N93" i="8" s="1"/>
  <c r="L94" i="8"/>
  <c r="N94" i="8" s="1"/>
  <c r="L95" i="8"/>
  <c r="L96" i="8"/>
  <c r="L97" i="8"/>
  <c r="L98" i="8"/>
  <c r="L99" i="8"/>
  <c r="L100" i="8"/>
  <c r="L101" i="8"/>
  <c r="L102" i="8"/>
  <c r="L103" i="8"/>
  <c r="N103" i="8" s="1"/>
  <c r="L104" i="8"/>
  <c r="L105" i="8"/>
  <c r="L106" i="8"/>
  <c r="L107" i="8"/>
  <c r="L108" i="8"/>
  <c r="L109" i="8"/>
  <c r="L110" i="8"/>
  <c r="L111" i="8"/>
  <c r="L112" i="8"/>
  <c r="L113" i="8"/>
  <c r="L114" i="8"/>
  <c r="N114" i="8" s="1"/>
  <c r="L115" i="8"/>
  <c r="L116" i="8"/>
  <c r="L117" i="8"/>
  <c r="L118" i="8"/>
  <c r="L119" i="8"/>
  <c r="L120" i="8"/>
  <c r="L121" i="8"/>
  <c r="L122" i="8"/>
  <c r="L123" i="8"/>
  <c r="L124" i="8"/>
  <c r="L125" i="8"/>
  <c r="L126" i="8"/>
  <c r="L127" i="8"/>
  <c r="L128" i="8"/>
  <c r="L129" i="8"/>
  <c r="L130" i="8"/>
  <c r="L131" i="8"/>
  <c r="L132" i="8"/>
  <c r="L133" i="8"/>
  <c r="L134" i="8"/>
  <c r="L135" i="8"/>
  <c r="L136" i="8"/>
  <c r="L137" i="8"/>
  <c r="N137" i="8" s="1"/>
  <c r="L138" i="8"/>
  <c r="L139" i="8"/>
  <c r="L140" i="8"/>
  <c r="L141" i="8"/>
  <c r="L142" i="8"/>
  <c r="L143" i="8"/>
  <c r="L144" i="8"/>
  <c r="L145" i="8"/>
  <c r="L146" i="8"/>
  <c r="L147" i="8"/>
  <c r="N147" i="8" s="1"/>
  <c r="L148" i="8"/>
  <c r="N148" i="8" s="1"/>
  <c r="L149" i="8"/>
  <c r="L150" i="8"/>
  <c r="L151" i="8"/>
  <c r="L152" i="8"/>
  <c r="L153" i="8"/>
  <c r="L154" i="8"/>
  <c r="L155" i="8"/>
  <c r="L156" i="8"/>
  <c r="L157" i="8"/>
  <c r="L158" i="8"/>
  <c r="L159" i="8"/>
  <c r="L160" i="8"/>
  <c r="L161" i="8"/>
  <c r="L162" i="8"/>
  <c r="L163" i="8"/>
  <c r="L164" i="8"/>
  <c r="L165" i="8"/>
  <c r="L166" i="8"/>
  <c r="L167" i="8"/>
  <c r="L168" i="8"/>
  <c r="L169" i="8"/>
  <c r="L170" i="8"/>
  <c r="L171" i="8"/>
  <c r="L172" i="8"/>
  <c r="L173" i="8"/>
  <c r="L174" i="8"/>
  <c r="L175" i="8"/>
  <c r="L176" i="8"/>
  <c r="L177" i="8"/>
  <c r="L178" i="8"/>
  <c r="L179" i="8"/>
  <c r="L180" i="8"/>
  <c r="L181" i="8"/>
  <c r="L182" i="8"/>
  <c r="L183" i="8"/>
  <c r="L184" i="8"/>
  <c r="L185" i="8"/>
  <c r="L186" i="8"/>
  <c r="L187" i="8"/>
  <c r="L188" i="8"/>
  <c r="L189" i="8"/>
  <c r="L190" i="8"/>
  <c r="L191" i="8"/>
  <c r="L192" i="8"/>
  <c r="L193" i="8"/>
  <c r="L194" i="8"/>
  <c r="L195" i="8"/>
  <c r="L196" i="8"/>
  <c r="L197" i="8"/>
  <c r="L198" i="8"/>
  <c r="L199" i="8"/>
  <c r="L200" i="8"/>
  <c r="L201" i="8"/>
  <c r="L202" i="8"/>
  <c r="L203" i="8"/>
  <c r="L204" i="8"/>
  <c r="L205" i="8"/>
  <c r="L206" i="8"/>
  <c r="L207" i="8"/>
  <c r="L208" i="8"/>
  <c r="L209" i="8"/>
  <c r="L210" i="8"/>
  <c r="L211" i="8"/>
  <c r="L212" i="8"/>
  <c r="L213" i="8"/>
  <c r="L214" i="8"/>
  <c r="L215" i="8"/>
  <c r="L216" i="8"/>
  <c r="L217" i="8"/>
  <c r="L218" i="8"/>
  <c r="L219" i="8"/>
  <c r="L220" i="8"/>
  <c r="L221" i="8"/>
  <c r="L222" i="8"/>
  <c r="L223" i="8"/>
  <c r="L224" i="8"/>
  <c r="L225" i="8"/>
  <c r="L226" i="8"/>
  <c r="L227" i="8"/>
  <c r="L228" i="8"/>
  <c r="L229" i="8"/>
  <c r="L230" i="8"/>
  <c r="L231" i="8"/>
  <c r="L232" i="8"/>
  <c r="L233" i="8"/>
  <c r="K5" i="8"/>
  <c r="K6" i="8"/>
  <c r="K7" i="8"/>
  <c r="K8" i="8"/>
  <c r="K9" i="8"/>
  <c r="K10" i="8"/>
  <c r="K11" i="8"/>
  <c r="K12" i="8"/>
  <c r="K13" i="8"/>
  <c r="K14" i="8"/>
  <c r="K15" i="8"/>
  <c r="K16" i="8"/>
  <c r="K17" i="8"/>
  <c r="K18" i="8"/>
  <c r="K19" i="8"/>
  <c r="K20" i="8"/>
  <c r="K21" i="8"/>
  <c r="K22" i="8"/>
  <c r="K23" i="8"/>
  <c r="K24" i="8"/>
  <c r="K25" i="8"/>
  <c r="K26" i="8"/>
  <c r="K27" i="8"/>
  <c r="K28" i="8"/>
  <c r="K29" i="8"/>
  <c r="K30" i="8"/>
  <c r="K31" i="8"/>
  <c r="K32" i="8"/>
  <c r="K33" i="8"/>
  <c r="K34" i="8"/>
  <c r="K35" i="8"/>
  <c r="K36" i="8"/>
  <c r="K37" i="8"/>
  <c r="K38" i="8"/>
  <c r="K39" i="8"/>
  <c r="K40" i="8"/>
  <c r="K41" i="8"/>
  <c r="K42" i="8"/>
  <c r="K43" i="8"/>
  <c r="K44" i="8"/>
  <c r="K45" i="8"/>
  <c r="K46" i="8"/>
  <c r="K47" i="8"/>
  <c r="K48" i="8"/>
  <c r="K49" i="8"/>
  <c r="K50" i="8"/>
  <c r="K51" i="8"/>
  <c r="K52" i="8"/>
  <c r="K53" i="8"/>
  <c r="K54" i="8"/>
  <c r="K55" i="8"/>
  <c r="K56" i="8"/>
  <c r="K57" i="8"/>
  <c r="K58" i="8"/>
  <c r="K59" i="8"/>
  <c r="K60" i="8"/>
  <c r="K61" i="8"/>
  <c r="K62" i="8"/>
  <c r="K63" i="8"/>
  <c r="K64" i="8"/>
  <c r="K65" i="8"/>
  <c r="K66" i="8"/>
  <c r="K67" i="8"/>
  <c r="K68" i="8"/>
  <c r="K69" i="8"/>
  <c r="K70" i="8"/>
  <c r="K71" i="8"/>
  <c r="K72" i="8"/>
  <c r="K73" i="8"/>
  <c r="K74" i="8"/>
  <c r="K75" i="8"/>
  <c r="K76" i="8"/>
  <c r="K77" i="8"/>
  <c r="K78" i="8"/>
  <c r="K79" i="8"/>
  <c r="K80" i="8"/>
  <c r="K81" i="8"/>
  <c r="K82" i="8"/>
  <c r="K83" i="8"/>
  <c r="K84" i="8"/>
  <c r="K85" i="8"/>
  <c r="K86" i="8"/>
  <c r="K87" i="8"/>
  <c r="K88" i="8"/>
  <c r="K90" i="8"/>
  <c r="K91" i="8"/>
  <c r="K92" i="8"/>
  <c r="K95" i="8"/>
  <c r="K96" i="8"/>
  <c r="K97" i="8"/>
  <c r="K98" i="8"/>
  <c r="K99" i="8"/>
  <c r="K100" i="8"/>
  <c r="K101" i="8"/>
  <c r="K102" i="8"/>
  <c r="K105" i="8"/>
  <c r="K106" i="8"/>
  <c r="K107" i="8"/>
  <c r="K108" i="8"/>
  <c r="K109" i="8"/>
  <c r="K110" i="8"/>
  <c r="K111" i="8"/>
  <c r="K112" i="8"/>
  <c r="K113" i="8"/>
  <c r="K115" i="8"/>
  <c r="K116" i="8"/>
  <c r="K117" i="8"/>
  <c r="K118" i="8"/>
  <c r="K119" i="8"/>
  <c r="K120" i="8"/>
  <c r="K121" i="8"/>
  <c r="K122" i="8"/>
  <c r="K123" i="8"/>
  <c r="K124" i="8"/>
  <c r="K125" i="8"/>
  <c r="K126" i="8"/>
  <c r="K127" i="8"/>
  <c r="K128" i="8"/>
  <c r="K129" i="8"/>
  <c r="K130" i="8"/>
  <c r="K131" i="8"/>
  <c r="K132" i="8"/>
  <c r="K133" i="8"/>
  <c r="K134" i="8"/>
  <c r="K135" i="8"/>
  <c r="K136" i="8"/>
  <c r="K138" i="8"/>
  <c r="K139" i="8"/>
  <c r="K140" i="8"/>
  <c r="K141" i="8"/>
  <c r="K142" i="8"/>
  <c r="K143" i="8"/>
  <c r="K144" i="8"/>
  <c r="K145" i="8"/>
  <c r="K146" i="8"/>
  <c r="K148" i="8"/>
  <c r="K149" i="8"/>
  <c r="K150" i="8"/>
  <c r="K151" i="8"/>
  <c r="K152" i="8"/>
  <c r="K153" i="8"/>
  <c r="K154" i="8"/>
  <c r="K155" i="8"/>
  <c r="K156" i="8"/>
  <c r="K157" i="8"/>
  <c r="K158" i="8"/>
  <c r="K159" i="8"/>
  <c r="K160" i="8"/>
  <c r="K161" i="8"/>
  <c r="K162" i="8"/>
  <c r="K163" i="8"/>
  <c r="K164" i="8"/>
  <c r="K165" i="8"/>
  <c r="K166" i="8"/>
  <c r="K167" i="8"/>
  <c r="K168" i="8"/>
  <c r="K169" i="8"/>
  <c r="K170" i="8"/>
  <c r="K171" i="8"/>
  <c r="K172" i="8"/>
  <c r="K173" i="8"/>
  <c r="K174" i="8"/>
  <c r="K175" i="8"/>
  <c r="K176" i="8"/>
  <c r="K177" i="8"/>
  <c r="K178" i="8"/>
  <c r="K179" i="8"/>
  <c r="K180" i="8"/>
  <c r="K182" i="8"/>
  <c r="K184" i="8"/>
  <c r="K185" i="8"/>
  <c r="K186" i="8"/>
  <c r="K187" i="8"/>
  <c r="K188" i="8"/>
  <c r="K189" i="8"/>
  <c r="K190" i="8"/>
  <c r="K191" i="8"/>
  <c r="K192" i="8"/>
  <c r="K193" i="8"/>
  <c r="K194" i="8"/>
  <c r="K195" i="8"/>
  <c r="K196" i="8"/>
  <c r="K197" i="8"/>
  <c r="K198" i="8"/>
  <c r="K199" i="8"/>
  <c r="K200" i="8"/>
  <c r="K201" i="8"/>
  <c r="K202" i="8"/>
  <c r="K203" i="8"/>
  <c r="K204" i="8"/>
  <c r="K205" i="8"/>
  <c r="K206" i="8"/>
  <c r="K207" i="8"/>
  <c r="K208" i="8"/>
  <c r="K209" i="8"/>
  <c r="K210" i="8"/>
  <c r="K211" i="8"/>
  <c r="K212" i="8"/>
  <c r="K213" i="8"/>
  <c r="K214" i="8"/>
  <c r="K215" i="8"/>
  <c r="K216" i="8"/>
  <c r="K217" i="8"/>
  <c r="K218" i="8"/>
  <c r="K219" i="8"/>
  <c r="K220" i="8"/>
  <c r="K221" i="8"/>
  <c r="K222" i="8"/>
  <c r="K223" i="8"/>
  <c r="K224" i="8"/>
  <c r="K225" i="8"/>
  <c r="K226" i="8"/>
  <c r="K227" i="8"/>
  <c r="K228" i="8"/>
  <c r="K229" i="8"/>
  <c r="K230" i="8"/>
  <c r="K231" i="8"/>
  <c r="K232" i="8"/>
  <c r="K233" i="8"/>
  <c r="I5" i="8"/>
  <c r="I6" i="8"/>
  <c r="I7" i="8"/>
  <c r="I8" i="8"/>
  <c r="I9" i="8"/>
  <c r="I10" i="8"/>
  <c r="I11" i="8"/>
  <c r="I12" i="8"/>
  <c r="I13" i="8"/>
  <c r="I14" i="8"/>
  <c r="I15" i="8"/>
  <c r="I16" i="8"/>
  <c r="I17" i="8"/>
  <c r="I18" i="8"/>
  <c r="I19" i="8"/>
  <c r="I20" i="8"/>
  <c r="I21" i="8"/>
  <c r="I22" i="8"/>
  <c r="I23" i="8"/>
  <c r="I24" i="8"/>
  <c r="I25" i="8"/>
  <c r="I26" i="8"/>
  <c r="I27" i="8"/>
  <c r="I28" i="8"/>
  <c r="I29" i="8"/>
  <c r="I30" i="8"/>
  <c r="I31" i="8"/>
  <c r="I32" i="8"/>
  <c r="I33" i="8"/>
  <c r="I34" i="8"/>
  <c r="I35" i="8"/>
  <c r="I36" i="8"/>
  <c r="I37" i="8"/>
  <c r="I38" i="8"/>
  <c r="I39" i="8"/>
  <c r="I40" i="8"/>
  <c r="I41" i="8"/>
  <c r="I42" i="8"/>
  <c r="I43" i="8"/>
  <c r="I44" i="8"/>
  <c r="I45" i="8"/>
  <c r="I46" i="8"/>
  <c r="I47" i="8"/>
  <c r="I48" i="8"/>
  <c r="I49" i="8"/>
  <c r="I50" i="8"/>
  <c r="I51" i="8"/>
  <c r="I52" i="8"/>
  <c r="I53" i="8"/>
  <c r="I54" i="8"/>
  <c r="I55" i="8"/>
  <c r="I56" i="8"/>
  <c r="I57" i="8"/>
  <c r="I58" i="8"/>
  <c r="I59" i="8"/>
  <c r="I60" i="8"/>
  <c r="I61" i="8"/>
  <c r="I62" i="8"/>
  <c r="I63" i="8"/>
  <c r="I64" i="8"/>
  <c r="I65" i="8"/>
  <c r="I66" i="8"/>
  <c r="I67" i="8"/>
  <c r="I68" i="8"/>
  <c r="I69" i="8"/>
  <c r="I70" i="8"/>
  <c r="I71" i="8"/>
  <c r="I72" i="8"/>
  <c r="I73" i="8"/>
  <c r="I74" i="8"/>
  <c r="I75" i="8"/>
  <c r="I76" i="8"/>
  <c r="I77" i="8"/>
  <c r="I78" i="8"/>
  <c r="I79" i="8"/>
  <c r="I80" i="8"/>
  <c r="I81" i="8"/>
  <c r="I82" i="8"/>
  <c r="I83" i="8"/>
  <c r="I84" i="8"/>
  <c r="I85" i="8"/>
  <c r="I86" i="8"/>
  <c r="I87" i="8"/>
  <c r="I88" i="8"/>
  <c r="I89" i="8"/>
  <c r="K89" i="8" s="1"/>
  <c r="I90" i="8"/>
  <c r="I91" i="8"/>
  <c r="I92" i="8"/>
  <c r="I93" i="8"/>
  <c r="K93" i="8" s="1"/>
  <c r="I94" i="8"/>
  <c r="K94" i="8" s="1"/>
  <c r="I95" i="8"/>
  <c r="I96" i="8"/>
  <c r="I97" i="8"/>
  <c r="I98" i="8"/>
  <c r="I99" i="8"/>
  <c r="I100" i="8"/>
  <c r="I101" i="8"/>
  <c r="I102" i="8"/>
  <c r="I103" i="8"/>
  <c r="K103" i="8" s="1"/>
  <c r="I104" i="8"/>
  <c r="K104" i="8" s="1"/>
  <c r="I105" i="8"/>
  <c r="I106" i="8"/>
  <c r="I107" i="8"/>
  <c r="I108" i="8"/>
  <c r="I109" i="8"/>
  <c r="I110" i="8"/>
  <c r="I111" i="8"/>
  <c r="I112" i="8"/>
  <c r="I113" i="8"/>
  <c r="I114" i="8"/>
  <c r="K114" i="8" s="1"/>
  <c r="I115" i="8"/>
  <c r="I116" i="8"/>
  <c r="I117" i="8"/>
  <c r="I118" i="8"/>
  <c r="I119" i="8"/>
  <c r="I120" i="8"/>
  <c r="I121" i="8"/>
  <c r="I122" i="8"/>
  <c r="I123" i="8"/>
  <c r="I124" i="8"/>
  <c r="I125" i="8"/>
  <c r="I126" i="8"/>
  <c r="I127" i="8"/>
  <c r="I128" i="8"/>
  <c r="I129" i="8"/>
  <c r="I130" i="8"/>
  <c r="I131" i="8"/>
  <c r="I132" i="8"/>
  <c r="I133" i="8"/>
  <c r="I134" i="8"/>
  <c r="I135" i="8"/>
  <c r="I136" i="8"/>
  <c r="I137" i="8"/>
  <c r="K137" i="8" s="1"/>
  <c r="I138" i="8"/>
  <c r="I139" i="8"/>
  <c r="I140" i="8"/>
  <c r="I141" i="8"/>
  <c r="I142" i="8"/>
  <c r="I143" i="8"/>
  <c r="I144" i="8"/>
  <c r="I145" i="8"/>
  <c r="I146" i="8"/>
  <c r="I147" i="8"/>
  <c r="K147" i="8" s="1"/>
  <c r="I148" i="8"/>
  <c r="I149" i="8"/>
  <c r="I150" i="8"/>
  <c r="I151" i="8"/>
  <c r="I152" i="8"/>
  <c r="I153" i="8"/>
  <c r="I154" i="8"/>
  <c r="I155" i="8"/>
  <c r="I156" i="8"/>
  <c r="I157" i="8"/>
  <c r="I158" i="8"/>
  <c r="I159" i="8"/>
  <c r="I160" i="8"/>
  <c r="I161" i="8"/>
  <c r="I162" i="8"/>
  <c r="I163" i="8"/>
  <c r="I164" i="8"/>
  <c r="I165" i="8"/>
  <c r="I166" i="8"/>
  <c r="I167" i="8"/>
  <c r="I168" i="8"/>
  <c r="I169" i="8"/>
  <c r="I170" i="8"/>
  <c r="I171" i="8"/>
  <c r="I172" i="8"/>
  <c r="I173" i="8"/>
  <c r="I174" i="8"/>
  <c r="I175" i="8"/>
  <c r="I176" i="8"/>
  <c r="I177" i="8"/>
  <c r="I178" i="8"/>
  <c r="I179" i="8"/>
  <c r="I180" i="8"/>
  <c r="I181" i="8"/>
  <c r="K181" i="8" s="1"/>
  <c r="O181" i="8" s="1"/>
  <c r="I182" i="8"/>
  <c r="I183" i="8"/>
  <c r="K183" i="8" s="1"/>
  <c r="O183" i="8" s="1"/>
  <c r="I184" i="8"/>
  <c r="I185" i="8"/>
  <c r="I186" i="8"/>
  <c r="I187" i="8"/>
  <c r="I188" i="8"/>
  <c r="I189" i="8"/>
  <c r="I190" i="8"/>
  <c r="I191" i="8"/>
  <c r="I192" i="8"/>
  <c r="I193" i="8"/>
  <c r="I194" i="8"/>
  <c r="I195" i="8"/>
  <c r="I196" i="8"/>
  <c r="I197" i="8"/>
  <c r="I198" i="8"/>
  <c r="I199" i="8"/>
  <c r="I200" i="8"/>
  <c r="I201" i="8"/>
  <c r="I202" i="8"/>
  <c r="I203" i="8"/>
  <c r="I204" i="8"/>
  <c r="I205" i="8"/>
  <c r="I206" i="8"/>
  <c r="I207" i="8"/>
  <c r="I208" i="8"/>
  <c r="I209" i="8"/>
  <c r="I210" i="8"/>
  <c r="I211" i="8"/>
  <c r="I212" i="8"/>
  <c r="I213" i="8"/>
  <c r="I214" i="8"/>
  <c r="I215" i="8"/>
  <c r="I216" i="8"/>
  <c r="I217" i="8"/>
  <c r="I218" i="8"/>
  <c r="I219" i="8"/>
  <c r="I220" i="8"/>
  <c r="I221" i="8"/>
  <c r="I222" i="8"/>
  <c r="I223" i="8"/>
  <c r="I224" i="8"/>
  <c r="I225" i="8"/>
  <c r="I226" i="8"/>
  <c r="I227" i="8"/>
  <c r="I228" i="8"/>
  <c r="I229" i="8"/>
  <c r="I230" i="8"/>
  <c r="I231" i="8"/>
  <c r="I232" i="8"/>
  <c r="I233" i="8"/>
  <c r="N4" i="8"/>
  <c r="L4" i="8"/>
  <c r="K4" i="8"/>
  <c r="I4" i="8"/>
  <c r="O148" i="8" l="1"/>
  <c r="O147" i="8"/>
  <c r="O137" i="8"/>
  <c r="O114" i="8"/>
  <c r="O104" i="8"/>
  <c r="O103" i="8"/>
  <c r="O94" i="8"/>
  <c r="O93" i="8"/>
  <c r="O89" i="8"/>
  <c r="O4" i="8"/>
  <c r="N76" i="5" l="1"/>
  <c r="N5" i="5"/>
  <c r="N9" i="5"/>
  <c r="N21" i="5"/>
  <c r="N30" i="5"/>
  <c r="N32" i="5"/>
  <c r="N54" i="5"/>
  <c r="N56" i="5"/>
  <c r="N79" i="5"/>
  <c r="N95" i="5"/>
  <c r="N97" i="5"/>
  <c r="N104" i="5"/>
  <c r="N119" i="5"/>
  <c r="N121" i="5"/>
  <c r="N128" i="5"/>
  <c r="N143" i="5"/>
  <c r="N151" i="5"/>
  <c r="N159" i="5"/>
  <c r="L5" i="5"/>
  <c r="L6" i="5"/>
  <c r="N6" i="5" s="1"/>
  <c r="L7" i="5"/>
  <c r="N7" i="5" s="1"/>
  <c r="L8" i="5"/>
  <c r="N8" i="5" s="1"/>
  <c r="L9" i="5"/>
  <c r="L10" i="5"/>
  <c r="N10" i="5" s="1"/>
  <c r="L11" i="5"/>
  <c r="N11" i="5" s="1"/>
  <c r="L12" i="5"/>
  <c r="N12" i="5" s="1"/>
  <c r="L13" i="5"/>
  <c r="N13" i="5" s="1"/>
  <c r="L14" i="5"/>
  <c r="N14" i="5" s="1"/>
  <c r="L15" i="5"/>
  <c r="N15" i="5" s="1"/>
  <c r="L16" i="5"/>
  <c r="N16" i="5" s="1"/>
  <c r="L17" i="5"/>
  <c r="N17" i="5" s="1"/>
  <c r="L18" i="5"/>
  <c r="N18" i="5" s="1"/>
  <c r="L19" i="5"/>
  <c r="N19" i="5" s="1"/>
  <c r="L20" i="5"/>
  <c r="N20" i="5" s="1"/>
  <c r="L21" i="5"/>
  <c r="L22" i="5"/>
  <c r="N22" i="5" s="1"/>
  <c r="L23" i="5"/>
  <c r="N23" i="5" s="1"/>
  <c r="L24" i="5"/>
  <c r="N24" i="5" s="1"/>
  <c r="L25" i="5"/>
  <c r="N25" i="5" s="1"/>
  <c r="L26" i="5"/>
  <c r="N26" i="5" s="1"/>
  <c r="L27" i="5"/>
  <c r="N27" i="5" s="1"/>
  <c r="L28" i="5"/>
  <c r="N28" i="5" s="1"/>
  <c r="L29" i="5"/>
  <c r="N29" i="5" s="1"/>
  <c r="L30" i="5"/>
  <c r="L31" i="5"/>
  <c r="N31" i="5" s="1"/>
  <c r="L32" i="5"/>
  <c r="L33" i="5"/>
  <c r="N33" i="5" s="1"/>
  <c r="L34" i="5"/>
  <c r="N34" i="5" s="1"/>
  <c r="L35" i="5"/>
  <c r="N35" i="5" s="1"/>
  <c r="L36" i="5"/>
  <c r="N36" i="5" s="1"/>
  <c r="L37" i="5"/>
  <c r="N37" i="5" s="1"/>
  <c r="L38" i="5"/>
  <c r="N38" i="5" s="1"/>
  <c r="L39" i="5"/>
  <c r="N39" i="5" s="1"/>
  <c r="L40" i="5"/>
  <c r="N40" i="5" s="1"/>
  <c r="L41" i="5"/>
  <c r="N41" i="5" s="1"/>
  <c r="L42" i="5"/>
  <c r="N42" i="5" s="1"/>
  <c r="L43" i="5"/>
  <c r="N43" i="5" s="1"/>
  <c r="L44" i="5"/>
  <c r="N44" i="5" s="1"/>
  <c r="L45" i="5"/>
  <c r="N45" i="5" s="1"/>
  <c r="L46" i="5"/>
  <c r="N46" i="5" s="1"/>
  <c r="L47" i="5"/>
  <c r="N47" i="5" s="1"/>
  <c r="L48" i="5"/>
  <c r="N48" i="5" s="1"/>
  <c r="L49" i="5"/>
  <c r="N49" i="5" s="1"/>
  <c r="L50" i="5"/>
  <c r="N50" i="5" s="1"/>
  <c r="L51" i="5"/>
  <c r="N51" i="5" s="1"/>
  <c r="L52" i="5"/>
  <c r="N52" i="5" s="1"/>
  <c r="L53" i="5"/>
  <c r="N53" i="5" s="1"/>
  <c r="L54" i="5"/>
  <c r="L55" i="5"/>
  <c r="N55" i="5" s="1"/>
  <c r="L56" i="5"/>
  <c r="L57" i="5"/>
  <c r="N57" i="5" s="1"/>
  <c r="L58" i="5"/>
  <c r="N58" i="5" s="1"/>
  <c r="L59" i="5"/>
  <c r="N59" i="5" s="1"/>
  <c r="L60" i="5"/>
  <c r="N60" i="5" s="1"/>
  <c r="L61" i="5"/>
  <c r="N61" i="5" s="1"/>
  <c r="L62" i="5"/>
  <c r="N62" i="5" s="1"/>
  <c r="L63" i="5"/>
  <c r="N63" i="5" s="1"/>
  <c r="L64" i="5"/>
  <c r="N64" i="5" s="1"/>
  <c r="L65" i="5"/>
  <c r="N65" i="5" s="1"/>
  <c r="L66" i="5"/>
  <c r="N66" i="5" s="1"/>
  <c r="L67" i="5"/>
  <c r="N67" i="5" s="1"/>
  <c r="L68" i="5"/>
  <c r="N68" i="5" s="1"/>
  <c r="L69" i="5"/>
  <c r="N69" i="5" s="1"/>
  <c r="L70" i="5"/>
  <c r="N70" i="5" s="1"/>
  <c r="L71" i="5"/>
  <c r="N71" i="5" s="1"/>
  <c r="L72" i="5"/>
  <c r="N72" i="5" s="1"/>
  <c r="L73" i="5"/>
  <c r="N73" i="5" s="1"/>
  <c r="L74" i="5"/>
  <c r="N74" i="5" s="1"/>
  <c r="L75" i="5"/>
  <c r="N75" i="5" s="1"/>
  <c r="L77" i="5"/>
  <c r="N77" i="5" s="1"/>
  <c r="L78" i="5"/>
  <c r="N78" i="5" s="1"/>
  <c r="L79" i="5"/>
  <c r="L80" i="5"/>
  <c r="N80" i="5" s="1"/>
  <c r="L81" i="5"/>
  <c r="N81" i="5" s="1"/>
  <c r="L82" i="5"/>
  <c r="N82" i="5" s="1"/>
  <c r="L83" i="5"/>
  <c r="N83" i="5" s="1"/>
  <c r="L84" i="5"/>
  <c r="N84" i="5" s="1"/>
  <c r="L85" i="5"/>
  <c r="N85" i="5" s="1"/>
  <c r="L86" i="5"/>
  <c r="N86" i="5" s="1"/>
  <c r="L87" i="5"/>
  <c r="N87" i="5" s="1"/>
  <c r="L88" i="5"/>
  <c r="N88" i="5" s="1"/>
  <c r="L89" i="5"/>
  <c r="N89" i="5" s="1"/>
  <c r="L90" i="5"/>
  <c r="N90" i="5" s="1"/>
  <c r="L91" i="5"/>
  <c r="N91" i="5" s="1"/>
  <c r="L92" i="5"/>
  <c r="N92" i="5" s="1"/>
  <c r="L93" i="5"/>
  <c r="N93" i="5" s="1"/>
  <c r="L94" i="5"/>
  <c r="N94" i="5" s="1"/>
  <c r="L95" i="5"/>
  <c r="L96" i="5"/>
  <c r="N96" i="5" s="1"/>
  <c r="L97" i="5"/>
  <c r="L98" i="5"/>
  <c r="N98" i="5" s="1"/>
  <c r="L99" i="5"/>
  <c r="N99" i="5" s="1"/>
  <c r="L100" i="5"/>
  <c r="N100" i="5" s="1"/>
  <c r="L101" i="5"/>
  <c r="N101" i="5" s="1"/>
  <c r="L102" i="5"/>
  <c r="N102" i="5" s="1"/>
  <c r="L103" i="5"/>
  <c r="N103" i="5" s="1"/>
  <c r="L104" i="5"/>
  <c r="L105" i="5"/>
  <c r="N105" i="5" s="1"/>
  <c r="L106" i="5"/>
  <c r="N106" i="5" s="1"/>
  <c r="L107" i="5"/>
  <c r="N107" i="5" s="1"/>
  <c r="L108" i="5"/>
  <c r="N108" i="5" s="1"/>
  <c r="L109" i="5"/>
  <c r="N109" i="5" s="1"/>
  <c r="L110" i="5"/>
  <c r="N110" i="5" s="1"/>
  <c r="L111" i="5"/>
  <c r="N111" i="5" s="1"/>
  <c r="L112" i="5"/>
  <c r="N112" i="5" s="1"/>
  <c r="L113" i="5"/>
  <c r="N113" i="5" s="1"/>
  <c r="L114" i="5"/>
  <c r="N114" i="5" s="1"/>
  <c r="L115" i="5"/>
  <c r="N115" i="5" s="1"/>
  <c r="L116" i="5"/>
  <c r="N116" i="5" s="1"/>
  <c r="L117" i="5"/>
  <c r="N117" i="5" s="1"/>
  <c r="L118" i="5"/>
  <c r="N118" i="5" s="1"/>
  <c r="L119" i="5"/>
  <c r="L120" i="5"/>
  <c r="N120" i="5" s="1"/>
  <c r="L121" i="5"/>
  <c r="L122" i="5"/>
  <c r="N122" i="5" s="1"/>
  <c r="L123" i="5"/>
  <c r="N123" i="5" s="1"/>
  <c r="L124" i="5"/>
  <c r="N124" i="5" s="1"/>
  <c r="L125" i="5"/>
  <c r="N125" i="5" s="1"/>
  <c r="L126" i="5"/>
  <c r="N126" i="5" s="1"/>
  <c r="L127" i="5"/>
  <c r="N127" i="5" s="1"/>
  <c r="L128" i="5"/>
  <c r="L129" i="5"/>
  <c r="N129" i="5" s="1"/>
  <c r="L130" i="5"/>
  <c r="N130" i="5" s="1"/>
  <c r="L131" i="5"/>
  <c r="N131" i="5" s="1"/>
  <c r="L132" i="5"/>
  <c r="N132" i="5" s="1"/>
  <c r="L133" i="5"/>
  <c r="N133" i="5" s="1"/>
  <c r="L134" i="5"/>
  <c r="N134" i="5" s="1"/>
  <c r="L135" i="5"/>
  <c r="N135" i="5" s="1"/>
  <c r="L136" i="5"/>
  <c r="N136" i="5" s="1"/>
  <c r="L137" i="5"/>
  <c r="N137" i="5" s="1"/>
  <c r="L138" i="5"/>
  <c r="N138" i="5" s="1"/>
  <c r="L139" i="5"/>
  <c r="N139" i="5" s="1"/>
  <c r="L140" i="5"/>
  <c r="N140" i="5" s="1"/>
  <c r="L141" i="5"/>
  <c r="N141" i="5" s="1"/>
  <c r="L142" i="5"/>
  <c r="N142" i="5" s="1"/>
  <c r="L143" i="5"/>
  <c r="L144" i="5"/>
  <c r="N144" i="5" s="1"/>
  <c r="L145" i="5"/>
  <c r="N145" i="5" s="1"/>
  <c r="L146" i="5"/>
  <c r="N146" i="5" s="1"/>
  <c r="L147" i="5"/>
  <c r="N147" i="5" s="1"/>
  <c r="L148" i="5"/>
  <c r="N148" i="5" s="1"/>
  <c r="L149" i="5"/>
  <c r="N149" i="5" s="1"/>
  <c r="L150" i="5"/>
  <c r="N150" i="5" s="1"/>
  <c r="L151" i="5"/>
  <c r="L152" i="5"/>
  <c r="N152" i="5" s="1"/>
  <c r="L153" i="5"/>
  <c r="N153" i="5" s="1"/>
  <c r="L154" i="5"/>
  <c r="N154" i="5" s="1"/>
  <c r="L155" i="5"/>
  <c r="N155" i="5" s="1"/>
  <c r="L156" i="5"/>
  <c r="N156" i="5" s="1"/>
  <c r="L157" i="5"/>
  <c r="N157" i="5" s="1"/>
  <c r="L158" i="5"/>
  <c r="N158" i="5" s="1"/>
  <c r="L159" i="5"/>
  <c r="L160" i="5"/>
  <c r="N160" i="5" s="1"/>
  <c r="L4" i="5" l="1"/>
  <c r="N4" i="5" s="1"/>
  <c r="K61" i="5"/>
  <c r="O61" i="5" s="1"/>
  <c r="K114" i="5"/>
  <c r="O114" i="5" s="1"/>
  <c r="I160" i="5"/>
  <c r="K160" i="5" s="1"/>
  <c r="O160" i="5" s="1"/>
  <c r="I159" i="5"/>
  <c r="K159" i="5" s="1"/>
  <c r="O159" i="5" s="1"/>
  <c r="I158" i="5"/>
  <c r="K158" i="5" s="1"/>
  <c r="O158" i="5" s="1"/>
  <c r="I157" i="5"/>
  <c r="K157" i="5" s="1"/>
  <c r="O157" i="5" s="1"/>
  <c r="I156" i="5"/>
  <c r="K156" i="5" s="1"/>
  <c r="O156" i="5" s="1"/>
  <c r="I155" i="5"/>
  <c r="K155" i="5" s="1"/>
  <c r="O155" i="5" s="1"/>
  <c r="I154" i="5"/>
  <c r="K154" i="5" s="1"/>
  <c r="O154" i="5" s="1"/>
  <c r="I153" i="5"/>
  <c r="K153" i="5" s="1"/>
  <c r="O153" i="5" s="1"/>
  <c r="I152" i="5"/>
  <c r="K152" i="5" s="1"/>
  <c r="O152" i="5" s="1"/>
  <c r="I151" i="5"/>
  <c r="K151" i="5" s="1"/>
  <c r="O151" i="5" s="1"/>
  <c r="I150" i="5"/>
  <c r="K150" i="5" s="1"/>
  <c r="O150" i="5" s="1"/>
  <c r="I149" i="5"/>
  <c r="K149" i="5" s="1"/>
  <c r="O149" i="5" s="1"/>
  <c r="I148" i="5"/>
  <c r="K148" i="5" s="1"/>
  <c r="O148" i="5" s="1"/>
  <c r="I147" i="5"/>
  <c r="K147" i="5" s="1"/>
  <c r="O147" i="5" s="1"/>
  <c r="I146" i="5"/>
  <c r="K146" i="5" s="1"/>
  <c r="O146" i="5" s="1"/>
  <c r="I145" i="5"/>
  <c r="K145" i="5" s="1"/>
  <c r="O145" i="5" s="1"/>
  <c r="I144" i="5"/>
  <c r="K144" i="5" s="1"/>
  <c r="O144" i="5" s="1"/>
  <c r="I143" i="5"/>
  <c r="K143" i="5" s="1"/>
  <c r="O143" i="5" s="1"/>
  <c r="I142" i="5"/>
  <c r="K142" i="5" s="1"/>
  <c r="O142" i="5" s="1"/>
  <c r="I141" i="5"/>
  <c r="K141" i="5" s="1"/>
  <c r="O141" i="5" s="1"/>
  <c r="I140" i="5"/>
  <c r="K140" i="5" s="1"/>
  <c r="O140" i="5" s="1"/>
  <c r="I139" i="5"/>
  <c r="K139" i="5" s="1"/>
  <c r="O139" i="5" s="1"/>
  <c r="I138" i="5"/>
  <c r="K138" i="5" s="1"/>
  <c r="O138" i="5" s="1"/>
  <c r="I137" i="5"/>
  <c r="K137" i="5" s="1"/>
  <c r="O137" i="5" s="1"/>
  <c r="I136" i="5"/>
  <c r="K136" i="5" s="1"/>
  <c r="O136" i="5" s="1"/>
  <c r="I135" i="5"/>
  <c r="K135" i="5" s="1"/>
  <c r="O135" i="5" s="1"/>
  <c r="I134" i="5"/>
  <c r="K134" i="5" s="1"/>
  <c r="O134" i="5" s="1"/>
  <c r="I133" i="5"/>
  <c r="K133" i="5" s="1"/>
  <c r="O133" i="5" s="1"/>
  <c r="I132" i="5"/>
  <c r="K132" i="5" s="1"/>
  <c r="O132" i="5" s="1"/>
  <c r="I131" i="5"/>
  <c r="K131" i="5" s="1"/>
  <c r="O131" i="5" s="1"/>
  <c r="I130" i="5"/>
  <c r="K130" i="5" s="1"/>
  <c r="O130" i="5" s="1"/>
  <c r="I129" i="5"/>
  <c r="K129" i="5" s="1"/>
  <c r="O129" i="5" s="1"/>
  <c r="I128" i="5"/>
  <c r="K128" i="5" s="1"/>
  <c r="O128" i="5" s="1"/>
  <c r="I127" i="5"/>
  <c r="K127" i="5" s="1"/>
  <c r="O127" i="5" s="1"/>
  <c r="I126" i="5"/>
  <c r="K126" i="5" s="1"/>
  <c r="O126" i="5" s="1"/>
  <c r="I125" i="5"/>
  <c r="K125" i="5" s="1"/>
  <c r="O125" i="5" s="1"/>
  <c r="I124" i="5"/>
  <c r="K124" i="5" s="1"/>
  <c r="O124" i="5" s="1"/>
  <c r="I123" i="5"/>
  <c r="K123" i="5" s="1"/>
  <c r="O123" i="5" s="1"/>
  <c r="I122" i="5"/>
  <c r="K122" i="5" s="1"/>
  <c r="O122" i="5" s="1"/>
  <c r="I121" i="5"/>
  <c r="K121" i="5" s="1"/>
  <c r="O121" i="5" s="1"/>
  <c r="I120" i="5"/>
  <c r="K120" i="5" s="1"/>
  <c r="O120" i="5" s="1"/>
  <c r="I119" i="5"/>
  <c r="K119" i="5" s="1"/>
  <c r="O119" i="5" s="1"/>
  <c r="I118" i="5"/>
  <c r="K118" i="5" s="1"/>
  <c r="O118" i="5" s="1"/>
  <c r="I117" i="5"/>
  <c r="K117" i="5" s="1"/>
  <c r="O117" i="5" s="1"/>
  <c r="I116" i="5"/>
  <c r="K116" i="5" s="1"/>
  <c r="O116" i="5" s="1"/>
  <c r="I115" i="5"/>
  <c r="K115" i="5" s="1"/>
  <c r="O115" i="5" s="1"/>
  <c r="I114" i="5"/>
  <c r="I113" i="5"/>
  <c r="K113" i="5" s="1"/>
  <c r="O113" i="5" s="1"/>
  <c r="I112" i="5"/>
  <c r="K112" i="5" s="1"/>
  <c r="O112" i="5" s="1"/>
  <c r="I111" i="5"/>
  <c r="K111" i="5" s="1"/>
  <c r="O111" i="5" s="1"/>
  <c r="I110" i="5"/>
  <c r="K110" i="5" s="1"/>
  <c r="O110" i="5" s="1"/>
  <c r="I109" i="5"/>
  <c r="K109" i="5" s="1"/>
  <c r="O109" i="5" s="1"/>
  <c r="I108" i="5"/>
  <c r="K108" i="5" s="1"/>
  <c r="O108" i="5" s="1"/>
  <c r="I107" i="5"/>
  <c r="K107" i="5" s="1"/>
  <c r="O107" i="5" s="1"/>
  <c r="I106" i="5"/>
  <c r="K106" i="5" s="1"/>
  <c r="O106" i="5" s="1"/>
  <c r="I105" i="5"/>
  <c r="K105" i="5" s="1"/>
  <c r="O105" i="5" s="1"/>
  <c r="I104" i="5"/>
  <c r="K104" i="5" s="1"/>
  <c r="O104" i="5" s="1"/>
  <c r="I103" i="5"/>
  <c r="K103" i="5" s="1"/>
  <c r="O103" i="5" s="1"/>
  <c r="I102" i="5"/>
  <c r="K102" i="5" s="1"/>
  <c r="O102" i="5" s="1"/>
  <c r="I101" i="5"/>
  <c r="K101" i="5" s="1"/>
  <c r="O101" i="5" s="1"/>
  <c r="I100" i="5"/>
  <c r="K100" i="5" s="1"/>
  <c r="O100" i="5" s="1"/>
  <c r="I99" i="5"/>
  <c r="K99" i="5" s="1"/>
  <c r="O99" i="5" s="1"/>
  <c r="I98" i="5"/>
  <c r="K98" i="5" s="1"/>
  <c r="O98" i="5" s="1"/>
  <c r="I97" i="5"/>
  <c r="K97" i="5" s="1"/>
  <c r="O97" i="5" s="1"/>
  <c r="I96" i="5"/>
  <c r="K96" i="5" s="1"/>
  <c r="O96" i="5" s="1"/>
  <c r="I95" i="5"/>
  <c r="K95" i="5" s="1"/>
  <c r="O95" i="5" s="1"/>
  <c r="I94" i="5"/>
  <c r="K94" i="5" s="1"/>
  <c r="O94" i="5" s="1"/>
  <c r="I93" i="5"/>
  <c r="K93" i="5" s="1"/>
  <c r="O93" i="5" s="1"/>
  <c r="I92" i="5"/>
  <c r="K92" i="5" s="1"/>
  <c r="O92" i="5" s="1"/>
  <c r="I91" i="5"/>
  <c r="K91" i="5" s="1"/>
  <c r="O91" i="5" s="1"/>
  <c r="I90" i="5"/>
  <c r="K90" i="5" s="1"/>
  <c r="O90" i="5" s="1"/>
  <c r="I89" i="5"/>
  <c r="K89" i="5" s="1"/>
  <c r="O89" i="5" s="1"/>
  <c r="I88" i="5"/>
  <c r="K88" i="5" s="1"/>
  <c r="O88" i="5" s="1"/>
  <c r="I87" i="5"/>
  <c r="K87" i="5" s="1"/>
  <c r="O87" i="5" s="1"/>
  <c r="I86" i="5"/>
  <c r="K86" i="5" s="1"/>
  <c r="O86" i="5" s="1"/>
  <c r="I85" i="5"/>
  <c r="K85" i="5" s="1"/>
  <c r="O85" i="5" s="1"/>
  <c r="I84" i="5"/>
  <c r="K84" i="5" s="1"/>
  <c r="O84" i="5" s="1"/>
  <c r="I83" i="5"/>
  <c r="K83" i="5" s="1"/>
  <c r="O83" i="5" s="1"/>
  <c r="I82" i="5"/>
  <c r="K82" i="5" s="1"/>
  <c r="O82" i="5" s="1"/>
  <c r="I81" i="5"/>
  <c r="K81" i="5" s="1"/>
  <c r="O81" i="5" s="1"/>
  <c r="I80" i="5"/>
  <c r="K80" i="5" s="1"/>
  <c r="O80" i="5" s="1"/>
  <c r="I79" i="5"/>
  <c r="K79" i="5" s="1"/>
  <c r="O79" i="5" s="1"/>
  <c r="I78" i="5"/>
  <c r="K78" i="5" s="1"/>
  <c r="O78" i="5" s="1"/>
  <c r="I77" i="5"/>
  <c r="K77" i="5" s="1"/>
  <c r="O77" i="5" s="1"/>
  <c r="I76" i="5"/>
  <c r="K76" i="5" s="1"/>
  <c r="O76" i="5" s="1"/>
  <c r="I75" i="5"/>
  <c r="K75" i="5" s="1"/>
  <c r="O75" i="5" s="1"/>
  <c r="I74" i="5"/>
  <c r="K74" i="5" s="1"/>
  <c r="O74" i="5" s="1"/>
  <c r="I73" i="5"/>
  <c r="K73" i="5" s="1"/>
  <c r="O73" i="5" s="1"/>
  <c r="I72" i="5"/>
  <c r="K72" i="5" s="1"/>
  <c r="O72" i="5" s="1"/>
  <c r="I71" i="5"/>
  <c r="K71" i="5" s="1"/>
  <c r="O71" i="5" s="1"/>
  <c r="I70" i="5"/>
  <c r="K70" i="5" s="1"/>
  <c r="O70" i="5" s="1"/>
  <c r="I69" i="5"/>
  <c r="K69" i="5" s="1"/>
  <c r="O69" i="5" s="1"/>
  <c r="I68" i="5"/>
  <c r="K68" i="5" s="1"/>
  <c r="O68" i="5" s="1"/>
  <c r="I67" i="5"/>
  <c r="K67" i="5" s="1"/>
  <c r="O67" i="5" s="1"/>
  <c r="I66" i="5"/>
  <c r="K66" i="5" s="1"/>
  <c r="O66" i="5" s="1"/>
  <c r="I65" i="5"/>
  <c r="K65" i="5" s="1"/>
  <c r="O65" i="5" s="1"/>
  <c r="I64" i="5"/>
  <c r="K64" i="5" s="1"/>
  <c r="O64" i="5" s="1"/>
  <c r="I63" i="5"/>
  <c r="K63" i="5" s="1"/>
  <c r="O63" i="5" s="1"/>
  <c r="I62" i="5"/>
  <c r="K62" i="5" s="1"/>
  <c r="O62" i="5" s="1"/>
  <c r="I61" i="5"/>
  <c r="I60" i="5"/>
  <c r="K60" i="5" s="1"/>
  <c r="O60" i="5" s="1"/>
  <c r="I59" i="5"/>
  <c r="K59" i="5" s="1"/>
  <c r="O59" i="5" s="1"/>
  <c r="I58" i="5"/>
  <c r="K58" i="5" s="1"/>
  <c r="O58" i="5" s="1"/>
  <c r="I57" i="5"/>
  <c r="K57" i="5" s="1"/>
  <c r="O57" i="5" s="1"/>
  <c r="I56" i="5"/>
  <c r="K56" i="5" s="1"/>
  <c r="O56" i="5" s="1"/>
  <c r="I55" i="5"/>
  <c r="K55" i="5" s="1"/>
  <c r="O55" i="5" s="1"/>
  <c r="I54" i="5"/>
  <c r="K54" i="5" s="1"/>
  <c r="O54" i="5" s="1"/>
  <c r="I53" i="5"/>
  <c r="K53" i="5" s="1"/>
  <c r="O53" i="5" s="1"/>
  <c r="I52" i="5"/>
  <c r="K52" i="5" s="1"/>
  <c r="O52" i="5" s="1"/>
  <c r="I51" i="5"/>
  <c r="K51" i="5" s="1"/>
  <c r="O51" i="5" s="1"/>
  <c r="I50" i="5"/>
  <c r="K50" i="5" s="1"/>
  <c r="O50" i="5" s="1"/>
  <c r="I49" i="5"/>
  <c r="K49" i="5" s="1"/>
  <c r="O49" i="5" s="1"/>
  <c r="I48" i="5"/>
  <c r="K48" i="5" s="1"/>
  <c r="O48" i="5" s="1"/>
  <c r="I47" i="5"/>
  <c r="K47" i="5" s="1"/>
  <c r="O47" i="5" s="1"/>
  <c r="I46" i="5"/>
  <c r="K46" i="5" s="1"/>
  <c r="O46" i="5" s="1"/>
  <c r="I45" i="5"/>
  <c r="K45" i="5" s="1"/>
  <c r="O45" i="5" s="1"/>
  <c r="I44" i="5"/>
  <c r="K44" i="5" s="1"/>
  <c r="O44" i="5" s="1"/>
  <c r="I43" i="5"/>
  <c r="K43" i="5" s="1"/>
  <c r="O43" i="5" s="1"/>
  <c r="I42" i="5"/>
  <c r="K42" i="5" s="1"/>
  <c r="O42" i="5" s="1"/>
  <c r="I41" i="5"/>
  <c r="K41" i="5" s="1"/>
  <c r="O41" i="5" s="1"/>
  <c r="I40" i="5"/>
  <c r="K40" i="5" s="1"/>
  <c r="O40" i="5" s="1"/>
  <c r="I39" i="5"/>
  <c r="K39" i="5" s="1"/>
  <c r="O39" i="5" s="1"/>
  <c r="I38" i="5"/>
  <c r="K38" i="5" s="1"/>
  <c r="O38" i="5" s="1"/>
  <c r="I37" i="5"/>
  <c r="K37" i="5" s="1"/>
  <c r="O37" i="5" s="1"/>
  <c r="I36" i="5"/>
  <c r="K36" i="5" s="1"/>
  <c r="O36" i="5" s="1"/>
  <c r="I35" i="5"/>
  <c r="K35" i="5" s="1"/>
  <c r="O35" i="5" s="1"/>
  <c r="I34" i="5"/>
  <c r="K34" i="5" s="1"/>
  <c r="O34" i="5" s="1"/>
  <c r="I33" i="5"/>
  <c r="K33" i="5" s="1"/>
  <c r="O33" i="5" s="1"/>
  <c r="I32" i="5"/>
  <c r="K32" i="5" s="1"/>
  <c r="O32" i="5" s="1"/>
  <c r="I31" i="5"/>
  <c r="K31" i="5" s="1"/>
  <c r="O31" i="5" s="1"/>
  <c r="I30" i="5"/>
  <c r="K30" i="5" s="1"/>
  <c r="O30" i="5" s="1"/>
  <c r="I29" i="5"/>
  <c r="K29" i="5" s="1"/>
  <c r="O29" i="5" s="1"/>
  <c r="I28" i="5"/>
  <c r="K28" i="5" s="1"/>
  <c r="O28" i="5" s="1"/>
  <c r="I27" i="5"/>
  <c r="K27" i="5" s="1"/>
  <c r="O27" i="5" s="1"/>
  <c r="I26" i="5"/>
  <c r="K26" i="5" s="1"/>
  <c r="O26" i="5" s="1"/>
  <c r="I25" i="5"/>
  <c r="K25" i="5" s="1"/>
  <c r="O25" i="5" s="1"/>
  <c r="I24" i="5"/>
  <c r="K24" i="5" s="1"/>
  <c r="O24" i="5" s="1"/>
  <c r="I23" i="5"/>
  <c r="K23" i="5" s="1"/>
  <c r="O23" i="5" s="1"/>
  <c r="I22" i="5"/>
  <c r="K22" i="5" s="1"/>
  <c r="O22" i="5" s="1"/>
  <c r="I21" i="5"/>
  <c r="K21" i="5" s="1"/>
  <c r="O21" i="5" s="1"/>
  <c r="I20" i="5"/>
  <c r="K20" i="5" s="1"/>
  <c r="O20" i="5" s="1"/>
  <c r="I19" i="5"/>
  <c r="K19" i="5" s="1"/>
  <c r="O19" i="5" s="1"/>
  <c r="I18" i="5"/>
  <c r="K18" i="5" s="1"/>
  <c r="O18" i="5" s="1"/>
  <c r="I17" i="5"/>
  <c r="K17" i="5" s="1"/>
  <c r="O17" i="5" s="1"/>
  <c r="I16" i="5"/>
  <c r="K16" i="5" s="1"/>
  <c r="O16" i="5" s="1"/>
  <c r="I15" i="5"/>
  <c r="K15" i="5" s="1"/>
  <c r="O15" i="5" s="1"/>
  <c r="I14" i="5"/>
  <c r="K14" i="5" s="1"/>
  <c r="O14" i="5" s="1"/>
  <c r="I13" i="5"/>
  <c r="K13" i="5" s="1"/>
  <c r="O13" i="5" s="1"/>
  <c r="I12" i="5"/>
  <c r="K12" i="5" s="1"/>
  <c r="O12" i="5" s="1"/>
  <c r="I11" i="5"/>
  <c r="K11" i="5" s="1"/>
  <c r="O11" i="5" s="1"/>
  <c r="I10" i="5"/>
  <c r="K10" i="5" s="1"/>
  <c r="O10" i="5" s="1"/>
  <c r="I9" i="5"/>
  <c r="K9" i="5" s="1"/>
  <c r="O9" i="5" s="1"/>
  <c r="I8" i="5"/>
  <c r="K8" i="5" s="1"/>
  <c r="O8" i="5" s="1"/>
  <c r="I7" i="5"/>
  <c r="K7" i="5" s="1"/>
  <c r="O7" i="5" s="1"/>
  <c r="I6" i="5"/>
  <c r="K6" i="5" s="1"/>
  <c r="O6" i="5" s="1"/>
  <c r="I5" i="5"/>
  <c r="K5" i="5" s="1"/>
  <c r="O5" i="5" s="1"/>
  <c r="I4" i="5"/>
  <c r="K4" i="5" s="1"/>
  <c r="O4" i="5" s="1"/>
  <c r="P3" i="5" l="1"/>
  <c r="J73" i="4" l="1"/>
  <c r="J129" i="4"/>
  <c r="M63" i="4"/>
  <c r="J113" i="4"/>
  <c r="J40" i="4"/>
  <c r="M23" i="3"/>
  <c r="J14" i="4"/>
  <c r="M12" i="3"/>
  <c r="M81" i="4"/>
  <c r="J81" i="4"/>
  <c r="H81" i="4"/>
  <c r="G81" i="4"/>
  <c r="F81" i="4"/>
  <c r="E81" i="4"/>
  <c r="D81" i="4"/>
  <c r="C81" i="4"/>
  <c r="B81" i="4"/>
  <c r="M104" i="4"/>
  <c r="H5" i="4"/>
  <c r="H6" i="4"/>
  <c r="H7" i="4"/>
  <c r="H8" i="4"/>
  <c r="H9" i="4"/>
  <c r="H10" i="4"/>
  <c r="H11" i="4"/>
  <c r="H12" i="4"/>
  <c r="H13" i="4"/>
  <c r="H14" i="4"/>
  <c r="H15" i="4"/>
  <c r="H16" i="4"/>
  <c r="H17" i="4"/>
  <c r="H18" i="4"/>
  <c r="H19" i="4"/>
  <c r="H20" i="4"/>
  <c r="H21" i="4"/>
  <c r="H22" i="4"/>
  <c r="H23" i="4"/>
  <c r="H24" i="4"/>
  <c r="H25" i="4"/>
  <c r="H26" i="4"/>
  <c r="H27" i="4"/>
  <c r="H28" i="4"/>
  <c r="H29" i="4"/>
  <c r="H30" i="4"/>
  <c r="H31" i="4"/>
  <c r="H32" i="4"/>
  <c r="H33" i="4"/>
  <c r="H34" i="4"/>
  <c r="H35" i="4"/>
  <c r="H36" i="4"/>
  <c r="H37" i="4"/>
  <c r="H38" i="4"/>
  <c r="H39" i="4"/>
  <c r="H40" i="4"/>
  <c r="H41" i="4"/>
  <c r="H42" i="4"/>
  <c r="H43" i="4"/>
  <c r="H44" i="4"/>
  <c r="H45" i="4"/>
  <c r="H46" i="4"/>
  <c r="H47" i="4"/>
  <c r="H48" i="4"/>
  <c r="H49" i="4"/>
  <c r="H50" i="4"/>
  <c r="H52" i="4"/>
  <c r="H53" i="4"/>
  <c r="H54" i="4"/>
  <c r="H55" i="4"/>
  <c r="H56" i="4"/>
  <c r="H57" i="4"/>
  <c r="H58" i="4"/>
  <c r="H59" i="4"/>
  <c r="H60" i="4"/>
  <c r="H61" i="4"/>
  <c r="H62" i="4"/>
  <c r="H63" i="4"/>
  <c r="H64" i="4"/>
  <c r="H65" i="4"/>
  <c r="H66" i="4"/>
  <c r="H67" i="4"/>
  <c r="H68" i="4"/>
  <c r="H69" i="4"/>
  <c r="H70" i="4"/>
  <c r="H71" i="4"/>
  <c r="H72" i="4"/>
  <c r="H73" i="4"/>
  <c r="H74" i="4"/>
  <c r="H75" i="4"/>
  <c r="H76" i="4"/>
  <c r="H77" i="4"/>
  <c r="H78" i="4"/>
  <c r="H79" i="4"/>
  <c r="L79" i="4" s="1"/>
  <c r="H80" i="4"/>
  <c r="H82" i="4"/>
  <c r="H83" i="4"/>
  <c r="H84" i="4"/>
  <c r="H85" i="4"/>
  <c r="H86" i="4"/>
  <c r="H87" i="4"/>
  <c r="H88" i="4"/>
  <c r="H89" i="4"/>
  <c r="H90" i="4"/>
  <c r="H91" i="4"/>
  <c r="H92" i="4"/>
  <c r="H93" i="4"/>
  <c r="H94" i="4"/>
  <c r="H95" i="4"/>
  <c r="H96" i="4"/>
  <c r="H97" i="4"/>
  <c r="H98" i="4"/>
  <c r="H99" i="4"/>
  <c r="H100" i="4"/>
  <c r="H101" i="4"/>
  <c r="H102" i="4"/>
  <c r="H103" i="4"/>
  <c r="H104" i="4"/>
  <c r="G5" i="4"/>
  <c r="G6" i="4"/>
  <c r="G7" i="4"/>
  <c r="G8" i="4"/>
  <c r="G9" i="4"/>
  <c r="G10" i="4"/>
  <c r="G11" i="4"/>
  <c r="G12" i="4"/>
  <c r="G13" i="4"/>
  <c r="G14" i="4"/>
  <c r="G15" i="4"/>
  <c r="G16" i="4"/>
  <c r="G17" i="4"/>
  <c r="G18" i="4"/>
  <c r="G19" i="4"/>
  <c r="G20" i="4"/>
  <c r="G21" i="4"/>
  <c r="G22" i="4"/>
  <c r="G23" i="4"/>
  <c r="G24" i="4"/>
  <c r="G25" i="4"/>
  <c r="G26" i="4"/>
  <c r="G27" i="4"/>
  <c r="G28" i="4"/>
  <c r="G29" i="4"/>
  <c r="G30" i="4"/>
  <c r="G31" i="4"/>
  <c r="G32" i="4"/>
  <c r="G33" i="4"/>
  <c r="G34" i="4"/>
  <c r="G35" i="4"/>
  <c r="G36" i="4"/>
  <c r="G37" i="4"/>
  <c r="G38" i="4"/>
  <c r="G39" i="4"/>
  <c r="G40" i="4"/>
  <c r="G41" i="4"/>
  <c r="G42" i="4"/>
  <c r="G43" i="4"/>
  <c r="G44" i="4"/>
  <c r="G45" i="4"/>
  <c r="G46" i="4"/>
  <c r="G47" i="4"/>
  <c r="G48" i="4"/>
  <c r="G49" i="4"/>
  <c r="G50" i="4"/>
  <c r="G52" i="4"/>
  <c r="G53" i="4"/>
  <c r="G54" i="4"/>
  <c r="G55" i="4"/>
  <c r="G56" i="4"/>
  <c r="G57" i="4"/>
  <c r="G58" i="4"/>
  <c r="G59" i="4"/>
  <c r="G60" i="4"/>
  <c r="G61" i="4"/>
  <c r="G62" i="4"/>
  <c r="G63" i="4"/>
  <c r="G64" i="4"/>
  <c r="G65" i="4"/>
  <c r="G66" i="4"/>
  <c r="G67" i="4"/>
  <c r="G68" i="4"/>
  <c r="G69" i="4"/>
  <c r="G70" i="4"/>
  <c r="G71" i="4"/>
  <c r="G72" i="4"/>
  <c r="G73" i="4"/>
  <c r="G74" i="4"/>
  <c r="G75" i="4"/>
  <c r="G76" i="4"/>
  <c r="G77" i="4"/>
  <c r="G78" i="4"/>
  <c r="G79" i="4"/>
  <c r="G80" i="4"/>
  <c r="G82" i="4"/>
  <c r="G83" i="4"/>
  <c r="G84" i="4"/>
  <c r="G85" i="4"/>
  <c r="G86" i="4"/>
  <c r="G87" i="4"/>
  <c r="G88" i="4"/>
  <c r="G89" i="4"/>
  <c r="G90" i="4"/>
  <c r="G91" i="4"/>
  <c r="G92" i="4"/>
  <c r="G93" i="4"/>
  <c r="G94" i="4"/>
  <c r="G95" i="4"/>
  <c r="G96" i="4"/>
  <c r="G97" i="4"/>
  <c r="G98" i="4"/>
  <c r="G99" i="4"/>
  <c r="G100" i="4"/>
  <c r="G101" i="4"/>
  <c r="G102" i="4"/>
  <c r="G103" i="4"/>
  <c r="G104" i="4"/>
  <c r="H4" i="4"/>
  <c r="G4" i="4"/>
  <c r="M11" i="3"/>
  <c r="M5" i="4"/>
  <c r="M82" i="4"/>
  <c r="M92" i="4"/>
  <c r="M96" i="4"/>
  <c r="M101" i="4"/>
  <c r="M116" i="4"/>
  <c r="M125" i="4"/>
  <c r="M129" i="4"/>
  <c r="M133" i="4"/>
  <c r="M135" i="4"/>
  <c r="M136" i="4"/>
  <c r="J82" i="4"/>
  <c r="J92" i="4"/>
  <c r="J96" i="4"/>
  <c r="J101" i="4"/>
  <c r="J116" i="4"/>
  <c r="J133" i="4"/>
  <c r="J135" i="4"/>
  <c r="J136" i="4"/>
  <c r="E4" i="4"/>
  <c r="F4" i="4"/>
  <c r="E5" i="4"/>
  <c r="F5" i="4"/>
  <c r="E6" i="4"/>
  <c r="F6" i="4"/>
  <c r="E7" i="4"/>
  <c r="F7" i="4"/>
  <c r="E8" i="4"/>
  <c r="F8" i="4"/>
  <c r="E9" i="4"/>
  <c r="F9" i="4"/>
  <c r="E10" i="4"/>
  <c r="F10" i="4"/>
  <c r="E11" i="4"/>
  <c r="F11" i="4"/>
  <c r="E12" i="4"/>
  <c r="F12" i="4"/>
  <c r="E13" i="4"/>
  <c r="F13" i="4"/>
  <c r="E14" i="4"/>
  <c r="F14" i="4"/>
  <c r="E15" i="4"/>
  <c r="F15" i="4"/>
  <c r="E16" i="4"/>
  <c r="F16" i="4"/>
  <c r="E17" i="4"/>
  <c r="F17" i="4"/>
  <c r="E18" i="4"/>
  <c r="F18" i="4"/>
  <c r="E19" i="4"/>
  <c r="F19" i="4"/>
  <c r="E20" i="4"/>
  <c r="F20" i="4"/>
  <c r="E21" i="4"/>
  <c r="F21" i="4"/>
  <c r="E22" i="4"/>
  <c r="F22" i="4"/>
  <c r="E23" i="4"/>
  <c r="F23" i="4"/>
  <c r="E24" i="4"/>
  <c r="F24" i="4"/>
  <c r="E25" i="4"/>
  <c r="F25" i="4"/>
  <c r="E26" i="4"/>
  <c r="F26" i="4"/>
  <c r="E27" i="4"/>
  <c r="F27" i="4"/>
  <c r="E28" i="4"/>
  <c r="F28" i="4"/>
  <c r="E29" i="4"/>
  <c r="F29" i="4"/>
  <c r="E30" i="4"/>
  <c r="F30" i="4"/>
  <c r="E31" i="4"/>
  <c r="F31" i="4"/>
  <c r="E32" i="4"/>
  <c r="F32" i="4"/>
  <c r="E33" i="4"/>
  <c r="F33" i="4"/>
  <c r="E34" i="4"/>
  <c r="F34" i="4"/>
  <c r="E35" i="4"/>
  <c r="F35" i="4"/>
  <c r="E36" i="4"/>
  <c r="F36" i="4"/>
  <c r="E37" i="4"/>
  <c r="F37" i="4"/>
  <c r="E38" i="4"/>
  <c r="F38" i="4"/>
  <c r="E39" i="4"/>
  <c r="F39" i="4"/>
  <c r="E40" i="4"/>
  <c r="F40" i="4"/>
  <c r="E41" i="4"/>
  <c r="F41" i="4"/>
  <c r="E42" i="4"/>
  <c r="F42" i="4"/>
  <c r="E43" i="4"/>
  <c r="F43" i="4"/>
  <c r="E44" i="4"/>
  <c r="F44" i="4"/>
  <c r="E45" i="4"/>
  <c r="F45" i="4"/>
  <c r="E46" i="4"/>
  <c r="F46" i="4"/>
  <c r="E47" i="4"/>
  <c r="F47" i="4"/>
  <c r="E48" i="4"/>
  <c r="F48" i="4"/>
  <c r="E49" i="4"/>
  <c r="F49" i="4"/>
  <c r="E50" i="4"/>
  <c r="F50" i="4"/>
  <c r="E51" i="4"/>
  <c r="I51" i="4" s="1"/>
  <c r="F51" i="4"/>
  <c r="L51" i="4" s="1"/>
  <c r="E52" i="4"/>
  <c r="F52" i="4"/>
  <c r="E53" i="4"/>
  <c r="F53" i="4"/>
  <c r="E54" i="4"/>
  <c r="F54" i="4"/>
  <c r="E55" i="4"/>
  <c r="F55" i="4"/>
  <c r="E56" i="4"/>
  <c r="F56" i="4"/>
  <c r="E57" i="4"/>
  <c r="F57" i="4"/>
  <c r="E58" i="4"/>
  <c r="F58" i="4"/>
  <c r="E59" i="4"/>
  <c r="F59" i="4"/>
  <c r="E60" i="4"/>
  <c r="F60" i="4"/>
  <c r="E61" i="4"/>
  <c r="F61" i="4"/>
  <c r="E62" i="4"/>
  <c r="F62" i="4"/>
  <c r="E63" i="4"/>
  <c r="F63" i="4"/>
  <c r="E64" i="4"/>
  <c r="F64" i="4"/>
  <c r="E65" i="4"/>
  <c r="F65" i="4"/>
  <c r="E66" i="4"/>
  <c r="F66" i="4"/>
  <c r="E67" i="4"/>
  <c r="F67" i="4"/>
  <c r="E68" i="4"/>
  <c r="F68" i="4"/>
  <c r="E69" i="4"/>
  <c r="F69" i="4"/>
  <c r="E70" i="4"/>
  <c r="F70" i="4"/>
  <c r="E71" i="4"/>
  <c r="F71" i="4"/>
  <c r="E72" i="4"/>
  <c r="F72" i="4"/>
  <c r="E73" i="4"/>
  <c r="F73" i="4"/>
  <c r="E74" i="4"/>
  <c r="F74" i="4"/>
  <c r="E75" i="4"/>
  <c r="F75" i="4"/>
  <c r="E76" i="4"/>
  <c r="F76" i="4"/>
  <c r="E77" i="4"/>
  <c r="F77" i="4"/>
  <c r="E78" i="4"/>
  <c r="F78" i="4"/>
  <c r="E79" i="4"/>
  <c r="E80" i="4"/>
  <c r="F80" i="4"/>
  <c r="E82" i="4"/>
  <c r="F82" i="4"/>
  <c r="E83" i="4"/>
  <c r="F83" i="4"/>
  <c r="E84" i="4"/>
  <c r="F84" i="4"/>
  <c r="E85" i="4"/>
  <c r="F85" i="4"/>
  <c r="E86" i="4"/>
  <c r="F86" i="4"/>
  <c r="E87" i="4"/>
  <c r="F87" i="4"/>
  <c r="E88" i="4"/>
  <c r="F88" i="4"/>
  <c r="E89" i="4"/>
  <c r="F89" i="4"/>
  <c r="E90" i="4"/>
  <c r="F90" i="4"/>
  <c r="E91" i="4"/>
  <c r="F91" i="4"/>
  <c r="E92" i="4"/>
  <c r="F92" i="4"/>
  <c r="E93" i="4"/>
  <c r="F93" i="4"/>
  <c r="E94" i="4"/>
  <c r="F94" i="4"/>
  <c r="E95" i="4"/>
  <c r="F95" i="4"/>
  <c r="E96" i="4"/>
  <c r="F96" i="4"/>
  <c r="E97" i="4"/>
  <c r="F97" i="4"/>
  <c r="E98" i="4"/>
  <c r="F98" i="4"/>
  <c r="E99" i="4"/>
  <c r="F99" i="4"/>
  <c r="E100" i="4"/>
  <c r="F100" i="4"/>
  <c r="E101" i="4"/>
  <c r="F101" i="4"/>
  <c r="E102" i="4"/>
  <c r="F102" i="4"/>
  <c r="E103" i="4"/>
  <c r="F103" i="4"/>
  <c r="E104" i="4"/>
  <c r="F104" i="4"/>
  <c r="E105" i="4"/>
  <c r="I105" i="4" s="1"/>
  <c r="F105" i="4"/>
  <c r="L105" i="4" s="1"/>
  <c r="E106" i="4"/>
  <c r="I106" i="4" s="1"/>
  <c r="F106" i="4"/>
  <c r="L106" i="4" s="1"/>
  <c r="E107" i="4"/>
  <c r="I107" i="4" s="1"/>
  <c r="F107" i="4"/>
  <c r="L107" i="4" s="1"/>
  <c r="E108" i="4"/>
  <c r="I108" i="4" s="1"/>
  <c r="F108" i="4"/>
  <c r="L108" i="4" s="1"/>
  <c r="E109" i="4"/>
  <c r="I109" i="4" s="1"/>
  <c r="F109" i="4"/>
  <c r="L109" i="4" s="1"/>
  <c r="E110" i="4"/>
  <c r="I110" i="4" s="1"/>
  <c r="F110" i="4"/>
  <c r="L110" i="4" s="1"/>
  <c r="E111" i="4"/>
  <c r="I111" i="4" s="1"/>
  <c r="F111" i="4"/>
  <c r="L111" i="4" s="1"/>
  <c r="E112" i="4"/>
  <c r="I112" i="4" s="1"/>
  <c r="F112" i="4"/>
  <c r="L112" i="4" s="1"/>
  <c r="E113" i="4"/>
  <c r="I113" i="4" s="1"/>
  <c r="F113" i="4"/>
  <c r="L113" i="4" s="1"/>
  <c r="E114" i="4"/>
  <c r="I114" i="4" s="1"/>
  <c r="F114" i="4"/>
  <c r="L114" i="4" s="1"/>
  <c r="E115" i="4"/>
  <c r="I115" i="4" s="1"/>
  <c r="F115" i="4"/>
  <c r="L115" i="4" s="1"/>
  <c r="E116" i="4"/>
  <c r="I116" i="4" s="1"/>
  <c r="F116" i="4"/>
  <c r="L116" i="4" s="1"/>
  <c r="E117" i="4"/>
  <c r="I117" i="4" s="1"/>
  <c r="F117" i="4"/>
  <c r="L117" i="4" s="1"/>
  <c r="E118" i="4"/>
  <c r="I118" i="4" s="1"/>
  <c r="F118" i="4"/>
  <c r="L118" i="4" s="1"/>
  <c r="E119" i="4"/>
  <c r="I119" i="4" s="1"/>
  <c r="F119" i="4"/>
  <c r="L119" i="4" s="1"/>
  <c r="E120" i="4"/>
  <c r="I120" i="4" s="1"/>
  <c r="F120" i="4"/>
  <c r="L120" i="4" s="1"/>
  <c r="E121" i="4"/>
  <c r="I121" i="4" s="1"/>
  <c r="F121" i="4"/>
  <c r="L121" i="4" s="1"/>
  <c r="E122" i="4"/>
  <c r="I122" i="4" s="1"/>
  <c r="F122" i="4"/>
  <c r="L122" i="4" s="1"/>
  <c r="E123" i="4"/>
  <c r="I123" i="4" s="1"/>
  <c r="F123" i="4"/>
  <c r="L123" i="4" s="1"/>
  <c r="E124" i="4"/>
  <c r="I124" i="4" s="1"/>
  <c r="F124" i="4"/>
  <c r="L124" i="4" s="1"/>
  <c r="E125" i="4"/>
  <c r="I125" i="4" s="1"/>
  <c r="F125" i="4"/>
  <c r="L125" i="4" s="1"/>
  <c r="E126" i="4"/>
  <c r="I126" i="4" s="1"/>
  <c r="F126" i="4"/>
  <c r="L126" i="4" s="1"/>
  <c r="E127" i="4"/>
  <c r="I127" i="4" s="1"/>
  <c r="F127" i="4"/>
  <c r="L127" i="4" s="1"/>
  <c r="E128" i="4"/>
  <c r="I128" i="4" s="1"/>
  <c r="F128" i="4"/>
  <c r="L128" i="4" s="1"/>
  <c r="E129" i="4"/>
  <c r="I129" i="4" s="1"/>
  <c r="F129" i="4"/>
  <c r="L129" i="4" s="1"/>
  <c r="E130" i="4"/>
  <c r="I130" i="4" s="1"/>
  <c r="F130" i="4"/>
  <c r="L130" i="4" s="1"/>
  <c r="E131" i="4"/>
  <c r="I131" i="4" s="1"/>
  <c r="F131" i="4"/>
  <c r="L131" i="4" s="1"/>
  <c r="E132" i="4"/>
  <c r="I132" i="4" s="1"/>
  <c r="F132" i="4"/>
  <c r="L132" i="4" s="1"/>
  <c r="E133" i="4"/>
  <c r="I133" i="4" s="1"/>
  <c r="F133" i="4"/>
  <c r="L133" i="4" s="1"/>
  <c r="E134" i="4"/>
  <c r="I134" i="4" s="1"/>
  <c r="F134" i="4"/>
  <c r="L134" i="4" s="1"/>
  <c r="E135" i="4"/>
  <c r="I135" i="4" s="1"/>
  <c r="F135" i="4"/>
  <c r="L135" i="4" s="1"/>
  <c r="E136" i="4"/>
  <c r="I136" i="4" s="1"/>
  <c r="F136" i="4"/>
  <c r="L136" i="4" s="1"/>
  <c r="E137" i="4"/>
  <c r="I137" i="4" s="1"/>
  <c r="F137" i="4"/>
  <c r="L137" i="4" s="1"/>
  <c r="E138" i="4"/>
  <c r="I138" i="4" s="1"/>
  <c r="F138" i="4"/>
  <c r="L138" i="4" s="1"/>
  <c r="A4" i="4"/>
  <c r="B4" i="4"/>
  <c r="C4" i="4"/>
  <c r="D4" i="4"/>
  <c r="A5" i="4"/>
  <c r="B5" i="4"/>
  <c r="C5" i="4"/>
  <c r="D5" i="4"/>
  <c r="A6" i="4"/>
  <c r="B6" i="4"/>
  <c r="C6" i="4"/>
  <c r="D6" i="4"/>
  <c r="A7" i="4"/>
  <c r="B7" i="4"/>
  <c r="C7" i="4"/>
  <c r="D7" i="4"/>
  <c r="A8" i="4"/>
  <c r="B8" i="4"/>
  <c r="C8" i="4"/>
  <c r="D8" i="4"/>
  <c r="A9" i="4"/>
  <c r="B9" i="4"/>
  <c r="C9" i="4"/>
  <c r="D9" i="4"/>
  <c r="A10" i="4"/>
  <c r="B10" i="4"/>
  <c r="C10" i="4"/>
  <c r="D10" i="4"/>
  <c r="A11" i="4"/>
  <c r="B11" i="4"/>
  <c r="C11" i="4"/>
  <c r="D11" i="4"/>
  <c r="A12" i="4"/>
  <c r="B12" i="4"/>
  <c r="C12" i="4"/>
  <c r="D12" i="4"/>
  <c r="A13" i="4"/>
  <c r="B13" i="4"/>
  <c r="C13" i="4"/>
  <c r="D13" i="4"/>
  <c r="A14" i="4"/>
  <c r="B14" i="4"/>
  <c r="C14" i="4"/>
  <c r="D14" i="4"/>
  <c r="A15" i="4"/>
  <c r="B15" i="4"/>
  <c r="C15" i="4"/>
  <c r="D15" i="4"/>
  <c r="A16" i="4"/>
  <c r="B16" i="4"/>
  <c r="C16" i="4"/>
  <c r="D16" i="4"/>
  <c r="A17" i="4"/>
  <c r="B17" i="4"/>
  <c r="C17" i="4"/>
  <c r="D17" i="4"/>
  <c r="A18" i="4"/>
  <c r="B18" i="4"/>
  <c r="C18" i="4"/>
  <c r="D18" i="4"/>
  <c r="A19" i="4"/>
  <c r="B19" i="4"/>
  <c r="C19" i="4"/>
  <c r="D19" i="4"/>
  <c r="A20" i="4"/>
  <c r="B20" i="4"/>
  <c r="C20" i="4"/>
  <c r="D20" i="4"/>
  <c r="A21" i="4"/>
  <c r="B21" i="4"/>
  <c r="C21" i="4"/>
  <c r="D21" i="4"/>
  <c r="A22" i="4"/>
  <c r="B22" i="4"/>
  <c r="C22" i="4"/>
  <c r="D22" i="4"/>
  <c r="A23" i="4"/>
  <c r="B23" i="4"/>
  <c r="C23" i="4"/>
  <c r="D23" i="4"/>
  <c r="A24" i="4"/>
  <c r="B24" i="4"/>
  <c r="C24" i="4"/>
  <c r="D24" i="4"/>
  <c r="A25" i="4"/>
  <c r="B25" i="4"/>
  <c r="C25" i="4"/>
  <c r="D25" i="4"/>
  <c r="A26" i="4"/>
  <c r="B26" i="4"/>
  <c r="C26" i="4"/>
  <c r="D26" i="4"/>
  <c r="A27" i="4"/>
  <c r="B27" i="4"/>
  <c r="C27" i="4"/>
  <c r="D27" i="4"/>
  <c r="A28" i="4"/>
  <c r="B28" i="4"/>
  <c r="C28" i="4"/>
  <c r="D28" i="4"/>
  <c r="A29" i="4"/>
  <c r="B29" i="4"/>
  <c r="C29" i="4"/>
  <c r="D29" i="4"/>
  <c r="A30" i="4"/>
  <c r="B30" i="4"/>
  <c r="C30" i="4"/>
  <c r="D30" i="4"/>
  <c r="A31" i="4"/>
  <c r="B31" i="4"/>
  <c r="C31" i="4"/>
  <c r="D31" i="4"/>
  <c r="A32" i="4"/>
  <c r="B32" i="4"/>
  <c r="C32" i="4"/>
  <c r="D32" i="4"/>
  <c r="A33" i="4"/>
  <c r="B33" i="4"/>
  <c r="C33" i="4"/>
  <c r="D33" i="4"/>
  <c r="A34" i="4"/>
  <c r="B34" i="4"/>
  <c r="C34" i="4"/>
  <c r="D34" i="4"/>
  <c r="A35" i="4"/>
  <c r="B35" i="4"/>
  <c r="C35" i="4"/>
  <c r="D35" i="4"/>
  <c r="A36" i="4"/>
  <c r="B36" i="4"/>
  <c r="C36" i="4"/>
  <c r="D36" i="4"/>
  <c r="A37" i="4"/>
  <c r="B37" i="4"/>
  <c r="C37" i="4"/>
  <c r="D37" i="4"/>
  <c r="A38" i="4"/>
  <c r="B38" i="4"/>
  <c r="C38" i="4"/>
  <c r="D38" i="4"/>
  <c r="A39" i="4"/>
  <c r="B39" i="4"/>
  <c r="C39" i="4"/>
  <c r="D39" i="4"/>
  <c r="A40" i="4"/>
  <c r="B40" i="4"/>
  <c r="C40" i="4"/>
  <c r="D40" i="4"/>
  <c r="A41" i="4"/>
  <c r="B41" i="4"/>
  <c r="C41" i="4"/>
  <c r="D41" i="4"/>
  <c r="A42" i="4"/>
  <c r="B42" i="4"/>
  <c r="C42" i="4"/>
  <c r="D42" i="4"/>
  <c r="A43" i="4"/>
  <c r="B43" i="4"/>
  <c r="C43" i="4"/>
  <c r="D43" i="4"/>
  <c r="A44" i="4"/>
  <c r="B44" i="4"/>
  <c r="C44" i="4"/>
  <c r="D44" i="4"/>
  <c r="A45" i="4"/>
  <c r="B45" i="4"/>
  <c r="C45" i="4"/>
  <c r="D45" i="4"/>
  <c r="A46" i="4"/>
  <c r="B46" i="4"/>
  <c r="C46" i="4"/>
  <c r="D46" i="4"/>
  <c r="A47" i="4"/>
  <c r="B47" i="4"/>
  <c r="C47" i="4"/>
  <c r="D47" i="4"/>
  <c r="A48" i="4"/>
  <c r="B48" i="4"/>
  <c r="C48" i="4"/>
  <c r="D48" i="4"/>
  <c r="A49" i="4"/>
  <c r="B49" i="4"/>
  <c r="C49" i="4"/>
  <c r="D49" i="4"/>
  <c r="A50" i="4"/>
  <c r="B50" i="4"/>
  <c r="C50" i="4"/>
  <c r="D50" i="4"/>
  <c r="A51" i="4"/>
  <c r="B51" i="4"/>
  <c r="C51" i="4"/>
  <c r="D51" i="4"/>
  <c r="A52" i="4"/>
  <c r="B52" i="4"/>
  <c r="C52" i="4"/>
  <c r="D52" i="4"/>
  <c r="A53" i="4"/>
  <c r="B53" i="4"/>
  <c r="C53" i="4"/>
  <c r="D53" i="4"/>
  <c r="A54" i="4"/>
  <c r="B54" i="4"/>
  <c r="C54" i="4"/>
  <c r="D54" i="4"/>
  <c r="A55" i="4"/>
  <c r="B55" i="4"/>
  <c r="C55" i="4"/>
  <c r="D55" i="4"/>
  <c r="A56" i="4"/>
  <c r="B56" i="4"/>
  <c r="C56" i="4"/>
  <c r="D56" i="4"/>
  <c r="A57" i="4"/>
  <c r="B57" i="4"/>
  <c r="C57" i="4"/>
  <c r="D57" i="4"/>
  <c r="A58" i="4"/>
  <c r="B58" i="4"/>
  <c r="C58" i="4"/>
  <c r="D58" i="4"/>
  <c r="A59" i="4"/>
  <c r="B59" i="4"/>
  <c r="C59" i="4"/>
  <c r="D59" i="4"/>
  <c r="A60" i="4"/>
  <c r="B60" i="4"/>
  <c r="C60" i="4"/>
  <c r="D60" i="4"/>
  <c r="A61" i="4"/>
  <c r="B61" i="4"/>
  <c r="C61" i="4"/>
  <c r="D61" i="4"/>
  <c r="A62" i="4"/>
  <c r="B62" i="4"/>
  <c r="C62" i="4"/>
  <c r="D62" i="4"/>
  <c r="A63" i="4"/>
  <c r="B63" i="4"/>
  <c r="C63" i="4"/>
  <c r="D63" i="4"/>
  <c r="A64" i="4"/>
  <c r="B64" i="4"/>
  <c r="C64" i="4"/>
  <c r="D64" i="4"/>
  <c r="A65" i="4"/>
  <c r="B65" i="4"/>
  <c r="C65" i="4"/>
  <c r="D65" i="4"/>
  <c r="A66" i="4"/>
  <c r="B66" i="4"/>
  <c r="C66" i="4"/>
  <c r="D66" i="4"/>
  <c r="A67" i="4"/>
  <c r="B67" i="4"/>
  <c r="C67" i="4"/>
  <c r="D67" i="4"/>
  <c r="A68" i="4"/>
  <c r="B68" i="4"/>
  <c r="C68" i="4"/>
  <c r="D68" i="4"/>
  <c r="A69" i="4"/>
  <c r="B69" i="4"/>
  <c r="C69" i="4"/>
  <c r="D69" i="4"/>
  <c r="A70" i="4"/>
  <c r="B70" i="4"/>
  <c r="C70" i="4"/>
  <c r="D70" i="4"/>
  <c r="A71" i="4"/>
  <c r="B71" i="4"/>
  <c r="C71" i="4"/>
  <c r="D71" i="4"/>
  <c r="A72" i="4"/>
  <c r="B72" i="4"/>
  <c r="C72" i="4"/>
  <c r="D72" i="4"/>
  <c r="A73" i="4"/>
  <c r="B73" i="4"/>
  <c r="C73" i="4"/>
  <c r="D73" i="4"/>
  <c r="A74" i="4"/>
  <c r="B74" i="4"/>
  <c r="C74" i="4"/>
  <c r="D74" i="4"/>
  <c r="A75" i="4"/>
  <c r="B75" i="4"/>
  <c r="C75" i="4"/>
  <c r="D75" i="4"/>
  <c r="A76" i="4"/>
  <c r="B76" i="4"/>
  <c r="C76" i="4"/>
  <c r="D76" i="4"/>
  <c r="A77" i="4"/>
  <c r="B77" i="4"/>
  <c r="C77" i="4"/>
  <c r="D77" i="4"/>
  <c r="A78" i="4"/>
  <c r="B78" i="4"/>
  <c r="C78" i="4"/>
  <c r="D78" i="4"/>
  <c r="A79" i="4"/>
  <c r="B79" i="4"/>
  <c r="C79" i="4"/>
  <c r="D79" i="4"/>
  <c r="A80" i="4"/>
  <c r="B80" i="4"/>
  <c r="C80" i="4"/>
  <c r="D80" i="4"/>
  <c r="A81" i="4"/>
  <c r="A82" i="4"/>
  <c r="B82" i="4"/>
  <c r="C82" i="4"/>
  <c r="D82" i="4"/>
  <c r="A83" i="4"/>
  <c r="B83" i="4"/>
  <c r="C83" i="4"/>
  <c r="D83" i="4"/>
  <c r="A84" i="4"/>
  <c r="B84" i="4"/>
  <c r="C84" i="4"/>
  <c r="D84" i="4"/>
  <c r="A85" i="4"/>
  <c r="B85" i="4"/>
  <c r="C85" i="4"/>
  <c r="D85" i="4"/>
  <c r="A86" i="4"/>
  <c r="B86" i="4"/>
  <c r="C86" i="4"/>
  <c r="D86" i="4"/>
  <c r="A87" i="4"/>
  <c r="B87" i="4"/>
  <c r="C87" i="4"/>
  <c r="D87" i="4"/>
  <c r="A88" i="4"/>
  <c r="B88" i="4"/>
  <c r="C88" i="4"/>
  <c r="D88" i="4"/>
  <c r="A89" i="4"/>
  <c r="B89" i="4"/>
  <c r="C89" i="4"/>
  <c r="D89" i="4"/>
  <c r="A90" i="4"/>
  <c r="B90" i="4"/>
  <c r="C90" i="4"/>
  <c r="D90" i="4"/>
  <c r="A91" i="4"/>
  <c r="B91" i="4"/>
  <c r="C91" i="4"/>
  <c r="D91" i="4"/>
  <c r="A92" i="4"/>
  <c r="B92" i="4"/>
  <c r="C92" i="4"/>
  <c r="D92" i="4"/>
  <c r="A93" i="4"/>
  <c r="B93" i="4"/>
  <c r="C93" i="4"/>
  <c r="D93" i="4"/>
  <c r="A94" i="4"/>
  <c r="B94" i="4"/>
  <c r="C94" i="4"/>
  <c r="D94" i="4"/>
  <c r="A95" i="4"/>
  <c r="B95" i="4"/>
  <c r="C95" i="4"/>
  <c r="D95" i="4"/>
  <c r="A96" i="4"/>
  <c r="B96" i="4"/>
  <c r="C96" i="4"/>
  <c r="D96" i="4"/>
  <c r="A97" i="4"/>
  <c r="B97" i="4"/>
  <c r="C97" i="4"/>
  <c r="D97" i="4"/>
  <c r="A98" i="4"/>
  <c r="B98" i="4"/>
  <c r="C98" i="4"/>
  <c r="D98" i="4"/>
  <c r="A99" i="4"/>
  <c r="B99" i="4"/>
  <c r="C99" i="4"/>
  <c r="D99" i="4"/>
  <c r="A100" i="4"/>
  <c r="B100" i="4"/>
  <c r="C100" i="4"/>
  <c r="D100" i="4"/>
  <c r="A101" i="4"/>
  <c r="B101" i="4"/>
  <c r="C101" i="4"/>
  <c r="D101" i="4"/>
  <c r="A102" i="4"/>
  <c r="B102" i="4"/>
  <c r="C102" i="4"/>
  <c r="D102" i="4"/>
  <c r="A103" i="4"/>
  <c r="B103" i="4"/>
  <c r="C103" i="4"/>
  <c r="D103" i="4"/>
  <c r="A104" i="4"/>
  <c r="B104" i="4"/>
  <c r="C104" i="4"/>
  <c r="D104" i="4"/>
  <c r="A105" i="4"/>
  <c r="B105" i="4"/>
  <c r="C105" i="4"/>
  <c r="D105" i="4"/>
  <c r="A106" i="4"/>
  <c r="B106" i="4"/>
  <c r="C106" i="4"/>
  <c r="D106" i="4"/>
  <c r="A107" i="4"/>
  <c r="B107" i="4"/>
  <c r="C107" i="4"/>
  <c r="D107" i="4"/>
  <c r="A108" i="4"/>
  <c r="B108" i="4"/>
  <c r="C108" i="4"/>
  <c r="D108" i="4"/>
  <c r="A109" i="4"/>
  <c r="B109" i="4"/>
  <c r="C109" i="4"/>
  <c r="D109" i="4"/>
  <c r="A110" i="4"/>
  <c r="B110" i="4"/>
  <c r="C110" i="4"/>
  <c r="D110" i="4"/>
  <c r="A111" i="4"/>
  <c r="B111" i="4"/>
  <c r="C111" i="4"/>
  <c r="D111" i="4"/>
  <c r="A112" i="4"/>
  <c r="B112" i="4"/>
  <c r="C112" i="4"/>
  <c r="D112" i="4"/>
  <c r="A113" i="4"/>
  <c r="B113" i="4"/>
  <c r="C113" i="4"/>
  <c r="D113" i="4"/>
  <c r="A114" i="4"/>
  <c r="B114" i="4"/>
  <c r="C114" i="4"/>
  <c r="D114" i="4"/>
  <c r="A115" i="4"/>
  <c r="B115" i="4"/>
  <c r="C115" i="4"/>
  <c r="D115" i="4"/>
  <c r="A116" i="4"/>
  <c r="B116" i="4"/>
  <c r="C116" i="4"/>
  <c r="D116" i="4"/>
  <c r="A117" i="4"/>
  <c r="B117" i="4"/>
  <c r="C117" i="4"/>
  <c r="D117" i="4"/>
  <c r="A118" i="4"/>
  <c r="B118" i="4"/>
  <c r="C118" i="4"/>
  <c r="D118" i="4"/>
  <c r="A119" i="4"/>
  <c r="B119" i="4"/>
  <c r="C119" i="4"/>
  <c r="D119" i="4"/>
  <c r="A120" i="4"/>
  <c r="B120" i="4"/>
  <c r="C120" i="4"/>
  <c r="D120" i="4"/>
  <c r="A121" i="4"/>
  <c r="B121" i="4"/>
  <c r="C121" i="4"/>
  <c r="D121" i="4"/>
  <c r="A122" i="4"/>
  <c r="B122" i="4"/>
  <c r="C122" i="4"/>
  <c r="D122" i="4"/>
  <c r="A123" i="4"/>
  <c r="B123" i="4"/>
  <c r="C123" i="4"/>
  <c r="D123" i="4"/>
  <c r="A124" i="4"/>
  <c r="B124" i="4"/>
  <c r="C124" i="4"/>
  <c r="D124" i="4"/>
  <c r="A125" i="4"/>
  <c r="B125" i="4"/>
  <c r="C125" i="4"/>
  <c r="D125" i="4"/>
  <c r="A126" i="4"/>
  <c r="B126" i="4"/>
  <c r="C126" i="4"/>
  <c r="D126" i="4"/>
  <c r="A127" i="4"/>
  <c r="B127" i="4"/>
  <c r="C127" i="4"/>
  <c r="D127" i="4"/>
  <c r="A128" i="4"/>
  <c r="B128" i="4"/>
  <c r="C128" i="4"/>
  <c r="D128" i="4"/>
  <c r="A129" i="4"/>
  <c r="B129" i="4"/>
  <c r="C129" i="4"/>
  <c r="D129" i="4"/>
  <c r="A130" i="4"/>
  <c r="B130" i="4"/>
  <c r="C130" i="4"/>
  <c r="D130" i="4"/>
  <c r="A131" i="4"/>
  <c r="B131" i="4"/>
  <c r="C131" i="4"/>
  <c r="D131" i="4"/>
  <c r="A132" i="4"/>
  <c r="B132" i="4"/>
  <c r="C132" i="4"/>
  <c r="D132" i="4"/>
  <c r="A133" i="4"/>
  <c r="B133" i="4"/>
  <c r="C133" i="4"/>
  <c r="D133" i="4"/>
  <c r="A134" i="4"/>
  <c r="B134" i="4"/>
  <c r="C134" i="4"/>
  <c r="D134" i="4"/>
  <c r="A135" i="4"/>
  <c r="B135" i="4"/>
  <c r="C135" i="4"/>
  <c r="D135" i="4"/>
  <c r="A136" i="4"/>
  <c r="B136" i="4"/>
  <c r="C136" i="4"/>
  <c r="D136" i="4"/>
  <c r="A137" i="4"/>
  <c r="B137" i="4"/>
  <c r="C137" i="4"/>
  <c r="D137" i="4"/>
  <c r="A138" i="4"/>
  <c r="B138" i="4"/>
  <c r="C138" i="4"/>
  <c r="D138" i="4"/>
  <c r="A139" i="4"/>
  <c r="B139" i="4"/>
  <c r="C139" i="4"/>
  <c r="D139" i="4"/>
  <c r="A140" i="4"/>
  <c r="B140" i="4"/>
  <c r="C140" i="4"/>
  <c r="D140" i="4"/>
  <c r="A141" i="4"/>
  <c r="B141" i="4"/>
  <c r="C141" i="4"/>
  <c r="D141" i="4"/>
  <c r="A142" i="4"/>
  <c r="B142" i="4"/>
  <c r="C142" i="4"/>
  <c r="D142" i="4"/>
  <c r="A143" i="4"/>
  <c r="B143" i="4"/>
  <c r="C143" i="4"/>
  <c r="D143" i="4"/>
  <c r="A144" i="4"/>
  <c r="B144" i="4"/>
  <c r="C144" i="4"/>
  <c r="D144" i="4"/>
  <c r="A145" i="4"/>
  <c r="B145" i="4"/>
  <c r="C145" i="4"/>
  <c r="D145" i="4"/>
  <c r="A146" i="4"/>
  <c r="B146" i="4"/>
  <c r="C146" i="4"/>
  <c r="D146" i="4"/>
  <c r="A147" i="4"/>
  <c r="B147" i="4"/>
  <c r="C147" i="4"/>
  <c r="D147" i="4"/>
  <c r="A148" i="4"/>
  <c r="B148" i="4"/>
  <c r="C148" i="4"/>
  <c r="D148" i="4"/>
  <c r="A149" i="4"/>
  <c r="B149" i="4"/>
  <c r="C149" i="4"/>
  <c r="D149" i="4"/>
  <c r="A150" i="4"/>
  <c r="B150" i="4"/>
  <c r="C150" i="4"/>
  <c r="D150" i="4"/>
  <c r="A151" i="4"/>
  <c r="B151" i="4"/>
  <c r="C151" i="4"/>
  <c r="D151" i="4"/>
  <c r="A152" i="4"/>
  <c r="B152" i="4"/>
  <c r="C152" i="4"/>
  <c r="D152" i="4"/>
  <c r="A153" i="4"/>
  <c r="B153" i="4"/>
  <c r="C153" i="4"/>
  <c r="D153" i="4"/>
  <c r="A154" i="4"/>
  <c r="B154" i="4"/>
  <c r="C154" i="4"/>
  <c r="D154" i="4"/>
  <c r="A155" i="4"/>
  <c r="B155" i="4"/>
  <c r="C155" i="4"/>
  <c r="D155" i="4"/>
  <c r="A156" i="4"/>
  <c r="B156" i="4"/>
  <c r="C156" i="4"/>
  <c r="D156" i="4"/>
  <c r="A157" i="4"/>
  <c r="B157" i="4"/>
  <c r="C157" i="4"/>
  <c r="D157" i="4"/>
  <c r="A158" i="4"/>
  <c r="B158" i="4"/>
  <c r="C158" i="4"/>
  <c r="D158" i="4"/>
  <c r="A159" i="4"/>
  <c r="B159" i="4"/>
  <c r="C159" i="4"/>
  <c r="D159" i="4"/>
  <c r="A160" i="4"/>
  <c r="B160" i="4"/>
  <c r="C160" i="4"/>
  <c r="D160" i="4"/>
  <c r="A161" i="4"/>
  <c r="B161" i="4"/>
  <c r="C161" i="4"/>
  <c r="D161" i="4"/>
  <c r="A162" i="4"/>
  <c r="B162" i="4"/>
  <c r="C162" i="4"/>
  <c r="D162" i="4"/>
  <c r="A163" i="4"/>
  <c r="B163" i="4"/>
  <c r="C163" i="4"/>
  <c r="D163" i="4"/>
  <c r="A164" i="4"/>
  <c r="B164" i="4"/>
  <c r="C164" i="4"/>
  <c r="D164" i="4"/>
  <c r="A165" i="4"/>
  <c r="B165" i="4"/>
  <c r="C165" i="4"/>
  <c r="D165" i="4"/>
  <c r="A166" i="4"/>
  <c r="B166" i="4"/>
  <c r="C166" i="4"/>
  <c r="D166" i="4"/>
  <c r="A167" i="4"/>
  <c r="B167" i="4"/>
  <c r="C167" i="4"/>
  <c r="D167" i="4"/>
  <c r="A168" i="4"/>
  <c r="B168" i="4"/>
  <c r="C168" i="4"/>
  <c r="D168" i="4"/>
  <c r="A169" i="4"/>
  <c r="B169" i="4"/>
  <c r="C169" i="4"/>
  <c r="D169" i="4"/>
  <c r="A170" i="4"/>
  <c r="B170" i="4"/>
  <c r="C170" i="4"/>
  <c r="D170" i="4"/>
  <c r="A171" i="4"/>
  <c r="B171" i="4"/>
  <c r="C171" i="4"/>
  <c r="D171" i="4"/>
  <c r="A172" i="4"/>
  <c r="B172" i="4"/>
  <c r="C172" i="4"/>
  <c r="D172" i="4"/>
  <c r="A173" i="4"/>
  <c r="B173" i="4"/>
  <c r="C173" i="4"/>
  <c r="D173" i="4"/>
  <c r="A174" i="4"/>
  <c r="B174" i="4"/>
  <c r="C174" i="4"/>
  <c r="D174" i="4"/>
  <c r="J30" i="4"/>
  <c r="M89" i="4"/>
  <c r="M54" i="4"/>
  <c r="M46" i="4"/>
  <c r="J55" i="4"/>
  <c r="J6" i="4"/>
  <c r="J10" i="4"/>
  <c r="M5" i="3"/>
  <c r="J5" i="3"/>
  <c r="J6" i="3"/>
  <c r="J7" i="3"/>
  <c r="J8" i="3"/>
  <c r="J9" i="3"/>
  <c r="J10" i="3"/>
  <c r="J11" i="3"/>
  <c r="J12" i="3"/>
  <c r="J13" i="3"/>
  <c r="J14" i="3"/>
  <c r="J15" i="3"/>
  <c r="J16" i="3"/>
  <c r="J17" i="3"/>
  <c r="J18" i="3"/>
  <c r="J19" i="3"/>
  <c r="J20" i="3"/>
  <c r="J21" i="3"/>
  <c r="J22" i="3"/>
  <c r="J23" i="3"/>
  <c r="J24" i="3"/>
  <c r="J25" i="3"/>
  <c r="J26" i="3"/>
  <c r="J27" i="3"/>
  <c r="J28" i="3"/>
  <c r="J29" i="3"/>
  <c r="J30" i="3"/>
  <c r="J31" i="3"/>
  <c r="J32" i="3"/>
  <c r="J33" i="3"/>
  <c r="J34" i="3"/>
  <c r="J35" i="3"/>
  <c r="J36" i="3"/>
  <c r="J37" i="3"/>
  <c r="J38" i="3"/>
  <c r="J39" i="3"/>
  <c r="J40" i="3"/>
  <c r="J41" i="3"/>
  <c r="J42" i="3"/>
  <c r="J43" i="3"/>
  <c r="J44" i="3"/>
  <c r="J45" i="3"/>
  <c r="J46" i="3"/>
  <c r="J47" i="3"/>
  <c r="J48" i="3"/>
  <c r="J49" i="3"/>
  <c r="J50" i="3"/>
  <c r="J4" i="3"/>
  <c r="G4" i="3"/>
  <c r="H5" i="3"/>
  <c r="H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H4" i="3"/>
  <c r="G5" i="3"/>
  <c r="G6" i="3"/>
  <c r="G7" i="3"/>
  <c r="G8" i="3"/>
  <c r="G9" i="3"/>
  <c r="G10" i="3"/>
  <c r="G11" i="3"/>
  <c r="G12" i="3"/>
  <c r="G13" i="3"/>
  <c r="G14" i="3"/>
  <c r="G15" i="3"/>
  <c r="G16" i="3"/>
  <c r="G17" i="3"/>
  <c r="G18" i="3"/>
  <c r="G19" i="3"/>
  <c r="G20" i="3"/>
  <c r="G21" i="3"/>
  <c r="G22" i="3"/>
  <c r="G23" i="3"/>
  <c r="G24" i="3"/>
  <c r="G25" i="3"/>
  <c r="G26" i="3"/>
  <c r="G27" i="3"/>
  <c r="G28" i="3"/>
  <c r="G29" i="3"/>
  <c r="G30" i="3"/>
  <c r="G31" i="3"/>
  <c r="G32" i="3"/>
  <c r="G33" i="3"/>
  <c r="G34" i="3"/>
  <c r="G35" i="3"/>
  <c r="G36" i="3"/>
  <c r="G37" i="3"/>
  <c r="G38" i="3"/>
  <c r="G39" i="3"/>
  <c r="G40" i="3"/>
  <c r="G41" i="3"/>
  <c r="G42" i="3"/>
  <c r="G43" i="3"/>
  <c r="G44" i="3"/>
  <c r="G45" i="3"/>
  <c r="G46" i="3"/>
  <c r="G47" i="3"/>
  <c r="G48" i="3"/>
  <c r="G49" i="3"/>
  <c r="G50" i="3"/>
  <c r="F5" i="3"/>
  <c r="F6" i="3"/>
  <c r="F7" i="3"/>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E5" i="3"/>
  <c r="E6" i="3"/>
  <c r="E7" i="3"/>
  <c r="E8" i="3"/>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F4" i="3"/>
  <c r="E4" i="3"/>
  <c r="I4" i="2"/>
  <c r="I18" i="2"/>
  <c r="K18" i="2" s="1"/>
  <c r="L18" i="2"/>
  <c r="N18" i="2" s="1"/>
  <c r="L17" i="2"/>
  <c r="N17" i="2" s="1"/>
  <c r="I17" i="2"/>
  <c r="K17" i="2"/>
  <c r="O17" i="2" s="1"/>
  <c r="L16" i="2"/>
  <c r="N16" i="2" s="1"/>
  <c r="I16" i="2"/>
  <c r="K16" i="2" s="1"/>
  <c r="O16" i="2" s="1"/>
  <c r="L15" i="2"/>
  <c r="N15" i="2"/>
  <c r="I15" i="2"/>
  <c r="K15" i="2" s="1"/>
  <c r="O15" i="2" s="1"/>
  <c r="L14" i="2"/>
  <c r="N14" i="2" s="1"/>
  <c r="I14" i="2"/>
  <c r="K14" i="2" s="1"/>
  <c r="L13" i="2"/>
  <c r="N13" i="2"/>
  <c r="I13" i="2"/>
  <c r="K13" i="2" s="1"/>
  <c r="O13" i="2" s="1"/>
  <c r="L12" i="2"/>
  <c r="N12" i="2" s="1"/>
  <c r="I12" i="2"/>
  <c r="K12" i="2" s="1"/>
  <c r="L11" i="2"/>
  <c r="N11" i="2"/>
  <c r="I11" i="2"/>
  <c r="K11" i="2" s="1"/>
  <c r="O11" i="2" s="1"/>
  <c r="L10" i="2"/>
  <c r="N10" i="2" s="1"/>
  <c r="O10" i="2" s="1"/>
  <c r="I10" i="2"/>
  <c r="K10" i="2"/>
  <c r="L9" i="2"/>
  <c r="N9" i="2"/>
  <c r="I9" i="2"/>
  <c r="K9" i="2" s="1"/>
  <c r="O9" i="2" s="1"/>
  <c r="L8" i="2"/>
  <c r="N8" i="2" s="1"/>
  <c r="O8" i="2" s="1"/>
  <c r="I8" i="2"/>
  <c r="K8" i="2"/>
  <c r="L7" i="2"/>
  <c r="N7" i="2" s="1"/>
  <c r="I7" i="2"/>
  <c r="K7" i="2" s="1"/>
  <c r="O7" i="2" s="1"/>
  <c r="L6" i="2"/>
  <c r="N6" i="2" s="1"/>
  <c r="I6" i="2"/>
  <c r="K6" i="2" s="1"/>
  <c r="L5" i="2"/>
  <c r="N5" i="2" s="1"/>
  <c r="I5" i="2"/>
  <c r="K5" i="2" s="1"/>
  <c r="O5" i="2" s="1"/>
  <c r="L4" i="2"/>
  <c r="N4" i="2" s="1"/>
  <c r="K4" i="2"/>
  <c r="O4" i="2" s="1"/>
  <c r="M34" i="4"/>
  <c r="J34" i="4"/>
  <c r="M37" i="4"/>
  <c r="M8" i="4"/>
  <c r="J37" i="4"/>
  <c r="M37" i="3"/>
  <c r="M34" i="3"/>
  <c r="O6" i="2" l="1"/>
  <c r="O19" i="2" s="1"/>
  <c r="O12" i="2"/>
  <c r="O18" i="2"/>
  <c r="O14" i="2"/>
  <c r="J77" i="4"/>
  <c r="M138" i="4"/>
  <c r="N138" i="4" s="1"/>
  <c r="J19" i="4"/>
  <c r="M120" i="4"/>
  <c r="N120" i="4" s="1"/>
  <c r="M134" i="4"/>
  <c r="N134" i="4" s="1"/>
  <c r="M64" i="4"/>
  <c r="J4" i="4"/>
  <c r="J35" i="4"/>
  <c r="J79" i="4"/>
  <c r="J69" i="4"/>
  <c r="J74" i="4"/>
  <c r="J64" i="4"/>
  <c r="J117" i="4"/>
  <c r="K117" i="4" s="1"/>
  <c r="J59" i="4"/>
  <c r="M68" i="4"/>
  <c r="M72" i="4"/>
  <c r="M14" i="3"/>
  <c r="M27" i="4"/>
  <c r="M132" i="4"/>
  <c r="N132" i="4" s="1"/>
  <c r="J32" i="4"/>
  <c r="M25" i="3"/>
  <c r="M124" i="4"/>
  <c r="N124" i="4" s="1"/>
  <c r="J75" i="4"/>
  <c r="J124" i="4"/>
  <c r="K124" i="4" s="1"/>
  <c r="J137" i="4"/>
  <c r="K137" i="4" s="1"/>
  <c r="M27" i="3"/>
  <c r="M23" i="4"/>
  <c r="M18" i="3"/>
  <c r="M18" i="4"/>
  <c r="M14" i="4"/>
  <c r="M111" i="4"/>
  <c r="N111" i="4" s="1"/>
  <c r="J100" i="4"/>
  <c r="M76" i="4"/>
  <c r="M114" i="4"/>
  <c r="N114" i="4" s="1"/>
  <c r="J134" i="4"/>
  <c r="K134" i="4" s="1"/>
  <c r="M87" i="4"/>
  <c r="J106" i="4"/>
  <c r="K106" i="4" s="1"/>
  <c r="J94" i="4"/>
  <c r="J11" i="4"/>
  <c r="J130" i="4"/>
  <c r="K130" i="4" s="1"/>
  <c r="M17" i="4"/>
  <c r="M35" i="3"/>
  <c r="M107" i="4"/>
  <c r="N107" i="4" s="1"/>
  <c r="M74" i="4"/>
  <c r="M95" i="4"/>
  <c r="J97" i="4"/>
  <c r="M62" i="4"/>
  <c r="J121" i="4"/>
  <c r="K121" i="4" s="1"/>
  <c r="M32" i="4"/>
  <c r="M115" i="4"/>
  <c r="N115" i="4" s="1"/>
  <c r="M67" i="4"/>
  <c r="J61" i="4"/>
  <c r="M71" i="4"/>
  <c r="J58" i="4"/>
  <c r="M103" i="4"/>
  <c r="J33" i="4"/>
  <c r="M58" i="4"/>
  <c r="M33" i="3"/>
  <c r="M48" i="4"/>
  <c r="M9" i="3"/>
  <c r="J78" i="4"/>
  <c r="M33" i="4"/>
  <c r="M42" i="3"/>
  <c r="M44" i="4"/>
  <c r="J48" i="4"/>
  <c r="M16" i="4"/>
  <c r="M21" i="4"/>
  <c r="J60" i="4"/>
  <c r="M24" i="3"/>
  <c r="M16" i="3"/>
  <c r="J109" i="4"/>
  <c r="K109" i="4" s="1"/>
  <c r="M25" i="4"/>
  <c r="J56" i="4"/>
  <c r="M65" i="4"/>
  <c r="J7" i="4"/>
  <c r="M12" i="4"/>
  <c r="M69" i="4"/>
  <c r="L34" i="4"/>
  <c r="N34" i="4" s="1"/>
  <c r="M21" i="3"/>
  <c r="M40" i="3"/>
  <c r="M40" i="4"/>
  <c r="J53" i="4"/>
  <c r="M70" i="4"/>
  <c r="J132" i="4"/>
  <c r="K132" i="4" s="1"/>
  <c r="M15" i="4"/>
  <c r="M19" i="4"/>
  <c r="J65" i="4"/>
  <c r="M15" i="3"/>
  <c r="M75" i="4"/>
  <c r="J46" i="4"/>
  <c r="M61" i="4"/>
  <c r="J66" i="4"/>
  <c r="J119" i="4"/>
  <c r="K119" i="4" s="1"/>
  <c r="J80" i="4"/>
  <c r="M130" i="4"/>
  <c r="N130" i="4" s="1"/>
  <c r="M19" i="3"/>
  <c r="M47" i="3"/>
  <c r="J16" i="4"/>
  <c r="M48" i="3"/>
  <c r="M60" i="4"/>
  <c r="M47" i="4"/>
  <c r="M36" i="4"/>
  <c r="M28" i="3"/>
  <c r="M24" i="4"/>
  <c r="M11" i="4"/>
  <c r="M28" i="4"/>
  <c r="M36" i="3"/>
  <c r="J45" i="4"/>
  <c r="J62" i="4"/>
  <c r="M137" i="4"/>
  <c r="N137" i="4" s="1"/>
  <c r="L75" i="4"/>
  <c r="L67" i="4"/>
  <c r="M39" i="3"/>
  <c r="J9" i="4"/>
  <c r="J13" i="4"/>
  <c r="M45" i="4"/>
  <c r="M39" i="4"/>
  <c r="J17" i="4"/>
  <c r="M20" i="3"/>
  <c r="J22" i="4"/>
  <c r="J29" i="4"/>
  <c r="J26" i="4"/>
  <c r="M123" i="4"/>
  <c r="N123" i="4" s="1"/>
  <c r="J127" i="4"/>
  <c r="K127" i="4" s="1"/>
  <c r="M118" i="4"/>
  <c r="N118" i="4" s="1"/>
  <c r="M30" i="3"/>
  <c r="M44" i="3"/>
  <c r="J41" i="4"/>
  <c r="M43" i="3"/>
  <c r="J49" i="4"/>
  <c r="J23" i="4"/>
  <c r="M80" i="4"/>
  <c r="M38" i="3"/>
  <c r="J115" i="4"/>
  <c r="K115" i="4" s="1"/>
  <c r="M127" i="4"/>
  <c r="N127" i="4" s="1"/>
  <c r="I45" i="4"/>
  <c r="I37" i="4"/>
  <c r="K37" i="4" s="1"/>
  <c r="I29" i="4"/>
  <c r="M31" i="3"/>
  <c r="M57" i="4"/>
  <c r="M110" i="4"/>
  <c r="N110" i="4" s="1"/>
  <c r="M121" i="4"/>
  <c r="N121" i="4" s="1"/>
  <c r="J71" i="4"/>
  <c r="M41" i="4"/>
  <c r="M53" i="4"/>
  <c r="M41" i="3"/>
  <c r="M31" i="4"/>
  <c r="M49" i="3"/>
  <c r="J131" i="4"/>
  <c r="K131" i="4" s="1"/>
  <c r="J114" i="4"/>
  <c r="K114" i="4" s="1"/>
  <c r="M49" i="4"/>
  <c r="J110" i="4"/>
  <c r="K110" i="4" s="1"/>
  <c r="M112" i="4"/>
  <c r="N112" i="4" s="1"/>
  <c r="L84" i="4"/>
  <c r="I98" i="4"/>
  <c r="I40" i="4"/>
  <c r="K40" i="4" s="1"/>
  <c r="I16" i="4"/>
  <c r="J99" i="4"/>
  <c r="J76" i="4"/>
  <c r="J52" i="4"/>
  <c r="L43" i="4"/>
  <c r="L35" i="4"/>
  <c r="L27" i="4"/>
  <c r="L19" i="4"/>
  <c r="L11" i="4"/>
  <c r="J51" i="4"/>
  <c r="K51" i="4" s="1"/>
  <c r="J98" i="4"/>
  <c r="L71" i="4"/>
  <c r="L55" i="4"/>
  <c r="M4" i="3"/>
  <c r="J42" i="4"/>
  <c r="J126" i="4"/>
  <c r="K126" i="4" s="1"/>
  <c r="J25" i="4"/>
  <c r="J21" i="4"/>
  <c r="M32" i="3"/>
  <c r="M4" i="4"/>
  <c r="J8" i="4"/>
  <c r="J68" i="4"/>
  <c r="M131" i="4"/>
  <c r="N131" i="4" s="1"/>
  <c r="M45" i="3"/>
  <c r="M77" i="4"/>
  <c r="J12" i="4"/>
  <c r="M99" i="4"/>
  <c r="I102" i="4"/>
  <c r="M10" i="4"/>
  <c r="M88" i="4"/>
  <c r="J125" i="4"/>
  <c r="K125" i="4" s="1"/>
  <c r="M97" i="4"/>
  <c r="J39" i="4"/>
  <c r="J85" i="4"/>
  <c r="M84" i="4"/>
  <c r="J111" i="4"/>
  <c r="K111" i="4" s="1"/>
  <c r="M10" i="3"/>
  <c r="J91" i="4"/>
  <c r="M122" i="4"/>
  <c r="N122" i="4" s="1"/>
  <c r="M6" i="3"/>
  <c r="J44" i="4"/>
  <c r="L37" i="4"/>
  <c r="N37" i="4" s="1"/>
  <c r="J118" i="4"/>
  <c r="K118" i="4" s="1"/>
  <c r="I78" i="4"/>
  <c r="I70" i="4"/>
  <c r="I62" i="4"/>
  <c r="I54" i="4"/>
  <c r="I26" i="4"/>
  <c r="I94" i="4"/>
  <c r="L6" i="3"/>
  <c r="I59" i="4"/>
  <c r="I100" i="4"/>
  <c r="I92" i="4"/>
  <c r="K92" i="4" s="1"/>
  <c r="I84" i="4"/>
  <c r="I75" i="4"/>
  <c r="L45" i="3"/>
  <c r="L37" i="3"/>
  <c r="N37" i="3" s="1"/>
  <c r="L5" i="3"/>
  <c r="N5" i="3" s="1"/>
  <c r="I74" i="4"/>
  <c r="I66" i="4"/>
  <c r="I58" i="4"/>
  <c r="I50" i="4"/>
  <c r="I42" i="4"/>
  <c r="I34" i="4"/>
  <c r="K34" i="4" s="1"/>
  <c r="I99" i="4"/>
  <c r="I91" i="4"/>
  <c r="I83" i="4"/>
  <c r="L77" i="4"/>
  <c r="L69" i="4"/>
  <c r="L61" i="4"/>
  <c r="L53" i="4"/>
  <c r="I18" i="4"/>
  <c r="I10" i="4"/>
  <c r="K10" i="4" s="1"/>
  <c r="I29" i="3"/>
  <c r="K29" i="3" s="1"/>
  <c r="I21" i="3"/>
  <c r="K21" i="3" s="1"/>
  <c r="I49" i="3"/>
  <c r="K49" i="3" s="1"/>
  <c r="I33" i="3"/>
  <c r="K33" i="3" s="1"/>
  <c r="I9" i="3"/>
  <c r="K9" i="3" s="1"/>
  <c r="L102" i="4"/>
  <c r="L94" i="4"/>
  <c r="L86" i="4"/>
  <c r="I49" i="4"/>
  <c r="N116" i="4"/>
  <c r="I67" i="4"/>
  <c r="I4" i="3"/>
  <c r="K4" i="3" s="1"/>
  <c r="L76" i="4"/>
  <c r="L68" i="4"/>
  <c r="L60" i="4"/>
  <c r="L52" i="4"/>
  <c r="L44" i="4"/>
  <c r="L36" i="4"/>
  <c r="L28" i="4"/>
  <c r="L4" i="3"/>
  <c r="L101" i="4"/>
  <c r="N101" i="4" s="1"/>
  <c r="L93" i="4"/>
  <c r="L85" i="4"/>
  <c r="L20" i="4"/>
  <c r="L12" i="4"/>
  <c r="I103" i="4"/>
  <c r="I95" i="4"/>
  <c r="I87" i="4"/>
  <c r="L72" i="4"/>
  <c r="L64" i="4"/>
  <c r="L56" i="4"/>
  <c r="I21" i="4"/>
  <c r="I13" i="4"/>
  <c r="I5" i="4"/>
  <c r="L97" i="4"/>
  <c r="L89" i="4"/>
  <c r="N89" i="4" s="1"/>
  <c r="L80" i="4"/>
  <c r="L47" i="4"/>
  <c r="L39" i="4"/>
  <c r="L31" i="4"/>
  <c r="L35" i="3"/>
  <c r="L27" i="3"/>
  <c r="L19" i="3"/>
  <c r="L11" i="3"/>
  <c r="N11" i="3" s="1"/>
  <c r="L23" i="4"/>
  <c r="L15" i="4"/>
  <c r="L7" i="4"/>
  <c r="J31" i="4"/>
  <c r="M51" i="4"/>
  <c r="N51" i="4" s="1"/>
  <c r="M66" i="4"/>
  <c r="J138" i="4"/>
  <c r="K138" i="4" s="1"/>
  <c r="I6" i="4"/>
  <c r="K6" i="4" s="1"/>
  <c r="J36" i="4"/>
  <c r="L46" i="3"/>
  <c r="L38" i="3"/>
  <c r="L99" i="4"/>
  <c r="L91" i="4"/>
  <c r="I23" i="4"/>
  <c r="J128" i="4"/>
  <c r="K128" i="4" s="1"/>
  <c r="J27" i="4"/>
  <c r="I38" i="3"/>
  <c r="K38" i="3" s="1"/>
  <c r="I22" i="3"/>
  <c r="K22" i="3" s="1"/>
  <c r="I14" i="3"/>
  <c r="K14" i="3" s="1"/>
  <c r="M55" i="4"/>
  <c r="K116" i="4"/>
  <c r="J103" i="4"/>
  <c r="I81" i="4"/>
  <c r="K81" i="4" s="1"/>
  <c r="I41" i="3"/>
  <c r="K41" i="3" s="1"/>
  <c r="J70" i="4"/>
  <c r="J67" i="4"/>
  <c r="J87" i="4"/>
  <c r="J83" i="4"/>
  <c r="N129" i="4"/>
  <c r="M78" i="4"/>
  <c r="M50" i="3"/>
  <c r="L4" i="4"/>
  <c r="J122" i="4"/>
  <c r="K122" i="4" s="1"/>
  <c r="M7" i="3"/>
  <c r="J24" i="4"/>
  <c r="M6" i="4"/>
  <c r="L9" i="3"/>
  <c r="L39" i="3"/>
  <c r="M56" i="4"/>
  <c r="M86" i="4"/>
  <c r="M94" i="4"/>
  <c r="I68" i="4"/>
  <c r="L48" i="4"/>
  <c r="J120" i="4"/>
  <c r="K120" i="4" s="1"/>
  <c r="J112" i="4"/>
  <c r="K112" i="4" s="1"/>
  <c r="M128" i="4"/>
  <c r="N128" i="4" s="1"/>
  <c r="J72" i="4"/>
  <c r="J86" i="4"/>
  <c r="I101" i="4"/>
  <c r="K101" i="4" s="1"/>
  <c r="I85" i="4"/>
  <c r="M119" i="4"/>
  <c r="N119" i="4" s="1"/>
  <c r="J28" i="4"/>
  <c r="M91" i="4"/>
  <c r="M93" i="4"/>
  <c r="I71" i="4"/>
  <c r="M126" i="4"/>
  <c r="N126" i="4" s="1"/>
  <c r="I90" i="4"/>
  <c r="L59" i="4"/>
  <c r="J88" i="4"/>
  <c r="I104" i="4"/>
  <c r="L78" i="4"/>
  <c r="L70" i="4"/>
  <c r="K133" i="4"/>
  <c r="N125" i="4"/>
  <c r="M117" i="4"/>
  <c r="N117" i="4" s="1"/>
  <c r="J15" i="4"/>
  <c r="M20" i="4"/>
  <c r="J50" i="4"/>
  <c r="J43" i="4"/>
  <c r="M7" i="4"/>
  <c r="K129" i="4"/>
  <c r="L62" i="4"/>
  <c r="L54" i="4"/>
  <c r="N54" i="4" s="1"/>
  <c r="M46" i="3"/>
  <c r="I18" i="3"/>
  <c r="K18" i="3" s="1"/>
  <c r="J54" i="4"/>
  <c r="I27" i="4"/>
  <c r="J123" i="4"/>
  <c r="K123" i="4" s="1"/>
  <c r="J63" i="4"/>
  <c r="J84" i="4"/>
  <c r="I30" i="4"/>
  <c r="K30" i="4" s="1"/>
  <c r="L83" i="4"/>
  <c r="L74" i="4"/>
  <c r="I48" i="4"/>
  <c r="I15" i="4"/>
  <c r="I4" i="4"/>
  <c r="L26" i="4"/>
  <c r="L34" i="3"/>
  <c r="N34" i="3" s="1"/>
  <c r="L66" i="4"/>
  <c r="L40" i="4"/>
  <c r="L18" i="4"/>
  <c r="L10" i="4"/>
  <c r="I7" i="4"/>
  <c r="L31" i="3"/>
  <c r="L23" i="3"/>
  <c r="N23" i="3" s="1"/>
  <c r="N133" i="4"/>
  <c r="L58" i="4"/>
  <c r="I14" i="4"/>
  <c r="K14" i="4" s="1"/>
  <c r="I86" i="4"/>
  <c r="I28" i="4"/>
  <c r="L63" i="4"/>
  <c r="N63" i="4" s="1"/>
  <c r="I82" i="4"/>
  <c r="K82" i="4" s="1"/>
  <c r="I73" i="4"/>
  <c r="K73" i="4" s="1"/>
  <c r="L65" i="4"/>
  <c r="L50" i="4"/>
  <c r="I32" i="4"/>
  <c r="L17" i="4"/>
  <c r="I8" i="4"/>
  <c r="L100" i="4"/>
  <c r="I97" i="4"/>
  <c r="I65" i="4"/>
  <c r="L57" i="4"/>
  <c r="L24" i="4"/>
  <c r="L92" i="4"/>
  <c r="N92" i="4" s="1"/>
  <c r="I89" i="4"/>
  <c r="I80" i="4"/>
  <c r="I57" i="4"/>
  <c r="L49" i="4"/>
  <c r="L42" i="4"/>
  <c r="I39" i="4"/>
  <c r="I31" i="4"/>
  <c r="I24" i="4"/>
  <c r="L16" i="4"/>
  <c r="L50" i="3"/>
  <c r="L42" i="3"/>
  <c r="L26" i="3"/>
  <c r="L18" i="3"/>
  <c r="L10" i="3"/>
  <c r="K135" i="4"/>
  <c r="L87" i="4"/>
  <c r="I69" i="4"/>
  <c r="L43" i="3"/>
  <c r="L90" i="4"/>
  <c r="I79" i="4"/>
  <c r="I55" i="4"/>
  <c r="K55" i="4" s="1"/>
  <c r="I38" i="4"/>
  <c r="K113" i="4"/>
  <c r="I50" i="3"/>
  <c r="K50" i="3" s="1"/>
  <c r="I42" i="3"/>
  <c r="K42" i="3" s="1"/>
  <c r="I34" i="3"/>
  <c r="K34" i="3" s="1"/>
  <c r="I26" i="3"/>
  <c r="K26" i="3" s="1"/>
  <c r="I10" i="3"/>
  <c r="K10" i="3" s="1"/>
  <c r="L48" i="3"/>
  <c r="L40" i="3"/>
  <c r="L32" i="3"/>
  <c r="L24" i="3"/>
  <c r="L16" i="3"/>
  <c r="L8" i="3"/>
  <c r="I93" i="4"/>
  <c r="L82" i="4"/>
  <c r="N82" i="4" s="1"/>
  <c r="L32" i="4"/>
  <c r="I12" i="4"/>
  <c r="L8" i="4"/>
  <c r="N8" i="4" s="1"/>
  <c r="I61" i="4"/>
  <c r="I96" i="4"/>
  <c r="K96" i="4" s="1"/>
  <c r="I77" i="4"/>
  <c r="L73" i="4"/>
  <c r="I60" i="4"/>
  <c r="I48" i="3"/>
  <c r="K48" i="3" s="1"/>
  <c r="I40" i="3"/>
  <c r="K40" i="3" s="1"/>
  <c r="I32" i="3"/>
  <c r="K32" i="3" s="1"/>
  <c r="I24" i="3"/>
  <c r="K24" i="3" s="1"/>
  <c r="I16" i="3"/>
  <c r="K16" i="3" s="1"/>
  <c r="I8" i="3"/>
  <c r="K8" i="3" s="1"/>
  <c r="I44" i="3"/>
  <c r="K44" i="3" s="1"/>
  <c r="I36" i="3"/>
  <c r="K36" i="3" s="1"/>
  <c r="I28" i="3"/>
  <c r="K28" i="3" s="1"/>
  <c r="I20" i="3"/>
  <c r="K20" i="3" s="1"/>
  <c r="I12" i="3"/>
  <c r="K12" i="3" s="1"/>
  <c r="K136" i="4"/>
  <c r="L95" i="4"/>
  <c r="I63" i="4"/>
  <c r="I53" i="4"/>
  <c r="I46" i="4"/>
  <c r="I11" i="4"/>
  <c r="L98" i="4"/>
  <c r="I88" i="4"/>
  <c r="I76" i="4"/>
  <c r="L45" i="4"/>
  <c r="I22" i="4"/>
  <c r="M29" i="4"/>
  <c r="M79" i="4"/>
  <c r="N79" i="4" s="1"/>
  <c r="L44" i="3"/>
  <c r="L12" i="3"/>
  <c r="N12" i="3" s="1"/>
  <c r="J90" i="4"/>
  <c r="J18" i="4"/>
  <c r="J57" i="4"/>
  <c r="M13" i="4"/>
  <c r="M35" i="4"/>
  <c r="M73" i="4"/>
  <c r="M17" i="3"/>
  <c r="M13" i="3"/>
  <c r="M8" i="3"/>
  <c r="J38" i="4"/>
  <c r="J89" i="4"/>
  <c r="M90" i="4"/>
  <c r="M30" i="4"/>
  <c r="J95" i="4"/>
  <c r="J102" i="4"/>
  <c r="M83" i="4"/>
  <c r="I43" i="3"/>
  <c r="K43" i="3" s="1"/>
  <c r="I35" i="3"/>
  <c r="K35" i="3" s="1"/>
  <c r="I27" i="3"/>
  <c r="K27" i="3" s="1"/>
  <c r="I19" i="3"/>
  <c r="K19" i="3" s="1"/>
  <c r="I11" i="3"/>
  <c r="K11" i="3" s="1"/>
  <c r="L49" i="3"/>
  <c r="L41" i="3"/>
  <c r="L33" i="3"/>
  <c r="L25" i="3"/>
  <c r="L17" i="3"/>
  <c r="I47" i="3"/>
  <c r="K47" i="3" s="1"/>
  <c r="I15" i="3"/>
  <c r="K15" i="3" s="1"/>
  <c r="I7" i="3"/>
  <c r="K7" i="3" s="1"/>
  <c r="J47" i="4"/>
  <c r="M43" i="4"/>
  <c r="J105" i="4"/>
  <c r="K105" i="4" s="1"/>
  <c r="M85" i="4"/>
  <c r="M29" i="3"/>
  <c r="J20" i="4"/>
  <c r="M26" i="4"/>
  <c r="M22" i="4"/>
  <c r="I46" i="3"/>
  <c r="K46" i="3" s="1"/>
  <c r="L30" i="3"/>
  <c r="J5" i="4"/>
  <c r="M52" i="4"/>
  <c r="M50" i="4"/>
  <c r="M42" i="4"/>
  <c r="M105" i="4"/>
  <c r="N105" i="4" s="1"/>
  <c r="M109" i="4"/>
  <c r="N109" i="4" s="1"/>
  <c r="M59" i="4"/>
  <c r="M22" i="3"/>
  <c r="M26" i="3"/>
  <c r="J93" i="4"/>
  <c r="M102" i="4"/>
  <c r="M106" i="4"/>
  <c r="N106" i="4" s="1"/>
  <c r="M9" i="4"/>
  <c r="N136" i="4"/>
  <c r="I19" i="4"/>
  <c r="I36" i="4"/>
  <c r="I20" i="4"/>
  <c r="L46" i="4"/>
  <c r="N46" i="4" s="1"/>
  <c r="J107" i="4"/>
  <c r="K107" i="4" s="1"/>
  <c r="I35" i="4"/>
  <c r="M100" i="4"/>
  <c r="J104" i="4"/>
  <c r="J108" i="4"/>
  <c r="K108" i="4" s="1"/>
  <c r="I25" i="3"/>
  <c r="K25" i="3" s="1"/>
  <c r="I17" i="3"/>
  <c r="K17" i="3" s="1"/>
  <c r="I45" i="3"/>
  <c r="K45" i="3" s="1"/>
  <c r="I37" i="3"/>
  <c r="K37" i="3" s="1"/>
  <c r="L29" i="3"/>
  <c r="L21" i="3"/>
  <c r="I5" i="3"/>
  <c r="K5" i="3" s="1"/>
  <c r="M38" i="4"/>
  <c r="N135" i="4"/>
  <c r="L103" i="4"/>
  <c r="I52" i="4"/>
  <c r="L21" i="4"/>
  <c r="M108" i="4"/>
  <c r="N108" i="4" s="1"/>
  <c r="M113" i="4"/>
  <c r="N113" i="4" s="1"/>
  <c r="I43" i="4"/>
  <c r="L25" i="4"/>
  <c r="L5" i="4"/>
  <c r="N5" i="4" s="1"/>
  <c r="L13" i="4"/>
  <c r="I41" i="4"/>
  <c r="I33" i="4"/>
  <c r="I25" i="4"/>
  <c r="I17" i="4"/>
  <c r="I9" i="4"/>
  <c r="I72" i="4"/>
  <c r="I64" i="4"/>
  <c r="I56" i="4"/>
  <c r="L33" i="4"/>
  <c r="L104" i="4"/>
  <c r="N104" i="4" s="1"/>
  <c r="L96" i="4"/>
  <c r="N96" i="4" s="1"/>
  <c r="L88" i="4"/>
  <c r="L41" i="4"/>
  <c r="L38" i="4"/>
  <c r="M98" i="4"/>
  <c r="I47" i="4"/>
  <c r="I44" i="4"/>
  <c r="L29" i="4"/>
  <c r="L9" i="4"/>
  <c r="L6" i="4"/>
  <c r="L81" i="4"/>
  <c r="N81" i="4" s="1"/>
  <c r="I31" i="3"/>
  <c r="K31" i="3" s="1"/>
  <c r="I23" i="3"/>
  <c r="K23" i="3" s="1"/>
  <c r="L47" i="3"/>
  <c r="L7" i="3"/>
  <c r="I13" i="3"/>
  <c r="K13" i="3" s="1"/>
  <c r="L13" i="3"/>
  <c r="L14" i="3"/>
  <c r="I39" i="3"/>
  <c r="K39" i="3" s="1"/>
  <c r="L22" i="3"/>
  <c r="L15" i="3"/>
  <c r="I30" i="3"/>
  <c r="K30" i="3" s="1"/>
  <c r="I6" i="3"/>
  <c r="K6" i="3" s="1"/>
  <c r="L36" i="3"/>
  <c r="L28" i="3"/>
  <c r="L20" i="3"/>
  <c r="L14" i="4"/>
  <c r="L22" i="4"/>
  <c r="L30" i="4"/>
  <c r="K77" i="4" l="1"/>
  <c r="K35" i="4"/>
  <c r="K64" i="4"/>
  <c r="K69" i="4"/>
  <c r="K32" i="4"/>
  <c r="N72" i="4"/>
  <c r="K19" i="4"/>
  <c r="N64" i="4"/>
  <c r="N68" i="4"/>
  <c r="K79" i="4"/>
  <c r="O79" i="4" s="1"/>
  <c r="K4" i="4"/>
  <c r="N27" i="3"/>
  <c r="O27" i="3" s="1"/>
  <c r="K74" i="4"/>
  <c r="K33" i="4"/>
  <c r="N14" i="3"/>
  <c r="O14" i="3" s="1"/>
  <c r="K59" i="4"/>
  <c r="N27" i="4"/>
  <c r="N14" i="4"/>
  <c r="O14" i="4" s="1"/>
  <c r="K53" i="4"/>
  <c r="N25" i="3"/>
  <c r="O25" i="3" s="1"/>
  <c r="K75" i="4"/>
  <c r="N20" i="3"/>
  <c r="O20" i="3" s="1"/>
  <c r="N18" i="3"/>
  <c r="O18" i="3" s="1"/>
  <c r="N23" i="4"/>
  <c r="N87" i="4"/>
  <c r="N18" i="4"/>
  <c r="N32" i="4"/>
  <c r="N40" i="3"/>
  <c r="O40" i="3" s="1"/>
  <c r="K48" i="4"/>
  <c r="N33" i="4"/>
  <c r="N47" i="3"/>
  <c r="O47" i="3" s="1"/>
  <c r="K65" i="4"/>
  <c r="K97" i="4"/>
  <c r="N58" i="4"/>
  <c r="N74" i="4"/>
  <c r="N67" i="4"/>
  <c r="K11" i="4"/>
  <c r="N42" i="3"/>
  <c r="O42" i="3" s="1"/>
  <c r="K100" i="4"/>
  <c r="N16" i="4"/>
  <c r="N62" i="4"/>
  <c r="N25" i="4"/>
  <c r="N33" i="3"/>
  <c r="O33" i="3" s="1"/>
  <c r="N76" i="4"/>
  <c r="N21" i="3"/>
  <c r="O21" i="3" s="1"/>
  <c r="N95" i="4"/>
  <c r="N36" i="4"/>
  <c r="K80" i="4"/>
  <c r="N17" i="4"/>
  <c r="N35" i="3"/>
  <c r="O35" i="3" s="1"/>
  <c r="K94" i="4"/>
  <c r="N44" i="4"/>
  <c r="K61" i="4"/>
  <c r="K58" i="4"/>
  <c r="N71" i="4"/>
  <c r="N70" i="4"/>
  <c r="N48" i="4"/>
  <c r="N103" i="4"/>
  <c r="K56" i="4"/>
  <c r="N16" i="3"/>
  <c r="O16" i="3" s="1"/>
  <c r="N24" i="4"/>
  <c r="N9" i="3"/>
  <c r="O9" i="3" s="1"/>
  <c r="N28" i="4"/>
  <c r="K66" i="4"/>
  <c r="N21" i="4"/>
  <c r="N19" i="3"/>
  <c r="O19" i="3" s="1"/>
  <c r="K78" i="4"/>
  <c r="N36" i="3"/>
  <c r="O36" i="3" s="1"/>
  <c r="N65" i="4"/>
  <c r="N45" i="4"/>
  <c r="N28" i="3"/>
  <c r="O28" i="3" s="1"/>
  <c r="N24" i="3"/>
  <c r="O24" i="3" s="1"/>
  <c r="N15" i="3"/>
  <c r="O15" i="3" s="1"/>
  <c r="K60" i="4"/>
  <c r="N60" i="4"/>
  <c r="N15" i="4"/>
  <c r="K22" i="4"/>
  <c r="K7" i="4"/>
  <c r="N39" i="3"/>
  <c r="O39" i="3" s="1"/>
  <c r="N75" i="4"/>
  <c r="K13" i="4"/>
  <c r="N12" i="4"/>
  <c r="N40" i="4"/>
  <c r="O40" i="4" s="1"/>
  <c r="N11" i="4"/>
  <c r="N69" i="4"/>
  <c r="K62" i="4"/>
  <c r="N19" i="4"/>
  <c r="K16" i="4"/>
  <c r="K45" i="4"/>
  <c r="K46" i="4"/>
  <c r="O46" i="4" s="1"/>
  <c r="N47" i="4"/>
  <c r="N32" i="3"/>
  <c r="O32" i="3" s="1"/>
  <c r="N30" i="3"/>
  <c r="O30" i="3" s="1"/>
  <c r="N48" i="3"/>
  <c r="O48" i="3" s="1"/>
  <c r="K44" i="4"/>
  <c r="K9" i="4"/>
  <c r="N61" i="4"/>
  <c r="N44" i="3"/>
  <c r="O44" i="3" s="1"/>
  <c r="K17" i="4"/>
  <c r="N39" i="4"/>
  <c r="N49" i="3"/>
  <c r="O49" i="3" s="1"/>
  <c r="K26" i="4"/>
  <c r="K39" i="4"/>
  <c r="N31" i="3"/>
  <c r="O31" i="3" s="1"/>
  <c r="O134" i="4"/>
  <c r="N84" i="4"/>
  <c r="K41" i="4"/>
  <c r="K29" i="4"/>
  <c r="N80" i="4"/>
  <c r="N43" i="4"/>
  <c r="K50" i="4"/>
  <c r="K71" i="4"/>
  <c r="N57" i="4"/>
  <c r="O138" i="4"/>
  <c r="K49" i="4"/>
  <c r="N43" i="3"/>
  <c r="O43" i="3" s="1"/>
  <c r="K76" i="4"/>
  <c r="N38" i="3"/>
  <c r="O38" i="3" s="1"/>
  <c r="K23" i="4"/>
  <c r="K91" i="4"/>
  <c r="K68" i="4"/>
  <c r="N53" i="4"/>
  <c r="K98" i="4"/>
  <c r="N35" i="4"/>
  <c r="K47" i="4"/>
  <c r="N49" i="4"/>
  <c r="N31" i="4"/>
  <c r="N41" i="4"/>
  <c r="N41" i="3"/>
  <c r="O41" i="3" s="1"/>
  <c r="K43" i="4"/>
  <c r="O110" i="4"/>
  <c r="N66" i="4"/>
  <c r="O123" i="4"/>
  <c r="K52" i="4"/>
  <c r="O130" i="4"/>
  <c r="N50" i="3"/>
  <c r="O50" i="3" s="1"/>
  <c r="K99" i="4"/>
  <c r="O118" i="4"/>
  <c r="O120" i="4"/>
  <c r="N86" i="4"/>
  <c r="N52" i="4"/>
  <c r="N7" i="4"/>
  <c r="N77" i="4"/>
  <c r="N10" i="3"/>
  <c r="O10" i="3" s="1"/>
  <c r="K42" i="4"/>
  <c r="N6" i="3"/>
  <c r="O6" i="3" s="1"/>
  <c r="N88" i="4"/>
  <c r="N55" i="4"/>
  <c r="O55" i="4" s="1"/>
  <c r="N4" i="3"/>
  <c r="O4" i="3" s="1"/>
  <c r="K54" i="4"/>
  <c r="O54" i="4" s="1"/>
  <c r="N7" i="3"/>
  <c r="O7" i="3" s="1"/>
  <c r="O137" i="4"/>
  <c r="O5" i="3"/>
  <c r="O121" i="4"/>
  <c r="N93" i="4"/>
  <c r="K5" i="4"/>
  <c r="O5" i="4" s="1"/>
  <c r="N45" i="3"/>
  <c r="O45" i="3" s="1"/>
  <c r="O114" i="4"/>
  <c r="N30" i="4"/>
  <c r="O30" i="4" s="1"/>
  <c r="K25" i="4"/>
  <c r="K70" i="4"/>
  <c r="K102" i="4"/>
  <c r="O131" i="4"/>
  <c r="O126" i="4"/>
  <c r="N102" i="4"/>
  <c r="K8" i="4"/>
  <c r="O8" i="4" s="1"/>
  <c r="K85" i="4"/>
  <c r="K12" i="4"/>
  <c r="N4" i="4"/>
  <c r="K21" i="4"/>
  <c r="N99" i="4"/>
  <c r="O101" i="4"/>
  <c r="N97" i="4"/>
  <c r="N10" i="4"/>
  <c r="O10" i="4" s="1"/>
  <c r="K88" i="4"/>
  <c r="K67" i="4"/>
  <c r="O115" i="4"/>
  <c r="O125" i="4"/>
  <c r="N20" i="4"/>
  <c r="K95" i="4"/>
  <c r="N91" i="4"/>
  <c r="O129" i="4"/>
  <c r="O112" i="4"/>
  <c r="K18" i="4"/>
  <c r="O34" i="3"/>
  <c r="K27" i="4"/>
  <c r="K104" i="4"/>
  <c r="O104" i="4" s="1"/>
  <c r="N56" i="4"/>
  <c r="K83" i="4"/>
  <c r="O133" i="4"/>
  <c r="O34" i="4"/>
  <c r="O111" i="4"/>
  <c r="K87" i="4"/>
  <c r="K72" i="4"/>
  <c r="K36" i="4"/>
  <c r="O106" i="4"/>
  <c r="N26" i="4"/>
  <c r="O51" i="4"/>
  <c r="K84" i="4"/>
  <c r="O116" i="4"/>
  <c r="O12" i="3"/>
  <c r="N22" i="4"/>
  <c r="N6" i="4"/>
  <c r="O6" i="4" s="1"/>
  <c r="K90" i="4"/>
  <c r="N94" i="4"/>
  <c r="K103" i="4"/>
  <c r="N85" i="4"/>
  <c r="N78" i="4"/>
  <c r="O82" i="4"/>
  <c r="N46" i="3"/>
  <c r="O46" i="3" s="1"/>
  <c r="N73" i="4"/>
  <c r="O73" i="4" s="1"/>
  <c r="O37" i="4"/>
  <c r="K24" i="4"/>
  <c r="O132" i="4"/>
  <c r="K93" i="4"/>
  <c r="O92" i="4"/>
  <c r="O124" i="4"/>
  <c r="N98" i="4"/>
  <c r="K28" i="4"/>
  <c r="N13" i="3"/>
  <c r="O13" i="3" s="1"/>
  <c r="O109" i="4"/>
  <c r="N50" i="4"/>
  <c r="K63" i="4"/>
  <c r="O63" i="4" s="1"/>
  <c r="O96" i="4"/>
  <c r="K38" i="4"/>
  <c r="N100" i="4"/>
  <c r="K86" i="4"/>
  <c r="O11" i="3"/>
  <c r="O119" i="4"/>
  <c r="O128" i="4"/>
  <c r="N83" i="4"/>
  <c r="N90" i="4"/>
  <c r="O37" i="3"/>
  <c r="N26" i="3"/>
  <c r="O26" i="3" s="1"/>
  <c r="K57" i="4"/>
  <c r="K31" i="4"/>
  <c r="K15" i="4"/>
  <c r="O113" i="4"/>
  <c r="O117" i="4"/>
  <c r="O135" i="4"/>
  <c r="N59" i="4"/>
  <c r="O105" i="4"/>
  <c r="O107" i="4"/>
  <c r="K89" i="4"/>
  <c r="O89" i="4" s="1"/>
  <c r="N42" i="4"/>
  <c r="N8" i="3"/>
  <c r="O8" i="3" s="1"/>
  <c r="N17" i="3"/>
  <c r="O17" i="3" s="1"/>
  <c r="O136" i="4"/>
  <c r="O23" i="3"/>
  <c r="O127" i="4"/>
  <c r="O122" i="4"/>
  <c r="K20" i="4"/>
  <c r="O108" i="4"/>
  <c r="N13" i="4"/>
  <c r="O81" i="4"/>
  <c r="N22" i="3"/>
  <c r="O22" i="3" s="1"/>
  <c r="N9" i="4"/>
  <c r="N29" i="3"/>
  <c r="O29" i="3" s="1"/>
  <c r="N38" i="4"/>
  <c r="N29" i="4"/>
  <c r="O19" i="4" l="1"/>
  <c r="O35" i="4"/>
  <c r="O77" i="4"/>
  <c r="O68" i="4"/>
  <c r="O64" i="4"/>
  <c r="O69" i="4"/>
  <c r="O32" i="4"/>
  <c r="O72" i="4"/>
  <c r="O33" i="4"/>
  <c r="O4" i="4"/>
  <c r="O27" i="4"/>
  <c r="O59" i="4"/>
  <c r="O74" i="4"/>
  <c r="O53" i="4"/>
  <c r="O75" i="4"/>
  <c r="O11" i="4"/>
  <c r="O18" i="4"/>
  <c r="O23" i="4"/>
  <c r="O87" i="4"/>
  <c r="O94" i="4"/>
  <c r="O48" i="4"/>
  <c r="O95" i="4"/>
  <c r="O100" i="4"/>
  <c r="O97" i="4"/>
  <c r="O65" i="4"/>
  <c r="O58" i="4"/>
  <c r="O67" i="4"/>
  <c r="O16" i="4"/>
  <c r="O62" i="4"/>
  <c r="O44" i="4"/>
  <c r="O25" i="4"/>
  <c r="O17" i="4"/>
  <c r="O76" i="4"/>
  <c r="O71" i="4"/>
  <c r="O80" i="4"/>
  <c r="O36" i="4"/>
  <c r="O70" i="4"/>
  <c r="O24" i="4"/>
  <c r="O61" i="4"/>
  <c r="O21" i="4"/>
  <c r="O103" i="4"/>
  <c r="O28" i="4"/>
  <c r="O78" i="4"/>
  <c r="O66" i="4"/>
  <c r="O56" i="4"/>
  <c r="O22" i="4"/>
  <c r="O45" i="4"/>
  <c r="O60" i="4"/>
  <c r="O15" i="4"/>
  <c r="O13" i="4"/>
  <c r="O7" i="4"/>
  <c r="O12" i="4"/>
  <c r="O9" i="4"/>
  <c r="O29" i="4"/>
  <c r="O47" i="4"/>
  <c r="O26" i="4"/>
  <c r="O39" i="4"/>
  <c r="O50" i="4"/>
  <c r="O41" i="4"/>
  <c r="O84" i="4"/>
  <c r="O43" i="4"/>
  <c r="O98" i="4"/>
  <c r="O57" i="4"/>
  <c r="O49" i="4"/>
  <c r="O31" i="4"/>
  <c r="O91" i="4"/>
  <c r="O86" i="4"/>
  <c r="O52" i="4"/>
  <c r="O85" i="4"/>
  <c r="O99" i="4"/>
  <c r="O93" i="4"/>
  <c r="O88" i="4"/>
  <c r="O42" i="4"/>
  <c r="O20" i="4"/>
  <c r="O102" i="4"/>
  <c r="O90" i="4"/>
  <c r="O83" i="4"/>
  <c r="O38" i="4"/>
  <c r="O51" i="3"/>
  <c r="P3"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Happy</author>
  </authors>
  <commentList>
    <comment ref="P3" authorId="0" shapeId="0" xr:uid="{E0849CB0-FD73-485E-9961-D67FEDFFFE0B}">
      <text>
        <r>
          <rPr>
            <b/>
            <sz val="9"/>
            <color indexed="81"/>
            <rFont val="Tahoma"/>
            <family val="2"/>
          </rPr>
          <t>Happy:</t>
        </r>
        <r>
          <rPr>
            <sz val="9"/>
            <color indexed="81"/>
            <rFont val="Tahoma"/>
            <family val="2"/>
          </rPr>
          <t xml:space="preserve">
Rejet le 15/06 puis représenté sur nouveau RIB le 09/02</t>
        </r>
      </text>
    </comment>
    <comment ref="O18" authorId="0" shapeId="0" xr:uid="{00000000-0006-0000-0100-000001000000}">
      <text>
        <r>
          <rPr>
            <b/>
            <sz val="9"/>
            <color indexed="81"/>
            <rFont val="Tahoma"/>
            <family val="2"/>
          </rPr>
          <t>Happy:</t>
        </r>
        <r>
          <rPr>
            <sz val="9"/>
            <color indexed="81"/>
            <rFont val="Tahoma"/>
            <family val="2"/>
          </rPr>
          <t xml:space="preserve">
AVOIR fait le 04/10/2022</t>
        </r>
      </text>
    </comment>
    <comment ref="L23" authorId="0" shapeId="0" xr:uid="{00000000-0006-0000-0100-000002000000}">
      <text>
        <r>
          <rPr>
            <b/>
            <sz val="9"/>
            <color indexed="81"/>
            <rFont val="Tahoma"/>
            <family val="2"/>
          </rPr>
          <t>Happy:</t>
        </r>
        <r>
          <rPr>
            <sz val="9"/>
            <color indexed="81"/>
            <rFont val="Tahoma"/>
            <family val="2"/>
          </rPr>
          <t xml:space="preserve">
Prestation effectuee par TRANSCUISINE</t>
        </r>
      </text>
    </comment>
    <comment ref="D25" authorId="0" shapeId="0" xr:uid="{00000000-0006-0000-0100-000003000000}">
      <text>
        <r>
          <rPr>
            <b/>
            <sz val="9"/>
            <color indexed="81"/>
            <rFont val="Tahoma"/>
            <family val="2"/>
          </rPr>
          <t>Happy:</t>
        </r>
        <r>
          <rPr>
            <sz val="9"/>
            <color indexed="81"/>
            <rFont val="Tahoma"/>
            <family val="2"/>
          </rPr>
          <t xml:space="preserve">
par tél,eu MR MISEREY JEAN CHARLES 0633492730 pour DX C5840 situé a st jean d'illiac</t>
        </r>
      </text>
    </comment>
    <comment ref="O27" authorId="0" shapeId="0" xr:uid="{00000000-0006-0000-0100-000004000000}">
      <text>
        <r>
          <rPr>
            <b/>
            <sz val="9"/>
            <color indexed="81"/>
            <rFont val="Tahoma"/>
            <family val="2"/>
          </rPr>
          <t>Happy:</t>
        </r>
        <r>
          <rPr>
            <sz val="9"/>
            <color indexed="81"/>
            <rFont val="Tahoma"/>
            <family val="2"/>
          </rPr>
          <t xml:space="preserve">
Eu Mr PAULY CALLOT qui ne veut rien payer,il va contacter la hotline pour le mode d'emploi</t>
        </r>
      </text>
    </comment>
    <comment ref="M28" authorId="0" shapeId="0" xr:uid="{00000000-0006-0000-0100-000005000000}">
      <text>
        <r>
          <rPr>
            <b/>
            <sz val="9"/>
            <color indexed="81"/>
            <rFont val="Tahoma"/>
            <family val="2"/>
          </rPr>
          <t>Happy:</t>
        </r>
        <r>
          <rPr>
            <sz val="9"/>
            <color indexed="81"/>
            <rFont val="Tahoma"/>
            <family val="2"/>
          </rPr>
          <t xml:space="preserve">
echeance au 13/10</t>
        </r>
      </text>
    </comment>
    <comment ref="I29" authorId="0" shapeId="0" xr:uid="{00000000-0006-0000-0100-000006000000}">
      <text>
        <r>
          <rPr>
            <b/>
            <sz val="9"/>
            <color indexed="81"/>
            <rFont val="Tahoma"/>
            <family val="2"/>
          </rPr>
          <t>Happy:</t>
        </r>
        <r>
          <rPr>
            <sz val="9"/>
            <color indexed="81"/>
            <rFont val="Tahoma"/>
            <family val="2"/>
          </rPr>
          <t xml:space="preserve">
reçu mail d aurelie</t>
        </r>
      </text>
    </comment>
    <comment ref="M39" authorId="0" shapeId="0" xr:uid="{5EFFD010-07FA-4132-B29D-2DD97E4F740E}">
      <text>
        <r>
          <rPr>
            <b/>
            <sz val="9"/>
            <color indexed="81"/>
            <rFont val="Tahoma"/>
            <family val="2"/>
          </rPr>
          <t>Happy:</t>
        </r>
        <r>
          <rPr>
            <sz val="9"/>
            <color indexed="81"/>
            <rFont val="Tahoma"/>
            <family val="2"/>
          </rPr>
          <t xml:space="preserve">
car sylvain est en pourparler</t>
        </r>
      </text>
    </comment>
    <comment ref="G41" authorId="0" shapeId="0" xr:uid="{9AABB55C-9A5C-41B9-9EF4-43F51E9D92BF}">
      <text>
        <r>
          <rPr>
            <b/>
            <sz val="9"/>
            <color indexed="81"/>
            <rFont val="Tahoma"/>
            <family val="2"/>
          </rPr>
          <t>Happy:</t>
        </r>
        <r>
          <rPr>
            <sz val="9"/>
            <color indexed="81"/>
            <rFont val="Tahoma"/>
            <family val="2"/>
          </rPr>
          <t xml:space="preserve">
le 04/11 eu Mme OBERTI,interv en stand by car n ont pas été payes par un gros client</t>
        </r>
      </text>
    </comment>
    <comment ref="D43" authorId="0" shapeId="0" xr:uid="{44DF987C-E9EF-4586-A218-BFA4675ED936}">
      <text>
        <r>
          <rPr>
            <b/>
            <sz val="9"/>
            <color indexed="81"/>
            <rFont val="Tahoma"/>
            <family val="2"/>
          </rPr>
          <t>Happy:</t>
        </r>
        <r>
          <rPr>
            <sz val="9"/>
            <color indexed="81"/>
            <rFont val="Tahoma"/>
            <family val="2"/>
          </rPr>
          <t xml:space="preserve">
demande de connexion filaire</t>
        </r>
      </text>
    </comment>
    <comment ref="M49" authorId="0" shapeId="0" xr:uid="{9092C4C6-ECFC-4085-A905-A89805414D80}">
      <text>
        <r>
          <rPr>
            <b/>
            <sz val="9"/>
            <color indexed="81"/>
            <rFont val="Tahoma"/>
            <family val="2"/>
          </rPr>
          <t>Happy:</t>
        </r>
        <r>
          <rPr>
            <sz val="9"/>
            <color indexed="81"/>
            <rFont val="Tahoma"/>
            <family val="2"/>
          </rPr>
          <t xml:space="preserve">
nouvelle facture car 1 seul poste de fait finalement</t>
        </r>
      </text>
    </comment>
    <comment ref="K50" authorId="0" shapeId="0" xr:uid="{3BE6A850-8E32-4116-A18D-0CDBC78FD3C1}">
      <text>
        <r>
          <rPr>
            <b/>
            <sz val="9"/>
            <color indexed="81"/>
            <rFont val="Tahoma"/>
            <family val="2"/>
          </rPr>
          <t>Happy:</t>
        </r>
        <r>
          <rPr>
            <sz val="9"/>
            <color indexed="81"/>
            <rFont val="Tahoma"/>
            <family val="2"/>
          </rPr>
          <t xml:space="preserve">
Pas possible en tele intervention</t>
        </r>
      </text>
    </comment>
    <comment ref="F54" authorId="0" shapeId="0" xr:uid="{DCE3B048-8529-42D5-9326-3F00FEBADB2B}">
      <text>
        <r>
          <rPr>
            <b/>
            <sz val="9"/>
            <color indexed="81"/>
            <rFont val="Tahoma"/>
            <family val="2"/>
          </rPr>
          <t>Happy:</t>
        </r>
        <r>
          <rPr>
            <sz val="9"/>
            <color indexed="81"/>
            <rFont val="Tahoma"/>
            <family val="2"/>
          </rPr>
          <t xml:space="preserve">
Devis renvoyé avec intervention physique</t>
        </r>
      </text>
    </comment>
    <comment ref="O56" authorId="0" shapeId="0" xr:uid="{6414144D-FB47-4981-AABC-0DCFCCB2881F}">
      <text>
        <r>
          <rPr>
            <b/>
            <sz val="9"/>
            <color indexed="81"/>
            <rFont val="Tahoma"/>
            <family val="2"/>
          </rPr>
          <t>Happy:</t>
        </r>
        <r>
          <rPr>
            <sz val="9"/>
            <color indexed="81"/>
            <rFont val="Tahoma"/>
            <family val="2"/>
          </rPr>
          <t xml:space="preserve">
ai dit en cadeau a Mme RUFO</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Happy</author>
  </authors>
  <commentList>
    <comment ref="B4" authorId="0" shapeId="0" xr:uid="{00000000-0006-0000-0200-000001000000}">
      <text>
        <r>
          <rPr>
            <b/>
            <sz val="9"/>
            <color indexed="81"/>
            <rFont val="Tahoma"/>
            <family val="2"/>
          </rPr>
          <t>Happy:</t>
        </r>
        <r>
          <rPr>
            <sz val="9"/>
            <color indexed="81"/>
            <rFont val="Tahoma"/>
            <family val="2"/>
          </rPr>
          <t xml:space="preserve">
A facturer sur SCANPRO</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Utilisateur Windows</author>
  </authors>
  <commentList>
    <comment ref="A7" authorId="0" shapeId="0" xr:uid="{00000000-0006-0000-0400-000001000000}">
      <text>
        <r>
          <rPr>
            <b/>
            <sz val="9"/>
            <color indexed="81"/>
            <rFont val="Tahoma"/>
            <family val="2"/>
          </rPr>
          <t>Utilisateur Windows:</t>
        </r>
        <r>
          <rPr>
            <sz val="9"/>
            <color indexed="81"/>
            <rFont val="Tahoma"/>
            <family val="2"/>
          </rPr>
          <t xml:space="preserve">
Contrat : 18741067
Que du mac sur place</t>
        </r>
      </text>
    </comment>
    <comment ref="D40" authorId="0" shapeId="0" xr:uid="{00000000-0006-0000-0400-000002000000}">
      <text>
        <r>
          <rPr>
            <b/>
            <sz val="9"/>
            <color indexed="81"/>
            <rFont val="Tahoma"/>
            <family val="2"/>
          </rPr>
          <t>Utilisateur Windows:</t>
        </r>
        <r>
          <rPr>
            <sz val="9"/>
            <color indexed="81"/>
            <rFont val="Tahoma"/>
            <family val="2"/>
          </rPr>
          <t xml:space="preserve">
matricule réattribué au hasard le 16/05/2019 parmis les 3x IRA C3525 dans le stock déporté ScanPro,le no définitif ne sera connu que lorsque la matériel sera livré chez GAPS. Pour rappel le no indiqué sur la facture BNP était celii de nicolas aumont, d ou la necessité de renvoyer la facture avec un autre no</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Happy</author>
    <author>Utilisateur Windows</author>
  </authors>
  <commentList>
    <comment ref="A7" authorId="0" shapeId="0" xr:uid="{00000000-0006-0000-0600-000001000000}">
      <text>
        <r>
          <rPr>
            <b/>
            <sz val="9"/>
            <color indexed="81"/>
            <rFont val="Tahoma"/>
            <family val="2"/>
          </rPr>
          <t>Happy:</t>
        </r>
        <r>
          <rPr>
            <sz val="9"/>
            <color indexed="81"/>
            <rFont val="Tahoma"/>
            <family val="2"/>
          </rPr>
          <t xml:space="preserve">
facturer ftc à part</t>
        </r>
      </text>
    </comment>
    <comment ref="D11" authorId="0" shapeId="0" xr:uid="{00000000-0006-0000-0600-000002000000}">
      <text>
        <r>
          <rPr>
            <b/>
            <sz val="9"/>
            <color indexed="81"/>
            <rFont val="Tahoma"/>
            <family val="2"/>
          </rPr>
          <t>Happy:</t>
        </r>
        <r>
          <rPr>
            <sz val="9"/>
            <color indexed="81"/>
            <rFont val="Tahoma"/>
            <family val="2"/>
          </rPr>
          <t xml:space="preserve">
Pour info ce copieur à fait l'ojet d'un echange standard par un technicien dexxon courant Oct 2021 pour remplacer MFP 735CX defectueux récupéré chez MARTY architectes et replacé chez Digitalburo 
Ce copieur a etet livré par Sylvain le 12/11/2021</t>
        </r>
      </text>
    </comment>
    <comment ref="A28" authorId="1" shapeId="0" xr:uid="{00000000-0006-0000-0600-000003000000}">
      <text>
        <r>
          <rPr>
            <b/>
            <sz val="9"/>
            <color indexed="81"/>
            <rFont val="Tahoma"/>
            <family val="2"/>
          </rPr>
          <t>Utilisateur Windows:</t>
        </r>
        <r>
          <rPr>
            <sz val="9"/>
            <color indexed="81"/>
            <rFont val="Tahoma"/>
            <family val="2"/>
          </rPr>
          <t xml:space="preserve">
que des Mac sur place</t>
        </r>
      </text>
    </comment>
    <comment ref="A34" authorId="0" shapeId="0" xr:uid="{00000000-0006-0000-0600-000004000000}">
      <text>
        <r>
          <rPr>
            <b/>
            <sz val="9"/>
            <color indexed="81"/>
            <rFont val="Tahoma"/>
            <family val="2"/>
          </rPr>
          <t>Happy:</t>
        </r>
        <r>
          <rPr>
            <sz val="9"/>
            <color indexed="81"/>
            <rFont val="Tahoma"/>
            <family val="2"/>
          </rPr>
          <t xml:space="preserve">
Contatc sur place : 
Mme AROUCHE sup sympa</t>
        </r>
      </text>
    </comment>
    <comment ref="A37" authorId="0" shapeId="0" xr:uid="{00000000-0006-0000-0600-000005000000}">
      <text>
        <r>
          <rPr>
            <b/>
            <sz val="9"/>
            <color indexed="81"/>
            <rFont val="Tahoma"/>
            <family val="2"/>
          </rPr>
          <t>Happy:</t>
        </r>
        <r>
          <rPr>
            <sz val="9"/>
            <color indexed="81"/>
            <rFont val="Tahoma"/>
            <family val="2"/>
          </rPr>
          <t xml:space="preserve">
faute d epaiement des factures,demande de blocage efefctuée le 19/07/2021</t>
        </r>
      </text>
    </comment>
    <comment ref="A49" authorId="0" shapeId="0" xr:uid="{00000000-0006-0000-0600-000006000000}">
      <text>
        <r>
          <rPr>
            <b/>
            <sz val="9"/>
            <color indexed="81"/>
            <rFont val="Tahoma"/>
            <family val="2"/>
          </rPr>
          <t>Happy:</t>
        </r>
        <r>
          <rPr>
            <sz val="9"/>
            <color indexed="81"/>
            <rFont val="Tahoma"/>
            <family val="2"/>
          </rPr>
          <t xml:space="preserve">
Pour info la raison sociale à changé pour devenir : AQUITAINE PARK mlais contiinuer à facturer soius BEEP VALET</t>
        </r>
      </text>
    </comment>
    <comment ref="D49" authorId="0" shapeId="0" xr:uid="{00000000-0006-0000-0600-000007000000}">
      <text>
        <r>
          <rPr>
            <b/>
            <sz val="9"/>
            <color indexed="81"/>
            <rFont val="Tahoma"/>
            <family val="2"/>
          </rPr>
          <t>Happy:</t>
        </r>
        <r>
          <rPr>
            <sz val="9"/>
            <color indexed="81"/>
            <rFont val="Tahoma"/>
            <family val="2"/>
          </rPr>
          <t xml:space="preserve">
no de série changé le 19/11 car le précédent LNBA2GCF03 communiqué par Thierry DOBOSZINSKI était en fait erronné</t>
        </r>
      </text>
    </comment>
    <comment ref="A56" authorId="1" shapeId="0" xr:uid="{00000000-0006-0000-0600-000008000000}">
      <text>
        <r>
          <rPr>
            <b/>
            <sz val="9"/>
            <color indexed="81"/>
            <rFont val="Tahoma"/>
            <family val="2"/>
          </rPr>
          <t>Utilisateur Windows:</t>
        </r>
        <r>
          <rPr>
            <sz val="9"/>
            <color indexed="81"/>
            <rFont val="Tahoma"/>
            <family val="2"/>
          </rPr>
          <t xml:space="preserve">
lors de l'envoi des factures,mettre en copie son assistante : assistante@lmga.fr</t>
        </r>
      </text>
    </comment>
    <comment ref="B62" authorId="1" shapeId="0" xr:uid="{00000000-0006-0000-0600-000009000000}">
      <text>
        <r>
          <rPr>
            <b/>
            <sz val="9"/>
            <color indexed="81"/>
            <rFont val="Tahoma"/>
            <family val="2"/>
          </rPr>
          <t>Utilisateur Windows:</t>
        </r>
        <r>
          <rPr>
            <sz val="9"/>
            <color indexed="81"/>
            <rFont val="Tahoma"/>
            <family val="2"/>
          </rPr>
          <t xml:space="preserve">
pas de FTC</t>
        </r>
      </text>
    </comment>
    <comment ref="B63" authorId="1" shapeId="0" xr:uid="{00000000-0006-0000-0600-00000A000000}">
      <text>
        <r>
          <rPr>
            <b/>
            <sz val="9"/>
            <color indexed="81"/>
            <rFont val="Tahoma"/>
            <family val="2"/>
          </rPr>
          <t>Utilisateur Windows:</t>
        </r>
        <r>
          <rPr>
            <sz val="9"/>
            <color indexed="81"/>
            <rFont val="Tahoma"/>
            <family val="2"/>
          </rPr>
          <t xml:space="preserve">
Pas de ftc</t>
        </r>
      </text>
    </comment>
    <comment ref="B69" authorId="1" shapeId="0" xr:uid="{00000000-0006-0000-0600-00000B000000}">
      <text>
        <r>
          <rPr>
            <b/>
            <sz val="9"/>
            <color indexed="81"/>
            <rFont val="Tahoma"/>
            <family val="2"/>
          </rPr>
          <t>Utilisateur Windows:</t>
        </r>
        <r>
          <rPr>
            <sz val="9"/>
            <color indexed="81"/>
            <rFont val="Tahoma"/>
            <family val="2"/>
          </rPr>
          <t xml:space="preserve">
Pas de FTC</t>
        </r>
      </text>
    </comment>
    <comment ref="D71" authorId="0" shapeId="0" xr:uid="{00000000-0006-0000-0600-00000C000000}">
      <text>
        <r>
          <rPr>
            <b/>
            <sz val="9"/>
            <color indexed="81"/>
            <rFont val="Tahoma"/>
            <family val="2"/>
          </rPr>
          <t>Happy:</t>
        </r>
        <r>
          <rPr>
            <sz val="9"/>
            <color indexed="81"/>
            <rFont val="Tahoma"/>
            <family val="2"/>
          </rPr>
          <t xml:space="preserve">
ex nicolas aumont</t>
        </r>
      </text>
    </comment>
    <comment ref="A75" authorId="1" shapeId="0" xr:uid="{00000000-0006-0000-0600-00000D000000}">
      <text>
        <r>
          <rPr>
            <b/>
            <sz val="9"/>
            <color indexed="81"/>
            <rFont val="Tahoma"/>
            <family val="2"/>
          </rPr>
          <t>Utilisateur Windows:</t>
        </r>
        <r>
          <rPr>
            <sz val="9"/>
            <color indexed="81"/>
            <rFont val="Tahoma"/>
            <family val="2"/>
          </rPr>
          <t xml:space="preserve">
FTC à 18€ HT/trimestre</t>
        </r>
      </text>
    </comment>
    <comment ref="C78" authorId="1" shapeId="0" xr:uid="{00000000-0006-0000-0600-00000E000000}">
      <text>
        <r>
          <rPr>
            <b/>
            <sz val="9"/>
            <color indexed="81"/>
            <rFont val="Tahoma"/>
            <family val="2"/>
          </rPr>
          <t>Utilisateur Windows:</t>
        </r>
        <r>
          <rPr>
            <sz val="9"/>
            <color indexed="81"/>
            <rFont val="Tahoma"/>
            <family val="2"/>
          </rPr>
          <t xml:space="preserve">
pouyr info,copieur anciennement installé chez Lionyx puis retiré car liquidation judiciare de la société</t>
        </r>
      </text>
    </comment>
    <comment ref="C81" authorId="1" shapeId="0" xr:uid="{00000000-0006-0000-0600-00000F000000}">
      <text>
        <r>
          <rPr>
            <b/>
            <sz val="9"/>
            <color indexed="81"/>
            <rFont val="Tahoma"/>
            <family val="2"/>
          </rPr>
          <t>Utilisateur Windows:</t>
        </r>
        <r>
          <rPr>
            <sz val="9"/>
            <color indexed="81"/>
            <rFont val="Tahoma"/>
            <family val="2"/>
          </rPr>
          <t xml:space="preserve">
anciennement chez MDGES</t>
        </r>
      </text>
    </comment>
    <comment ref="C83" authorId="1" shapeId="0" xr:uid="{00000000-0006-0000-0600-000010000000}">
      <text>
        <r>
          <rPr>
            <b/>
            <sz val="9"/>
            <color indexed="81"/>
            <rFont val="Tahoma"/>
            <family val="2"/>
          </rPr>
          <t>Utilisateur Windows:</t>
        </r>
        <r>
          <rPr>
            <sz val="9"/>
            <color indexed="81"/>
            <rFont val="Tahoma"/>
            <family val="2"/>
          </rPr>
          <t xml:space="preserve">
En provenance de GAN ECHAKIR mais retiré car trop gros pour elle</t>
        </r>
      </text>
    </comment>
    <comment ref="C102" authorId="1" shapeId="0" xr:uid="{00000000-0006-0000-0600-000011000000}">
      <text>
        <r>
          <rPr>
            <b/>
            <sz val="9"/>
            <color indexed="81"/>
            <rFont val="Tahoma"/>
            <family val="2"/>
          </rPr>
          <t>Utilisateur Windows:</t>
        </r>
        <r>
          <rPr>
            <sz val="9"/>
            <color indexed="81"/>
            <rFont val="Tahoma"/>
            <family val="2"/>
          </rPr>
          <t xml:space="preserve">
vendu au tabac Ducasse à la base</t>
        </r>
      </text>
    </comment>
    <comment ref="D103" authorId="1" shapeId="0" xr:uid="{00000000-0006-0000-0600-000012000000}">
      <text>
        <r>
          <rPr>
            <b/>
            <sz val="9"/>
            <color indexed="81"/>
            <rFont val="Tahoma"/>
            <family val="2"/>
          </rPr>
          <t>Utilisateur Windows:</t>
        </r>
        <r>
          <rPr>
            <sz val="9"/>
            <color indexed="81"/>
            <rFont val="Tahoma"/>
            <family val="2"/>
          </rPr>
          <t xml:space="preserve">
anciennenemt au SIVU</t>
        </r>
      </text>
    </comment>
    <comment ref="A124" authorId="0" shapeId="0" xr:uid="{00000000-0006-0000-0600-000013000000}">
      <text>
        <r>
          <rPr>
            <b/>
            <sz val="9"/>
            <color indexed="81"/>
            <rFont val="Tahoma"/>
            <family val="2"/>
          </rPr>
          <t>Happy:</t>
        </r>
        <r>
          <rPr>
            <sz val="9"/>
            <color indexed="81"/>
            <rFont val="Tahoma"/>
            <family val="2"/>
          </rPr>
          <t xml:space="preserve">
factures à envoyer à: contact@groupe-h2r.fr</t>
        </r>
      </text>
    </comment>
    <comment ref="A125" authorId="0" shapeId="0" xr:uid="{00000000-0006-0000-0600-000014000000}">
      <text>
        <r>
          <rPr>
            <b/>
            <sz val="9"/>
            <color indexed="81"/>
            <rFont val="Tahoma"/>
            <family val="2"/>
          </rPr>
          <t>Happy:</t>
        </r>
        <r>
          <rPr>
            <sz val="9"/>
            <color indexed="81"/>
            <rFont val="Tahoma"/>
            <family val="2"/>
          </rPr>
          <t xml:space="preserve">
factures à envoyer à: 
d.pauly-callot@groupe-h2r.fr</t>
        </r>
      </text>
    </comment>
    <comment ref="A145" authorId="0" shapeId="0" xr:uid="{00000000-0006-0000-0600-000015000000}">
      <text>
        <r>
          <rPr>
            <b/>
            <sz val="9"/>
            <color indexed="81"/>
            <rFont val="Tahoma"/>
            <family val="2"/>
          </rPr>
          <t>Happy:</t>
        </r>
        <r>
          <rPr>
            <sz val="9"/>
            <color indexed="81"/>
            <rFont val="Tahoma"/>
            <family val="2"/>
          </rPr>
          <t xml:space="preserve">
FTC/2</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Happy</author>
    <author>Utilisateur Windows</author>
  </authors>
  <commentList>
    <comment ref="G10" authorId="0" shapeId="0" xr:uid="{44EFE1E2-A057-4A9F-89DF-5E50153EE796}">
      <text>
        <r>
          <rPr>
            <b/>
            <sz val="9"/>
            <color indexed="81"/>
            <rFont val="Tahoma"/>
            <family val="2"/>
          </rPr>
          <t>Happy:</t>
        </r>
        <r>
          <rPr>
            <sz val="9"/>
            <color indexed="81"/>
            <rFont val="Tahoma"/>
            <family val="2"/>
          </rPr>
          <t xml:space="preserve">
estimé</t>
        </r>
      </text>
    </comment>
    <comment ref="F11" authorId="0" shapeId="0" xr:uid="{73E7ECBB-A45B-4F39-977C-118CA27140F9}">
      <text>
        <r>
          <rPr>
            <b/>
            <sz val="9"/>
            <color indexed="81"/>
            <rFont val="Tahoma"/>
            <family val="2"/>
          </rPr>
          <t>Happy:</t>
        </r>
        <r>
          <rPr>
            <sz val="9"/>
            <color indexed="81"/>
            <rFont val="Tahoma"/>
            <family val="2"/>
          </rPr>
          <t xml:space="preserve">
1050 au depart puis airajouté un 0 sur CM vu avec sylvain pour eviter litige</t>
        </r>
      </text>
    </comment>
    <comment ref="G27" authorId="0" shapeId="0" xr:uid="{F4A8BCB1-6F80-4AAF-A992-3A63B4ADF894}">
      <text>
        <r>
          <rPr>
            <b/>
            <sz val="9"/>
            <color indexed="81"/>
            <rFont val="Tahoma"/>
            <family val="2"/>
          </rPr>
          <t>Happy:</t>
        </r>
        <r>
          <rPr>
            <sz val="9"/>
            <color indexed="81"/>
            <rFont val="Tahoma"/>
            <family val="2"/>
          </rPr>
          <t xml:space="preserve">
mettre prlv2 proch facture</t>
        </r>
      </text>
    </comment>
    <comment ref="A33" authorId="0" shapeId="0" xr:uid="{750D94A9-8AB7-40D8-86D3-7B7B4E8E17F4}">
      <text>
        <r>
          <rPr>
            <b/>
            <sz val="9"/>
            <color indexed="81"/>
            <rFont val="Tahoma"/>
            <family val="2"/>
          </rPr>
          <t>Happy:</t>
        </r>
        <r>
          <rPr>
            <sz val="9"/>
            <color indexed="81"/>
            <rFont val="Tahoma"/>
            <family val="2"/>
          </rPr>
          <t xml:space="preserve">
Contatc sur place : 
Mme AROUCHE sup sympa</t>
        </r>
      </text>
    </comment>
    <comment ref="G35" authorId="0" shapeId="0" xr:uid="{1E0BAED7-A034-4AF4-8E2B-534034C6C417}">
      <text>
        <r>
          <rPr>
            <b/>
            <sz val="9"/>
            <color indexed="81"/>
            <rFont val="Tahoma"/>
            <family val="2"/>
          </rPr>
          <t>Happy:</t>
        </r>
        <r>
          <rPr>
            <sz val="9"/>
            <color indexed="81"/>
            <rFont val="Tahoma"/>
            <family val="2"/>
          </rPr>
          <t xml:space="preserve">
estimé</t>
        </r>
      </text>
    </comment>
    <comment ref="A36" authorId="0" shapeId="0" xr:uid="{2EC76819-5F1D-47AF-B2E7-93E686E81E8F}">
      <text>
        <r>
          <rPr>
            <b/>
            <sz val="9"/>
            <color indexed="81"/>
            <rFont val="Tahoma"/>
            <family val="2"/>
          </rPr>
          <t>Happy:</t>
        </r>
        <r>
          <rPr>
            <sz val="9"/>
            <color indexed="81"/>
            <rFont val="Tahoma"/>
            <family val="2"/>
          </rPr>
          <t xml:space="preserve">
faute d epaiement des factures,demande de blocage efefctuée le 19/07/2021</t>
        </r>
      </text>
    </comment>
    <comment ref="A39" authorId="0" shapeId="0" xr:uid="{E2F73AB4-9A6D-48C2-9201-624DA42E4F2A}">
      <text>
        <r>
          <rPr>
            <b/>
            <sz val="9"/>
            <color indexed="81"/>
            <rFont val="Tahoma"/>
            <family val="2"/>
          </rPr>
          <t>Happy:</t>
        </r>
        <r>
          <rPr>
            <sz val="9"/>
            <color indexed="81"/>
            <rFont val="Tahoma"/>
            <family val="2"/>
          </rPr>
          <t xml:space="preserve">
facturer min fact annuel</t>
        </r>
      </text>
    </comment>
    <comment ref="G42" authorId="0" shapeId="0" xr:uid="{18C38379-09D8-4BCC-A890-55D143BF1EA4}">
      <text>
        <r>
          <rPr>
            <b/>
            <sz val="9"/>
            <color indexed="81"/>
            <rFont val="Tahoma"/>
            <family val="2"/>
          </rPr>
          <t>Happy:</t>
        </r>
        <r>
          <rPr>
            <sz val="9"/>
            <color indexed="81"/>
            <rFont val="Tahoma"/>
            <family val="2"/>
          </rPr>
          <t xml:space="preserve">
estimé</t>
        </r>
      </text>
    </comment>
    <comment ref="A44" authorId="0" shapeId="0" xr:uid="{1C16BA80-E7B9-4450-B4B1-87F1900DE63B}">
      <text>
        <r>
          <rPr>
            <b/>
            <sz val="9"/>
            <color indexed="81"/>
            <rFont val="Tahoma"/>
            <family val="2"/>
          </rPr>
          <t>Happy:</t>
        </r>
        <r>
          <rPr>
            <sz val="9"/>
            <color indexed="81"/>
            <rFont val="Tahoma"/>
            <family val="2"/>
          </rPr>
          <t xml:space="preserve">
contrat de maintenance résilié à échéance</t>
        </r>
      </text>
    </comment>
    <comment ref="A45" authorId="0" shapeId="0" xr:uid="{369E1DB9-349D-406A-AA17-02FFE222C6D1}">
      <text>
        <r>
          <rPr>
            <b/>
            <sz val="9"/>
            <color indexed="81"/>
            <rFont val="Tahoma"/>
            <family val="2"/>
          </rPr>
          <t>Happy:</t>
        </r>
        <r>
          <rPr>
            <sz val="9"/>
            <color indexed="81"/>
            <rFont val="Tahoma"/>
            <family val="2"/>
          </rPr>
          <t xml:space="preserve">
Pour info la raison sociale à changé pour devenir : AQUITAINE PARK mlais contiinuer à facturer soius BEEP VALET</t>
        </r>
      </text>
    </comment>
    <comment ref="D45" authorId="0" shapeId="0" xr:uid="{DD4F8AB4-7489-4E69-B769-E670A921C633}">
      <text>
        <r>
          <rPr>
            <b/>
            <sz val="9"/>
            <color indexed="81"/>
            <rFont val="Tahoma"/>
            <family val="2"/>
          </rPr>
          <t>Happy:</t>
        </r>
        <r>
          <rPr>
            <sz val="9"/>
            <color indexed="81"/>
            <rFont val="Tahoma"/>
            <family val="2"/>
          </rPr>
          <t xml:space="preserve">
no de série changé le 19/11 car le précédent LNBA2GCF03 communiqué par Thierry DOBOSZINSKI était en fait erronné</t>
        </r>
      </text>
    </comment>
    <comment ref="B51" authorId="1" shapeId="0" xr:uid="{D2789186-5E06-406A-BC0C-AAE1AABC8AF4}">
      <text>
        <r>
          <rPr>
            <b/>
            <sz val="9"/>
            <color indexed="81"/>
            <rFont val="Tahoma"/>
            <family val="2"/>
          </rPr>
          <t>Utilisateur Windows:</t>
        </r>
        <r>
          <rPr>
            <sz val="9"/>
            <color indexed="81"/>
            <rFont val="Tahoma"/>
            <family val="2"/>
          </rPr>
          <t xml:space="preserve">
Pas de FTC</t>
        </r>
      </text>
    </comment>
    <comment ref="D52" authorId="0" shapeId="0" xr:uid="{C34A7971-343D-45B6-88A2-D410D541D362}">
      <text>
        <r>
          <rPr>
            <b/>
            <sz val="9"/>
            <color indexed="81"/>
            <rFont val="Tahoma"/>
            <family val="2"/>
          </rPr>
          <t>Happy:</t>
        </r>
        <r>
          <rPr>
            <sz val="9"/>
            <color indexed="81"/>
            <rFont val="Tahoma"/>
            <family val="2"/>
          </rPr>
          <t xml:space="preserve">
ex nicolas aumont</t>
        </r>
      </text>
    </comment>
    <comment ref="G52" authorId="0" shapeId="0" xr:uid="{72AD8BB3-50A8-49B0-BA24-88BED7A867ED}">
      <text>
        <r>
          <rPr>
            <b/>
            <sz val="9"/>
            <color indexed="81"/>
            <rFont val="Tahoma"/>
            <family val="2"/>
          </rPr>
          <t>Happy:</t>
        </r>
        <r>
          <rPr>
            <sz val="9"/>
            <color indexed="81"/>
            <rFont val="Tahoma"/>
            <family val="2"/>
          </rPr>
          <t xml:space="preserve">
estimé
mettre prlv 2</t>
        </r>
      </text>
    </comment>
    <comment ref="D56" authorId="0" shapeId="0" xr:uid="{F713771F-E110-405A-AE8E-5AA133F18521}">
      <text>
        <r>
          <rPr>
            <b/>
            <sz val="9"/>
            <color indexed="81"/>
            <rFont val="Tahoma"/>
            <family val="2"/>
          </rPr>
          <t>Happy:</t>
        </r>
        <r>
          <rPr>
            <sz val="9"/>
            <color indexed="81"/>
            <rFont val="Tahoma"/>
            <family val="2"/>
          </rPr>
          <t xml:space="preserve">
retiré et remplacé par Dexxon par DX C3835 suite nbreux pblmes techniques puis retour le 23/03/2022 car réparé</t>
        </r>
      </text>
    </comment>
    <comment ref="C57" authorId="1" shapeId="0" xr:uid="{FECC5D29-1334-4537-BA09-5E5FF6F9ED59}">
      <text>
        <r>
          <rPr>
            <b/>
            <sz val="9"/>
            <color indexed="81"/>
            <rFont val="Tahoma"/>
            <family val="2"/>
          </rPr>
          <t>Utilisateur Windows:</t>
        </r>
        <r>
          <rPr>
            <sz val="9"/>
            <color indexed="81"/>
            <rFont val="Tahoma"/>
            <family val="2"/>
          </rPr>
          <t xml:space="preserve">
pouyr info,copieur anciennement installé chez Lionyx puis retiré car liquidation judiciare de la société</t>
        </r>
      </text>
    </comment>
    <comment ref="A60" authorId="0" shapeId="0" xr:uid="{D796A073-DB2E-42A0-8DA5-4BBBCCED5709}">
      <text>
        <r>
          <rPr>
            <b/>
            <sz val="9"/>
            <color indexed="81"/>
            <rFont val="Tahoma"/>
            <family val="2"/>
          </rPr>
          <t>Happy:</t>
        </r>
        <r>
          <rPr>
            <sz val="9"/>
            <color indexed="81"/>
            <rFont val="Tahoma"/>
            <family val="2"/>
          </rPr>
          <t xml:space="preserve">
fact min facturable annuel</t>
        </r>
      </text>
    </comment>
    <comment ref="C60" authorId="1" shapeId="0" xr:uid="{55A8EBFA-67A3-43E6-9717-81F7CD4DF8C4}">
      <text>
        <r>
          <rPr>
            <b/>
            <sz val="9"/>
            <color indexed="81"/>
            <rFont val="Tahoma"/>
            <family val="2"/>
          </rPr>
          <t>Utilisateur Windows:</t>
        </r>
        <r>
          <rPr>
            <sz val="9"/>
            <color indexed="81"/>
            <rFont val="Tahoma"/>
            <family val="2"/>
          </rPr>
          <t xml:space="preserve">
En provenance de GAN ECHAKIR mais retiré car trop gros pour elle</t>
        </r>
      </text>
    </comment>
    <comment ref="A62" authorId="0" shapeId="0" xr:uid="{9DFBA590-AEA6-4870-8AC3-235B355D296F}">
      <text>
        <r>
          <rPr>
            <b/>
            <sz val="9"/>
            <color indexed="81"/>
            <rFont val="Tahoma"/>
            <family val="2"/>
          </rPr>
          <t>Happy:</t>
        </r>
        <r>
          <rPr>
            <sz val="9"/>
            <color indexed="81"/>
            <rFont val="Tahoma"/>
            <family val="2"/>
          </rPr>
          <t xml:space="preserve">
env min facturation annuel</t>
        </r>
      </text>
    </comment>
    <comment ref="G62" authorId="0" shapeId="0" xr:uid="{F2123F53-2060-4765-B309-0EA53F5DDCF1}">
      <text>
        <r>
          <rPr>
            <b/>
            <sz val="9"/>
            <color indexed="81"/>
            <rFont val="Tahoma"/>
            <family val="2"/>
          </rPr>
          <t>Happy:</t>
        </r>
        <r>
          <rPr>
            <sz val="9"/>
            <color indexed="81"/>
            <rFont val="Tahoma"/>
            <family val="2"/>
          </rPr>
          <t xml:space="preserve">
estimé</t>
        </r>
      </text>
    </comment>
    <comment ref="G82" authorId="0" shapeId="0" xr:uid="{69C4DDB7-240D-4C5F-804C-C89E85B3C720}">
      <text>
        <r>
          <rPr>
            <b/>
            <sz val="9"/>
            <color indexed="81"/>
            <rFont val="Tahoma"/>
            <family val="2"/>
          </rPr>
          <t>Happy:</t>
        </r>
        <r>
          <rPr>
            <sz val="9"/>
            <color indexed="81"/>
            <rFont val="Tahoma"/>
            <family val="2"/>
          </rPr>
          <t xml:space="preserve">
   env les fcatures à :
 fournisseurs@froid-cuisine33.fr
     vbernardin@froid-cuisine33.fr</t>
        </r>
      </text>
    </comment>
    <comment ref="H83" authorId="0" shapeId="0" xr:uid="{AB29F861-0C47-411F-AED6-0697F5A2B8EF}">
      <text>
        <r>
          <rPr>
            <b/>
            <sz val="9"/>
            <color indexed="81"/>
            <rFont val="Tahoma"/>
            <family val="2"/>
          </rPr>
          <t>Happy:</t>
        </r>
        <r>
          <rPr>
            <sz val="9"/>
            <color indexed="81"/>
            <rFont val="Tahoma"/>
            <family val="2"/>
          </rPr>
          <t xml:space="preserve">
estimé</t>
        </r>
      </text>
    </comment>
    <comment ref="G84" authorId="0" shapeId="0" xr:uid="{DCD16C2B-20FA-46E6-A07D-6C9A2031F954}">
      <text>
        <r>
          <rPr>
            <b/>
            <sz val="9"/>
            <color indexed="81"/>
            <rFont val="Tahoma"/>
            <family val="2"/>
          </rPr>
          <t>Happy:</t>
        </r>
        <r>
          <rPr>
            <sz val="9"/>
            <color indexed="81"/>
            <rFont val="Tahoma"/>
            <family val="2"/>
          </rPr>
          <t xml:space="preserve">
Ne plus prelever,il va payer par virement
Demande de blocage SAV faite le 19/12</t>
        </r>
      </text>
    </comment>
    <comment ref="A89" authorId="0" shapeId="0" xr:uid="{4109F16D-EB36-4A98-B9D0-193DCC5DA722}">
      <text>
        <r>
          <rPr>
            <b/>
            <sz val="9"/>
            <color indexed="81"/>
            <rFont val="Tahoma"/>
            <family val="2"/>
          </rPr>
          <t>Happy:</t>
        </r>
        <r>
          <rPr>
            <sz val="9"/>
            <color indexed="81"/>
            <rFont val="Tahoma"/>
            <family val="2"/>
          </rPr>
          <t xml:space="preserve">
Clinet avait envoyé une lettre de résiliation puis s'est désisté quend je lui ai envoyé les indemnités</t>
        </r>
      </text>
    </comment>
    <comment ref="C90" authorId="0" shapeId="0" xr:uid="{6FB97E4E-140B-4038-8832-8B4F77D841FE}">
      <text>
        <r>
          <rPr>
            <b/>
            <sz val="9"/>
            <color indexed="81"/>
            <rFont val="Tahoma"/>
            <family val="2"/>
          </rPr>
          <t>Happy:</t>
        </r>
        <r>
          <rPr>
            <sz val="9"/>
            <color indexed="81"/>
            <rFont val="Tahoma"/>
            <family val="2"/>
          </rPr>
          <t xml:space="preserve">
magasin
</t>
        </r>
      </text>
    </comment>
    <comment ref="C91" authorId="0" shapeId="0" xr:uid="{C37C32BA-E0EB-4BDB-B510-9F7242282226}">
      <text>
        <r>
          <rPr>
            <b/>
            <sz val="9"/>
            <color indexed="81"/>
            <rFont val="Tahoma"/>
            <family val="2"/>
          </rPr>
          <t>Happy:</t>
        </r>
        <r>
          <rPr>
            <sz val="9"/>
            <color indexed="81"/>
            <rFont val="Tahoma"/>
            <family val="2"/>
          </rPr>
          <t xml:space="preserve">
accueil</t>
        </r>
      </text>
    </comment>
    <comment ref="C92" authorId="0" shapeId="0" xr:uid="{CE2F9625-C7CB-4BDE-B8A9-FFF88307BC55}">
      <text>
        <r>
          <rPr>
            <b/>
            <sz val="9"/>
            <color indexed="81"/>
            <rFont val="Tahoma"/>
            <family val="2"/>
          </rPr>
          <t>Happy:</t>
        </r>
        <r>
          <rPr>
            <sz val="9"/>
            <color indexed="81"/>
            <rFont val="Tahoma"/>
            <family val="2"/>
          </rPr>
          <t xml:space="preserve">
paramédical</t>
        </r>
      </text>
    </comment>
    <comment ref="A103" authorId="0" shapeId="0" xr:uid="{ED8049DC-9245-49E1-A642-EBD2CB34CD08}">
      <text>
        <r>
          <rPr>
            <b/>
            <sz val="9"/>
            <color indexed="81"/>
            <rFont val="Tahoma"/>
            <family val="2"/>
          </rPr>
          <t>Happy:</t>
        </r>
        <r>
          <rPr>
            <sz val="9"/>
            <color indexed="81"/>
            <rFont val="Tahoma"/>
            <family val="2"/>
          </rPr>
          <t xml:space="preserve">
FTC/2</t>
        </r>
      </text>
    </comment>
    <comment ref="C112" authorId="0" shapeId="0" xr:uid="{2BC3A22A-96F8-4450-95E0-9CE355EDB2C9}">
      <text>
        <r>
          <rPr>
            <b/>
            <sz val="9"/>
            <color indexed="81"/>
            <rFont val="Tahoma"/>
            <family val="2"/>
          </rPr>
          <t>Happy:</t>
        </r>
        <r>
          <rPr>
            <sz val="9"/>
            <color indexed="81"/>
            <rFont val="Tahoma"/>
            <family val="2"/>
          </rPr>
          <t xml:space="preserve">
copieur déplacé par la cliente sur le site de BIGANOS situé 557 rue Joseph Marie Jaquard</t>
        </r>
      </text>
    </comment>
    <comment ref="G112" authorId="0" shapeId="0" xr:uid="{EF88D1ED-E302-4DF5-8FC6-A2E801709D5D}">
      <text>
        <r>
          <rPr>
            <b/>
            <sz val="9"/>
            <color indexed="81"/>
            <rFont val="Tahoma"/>
            <family val="2"/>
          </rPr>
          <t>Happy:</t>
        </r>
        <r>
          <rPr>
            <sz val="9"/>
            <color indexed="81"/>
            <rFont val="Tahoma"/>
            <family val="2"/>
          </rPr>
          <t xml:space="preserve">
estimé</t>
        </r>
      </text>
    </comment>
    <comment ref="A122" authorId="0" shapeId="0" xr:uid="{FE44ABFA-61B3-48B1-BEC0-2B7DB3414480}">
      <text>
        <r>
          <rPr>
            <b/>
            <sz val="9"/>
            <color indexed="81"/>
            <rFont val="Tahoma"/>
            <family val="2"/>
          </rPr>
          <t>Happy:</t>
        </r>
        <r>
          <rPr>
            <sz val="9"/>
            <color indexed="81"/>
            <rFont val="Tahoma"/>
            <family val="2"/>
          </rPr>
          <t xml:space="preserve">
A facturer 50% en Janvier 2022 puis solde en Juin 2022 date a laquelle Mme MOREL souhaite que le copieur soit livré
facture sera a envoyer à : chloe@harvey.fr</t>
        </r>
      </text>
    </comment>
    <comment ref="C124" authorId="0" shapeId="0" xr:uid="{30BA1F60-16E4-45F4-815A-4052481D431E}">
      <text>
        <r>
          <rPr>
            <b/>
            <sz val="9"/>
            <color indexed="81"/>
            <rFont val="Tahoma"/>
            <family val="2"/>
          </rPr>
          <t>Happy:</t>
        </r>
        <r>
          <rPr>
            <sz val="9"/>
            <color indexed="81"/>
            <rFont val="Tahoma"/>
            <family val="2"/>
          </rPr>
          <t xml:space="preserve">
recupéré de IMAX Cabinet METTON suresnes et vu avec Dexxon contrat de maintenance jusqu en 02/2025</t>
        </r>
      </text>
    </comment>
    <comment ref="D130" authorId="0" shapeId="0" xr:uid="{42378D10-0E0E-4CF6-97DE-920D8173E1DE}">
      <text>
        <r>
          <rPr>
            <b/>
            <sz val="9"/>
            <color indexed="81"/>
            <rFont val="Tahoma"/>
            <family val="2"/>
          </rPr>
          <t>Happy:</t>
        </r>
        <r>
          <rPr>
            <sz val="9"/>
            <color indexed="81"/>
            <rFont val="Tahoma"/>
            <family val="2"/>
          </rPr>
          <t xml:space="preserve">
Attention: matricule fictif  4CM035143 indiqué pour se faire payer du dossier par BNP,a changer des livraison du copieur</t>
        </r>
      </text>
    </comment>
    <comment ref="D145" authorId="0" shapeId="0" xr:uid="{E1015E7F-1692-4318-8E35-7F88E5F6DE0B}">
      <text>
        <r>
          <rPr>
            <b/>
            <sz val="9"/>
            <color indexed="81"/>
            <rFont val="Tahoma"/>
            <family val="2"/>
          </rPr>
          <t>Happy:</t>
        </r>
        <r>
          <rPr>
            <sz val="9"/>
            <color indexed="81"/>
            <rFont val="Tahoma"/>
            <family val="2"/>
          </rPr>
          <t xml:space="preserve">
anciennement chez MDGES</t>
        </r>
      </text>
    </comment>
    <comment ref="D147" authorId="0" shapeId="0" xr:uid="{16CB6629-0224-4433-B145-508E53C6859E}">
      <text>
        <r>
          <rPr>
            <b/>
            <sz val="9"/>
            <color indexed="81"/>
            <rFont val="Tahoma"/>
            <family val="2"/>
          </rPr>
          <t>Happy:</t>
        </r>
        <r>
          <rPr>
            <sz val="9"/>
            <color indexed="81"/>
            <rFont val="Tahoma"/>
            <family val="2"/>
          </rPr>
          <t xml:space="preserve">
ex ARYA CONSEIL suite vente annulée</t>
        </r>
      </text>
    </comment>
    <comment ref="D149" authorId="0" shapeId="0" xr:uid="{01DE5B1B-1FA8-4BC7-8671-825BFE0F36DF}">
      <text>
        <r>
          <rPr>
            <b/>
            <sz val="9"/>
            <color indexed="81"/>
            <rFont val="Tahoma"/>
            <family val="2"/>
          </rPr>
          <t>Happy:</t>
        </r>
        <r>
          <rPr>
            <sz val="9"/>
            <color indexed="81"/>
            <rFont val="Tahoma"/>
            <family val="2"/>
          </rPr>
          <t xml:space="preserve">
Copieur autrefois chez client SCANPRO: CARRE BLANC </t>
        </r>
      </text>
    </comment>
    <comment ref="E150" authorId="0" shapeId="0" xr:uid="{91D18E13-1EB5-47FC-A2BF-9149FF053F44}">
      <text>
        <r>
          <rPr>
            <b/>
            <sz val="9"/>
            <color indexed="81"/>
            <rFont val="Tahoma"/>
            <family val="2"/>
          </rPr>
          <t>Happy:</t>
        </r>
        <r>
          <rPr>
            <sz val="9"/>
            <color indexed="81"/>
            <rFont val="Tahoma"/>
            <family val="2"/>
          </rPr>
          <t xml:space="preserve">
vol issu des csd du contrat précédent</t>
        </r>
      </text>
    </comment>
    <comment ref="C157" authorId="0" shapeId="0" xr:uid="{3E012C5D-3AAC-4B21-BE8D-E7F516E23820}">
      <text>
        <r>
          <rPr>
            <b/>
            <sz val="9"/>
            <color indexed="81"/>
            <rFont val="Tahoma"/>
            <family val="2"/>
          </rPr>
          <t>Happy:</t>
        </r>
        <r>
          <rPr>
            <sz val="9"/>
            <color indexed="81"/>
            <rFont val="Tahoma"/>
            <family val="2"/>
          </rPr>
          <t xml:space="preserve">
Copieur autrefois chez GODOT ET FENECH client SCANPRO puis transféré chez digitalburo pour revente</t>
        </r>
      </text>
    </comment>
    <comment ref="G162" authorId="0" shapeId="0" xr:uid="{A0D0FE61-55EA-4890-903C-CC3259B30C74}">
      <text>
        <r>
          <rPr>
            <b/>
            <sz val="9"/>
            <color indexed="81"/>
            <rFont val="Tahoma"/>
            <family val="2"/>
          </rPr>
          <t>Happy:</t>
        </r>
        <r>
          <rPr>
            <sz val="9"/>
            <color indexed="81"/>
            <rFont val="Tahoma"/>
            <family val="2"/>
          </rPr>
          <t xml:space="preserve">
vérifier que la fcature soit bien au nom de SARL TPSB</t>
        </r>
      </text>
    </comment>
    <comment ref="D180" authorId="1" shapeId="0" xr:uid="{0167AE1E-C357-4598-B46C-4B878A22F7FB}">
      <text>
        <r>
          <rPr>
            <b/>
            <sz val="9"/>
            <color indexed="81"/>
            <rFont val="Tahoma"/>
            <family val="2"/>
          </rPr>
          <t>Utilisateur Windows:</t>
        </r>
        <r>
          <rPr>
            <sz val="9"/>
            <color indexed="81"/>
            <rFont val="Tahoma"/>
            <family val="2"/>
          </rPr>
          <t xml:space="preserve">
anciennenemt au SIVU</t>
        </r>
      </text>
    </comment>
    <comment ref="C181" authorId="1" shapeId="0" xr:uid="{25BA024F-EBC7-47A4-B2DE-37BC3A129B7A}">
      <text>
        <r>
          <rPr>
            <b/>
            <sz val="9"/>
            <color indexed="81"/>
            <rFont val="Tahoma"/>
            <family val="2"/>
          </rPr>
          <t>Utilisateur Windows:</t>
        </r>
        <r>
          <rPr>
            <sz val="9"/>
            <color indexed="81"/>
            <rFont val="Tahoma"/>
            <family val="2"/>
          </rPr>
          <t xml:space="preserve">
anciennement chez MDGES</t>
        </r>
      </text>
    </comment>
    <comment ref="D188" authorId="0" shapeId="0" xr:uid="{765347CF-9801-485F-8D76-5979C0C7052B}">
      <text>
        <r>
          <rPr>
            <b/>
            <sz val="9"/>
            <color indexed="81"/>
            <rFont val="Tahoma"/>
            <family val="2"/>
          </rPr>
          <t>Happy:</t>
        </r>
        <r>
          <rPr>
            <sz val="9"/>
            <color indexed="81"/>
            <rFont val="Tahoma"/>
            <family val="2"/>
          </rPr>
          <t xml:space="preserve">
issu du parc IMAX
198 rue Championnet
75018 Paris</t>
        </r>
      </text>
    </comment>
    <comment ref="D189" authorId="0" shapeId="0" xr:uid="{38678249-A000-46FF-9057-CAF4BE7BBBB3}">
      <text>
        <r>
          <rPr>
            <b/>
            <sz val="9"/>
            <color indexed="81"/>
            <rFont val="Tahoma"/>
            <family val="2"/>
          </rPr>
          <t>Happy:</t>
        </r>
        <r>
          <rPr>
            <sz val="9"/>
            <color indexed="81"/>
            <rFont val="Tahoma"/>
            <family val="2"/>
          </rPr>
          <t xml:space="preserve">
issu du parc IMAX
</t>
        </r>
      </text>
    </comment>
    <comment ref="D191" authorId="0" shapeId="0" xr:uid="{7F249C17-D8D4-4646-94CB-489CE6F99812}">
      <text>
        <r>
          <rPr>
            <b/>
            <sz val="9"/>
            <color indexed="81"/>
            <rFont val="Tahoma"/>
            <family val="2"/>
          </rPr>
          <t>Happy:</t>
        </r>
        <r>
          <rPr>
            <sz val="9"/>
            <color indexed="81"/>
            <rFont val="Tahoma"/>
            <family val="2"/>
          </rPr>
          <t xml:space="preserve">
issu du parc IMAX
</t>
        </r>
      </text>
    </comment>
    <comment ref="B196" authorId="1" shapeId="0" xr:uid="{945F9653-B9E1-4AD0-8632-AC6F8C235BC9}">
      <text>
        <r>
          <rPr>
            <b/>
            <sz val="9"/>
            <color indexed="81"/>
            <rFont val="Tahoma"/>
            <family val="2"/>
          </rPr>
          <t>Utilisateur Windows:</t>
        </r>
        <r>
          <rPr>
            <sz val="9"/>
            <color indexed="81"/>
            <rFont val="Tahoma"/>
            <family val="2"/>
          </rPr>
          <t xml:space="preserve">
pas de FTC</t>
        </r>
      </text>
    </comment>
    <comment ref="B197" authorId="1" shapeId="0" xr:uid="{540C4114-D74E-45AF-B83D-F75C7901875A}">
      <text>
        <r>
          <rPr>
            <b/>
            <sz val="9"/>
            <color indexed="81"/>
            <rFont val="Tahoma"/>
            <family val="2"/>
          </rPr>
          <t>Utilisateur Windows:</t>
        </r>
        <r>
          <rPr>
            <sz val="9"/>
            <color indexed="81"/>
            <rFont val="Tahoma"/>
            <family val="2"/>
          </rPr>
          <t xml:space="preserve">
Pas de ftc</t>
        </r>
      </text>
    </comment>
    <comment ref="B200" authorId="0" shapeId="0" xr:uid="{12D18AFF-A535-41C3-B0EF-38C8002C5A97}">
      <text>
        <r>
          <rPr>
            <b/>
            <sz val="9"/>
            <color indexed="81"/>
            <rFont val="Tahoma"/>
            <family val="2"/>
          </rPr>
          <t>Happy:</t>
        </r>
        <r>
          <rPr>
            <sz val="9"/>
            <color indexed="81"/>
            <rFont val="Tahoma"/>
            <family val="2"/>
          </rPr>
          <t xml:space="preserve">
remboursés à scanpro le 06/12/2022</t>
        </r>
      </text>
    </comment>
    <comment ref="D205" authorId="0" shapeId="0" xr:uid="{F7CC338C-FAA0-4F6A-8F49-08F711317BFE}">
      <text>
        <r>
          <rPr>
            <b/>
            <sz val="9"/>
            <color indexed="81"/>
            <rFont val="Tahoma"/>
            <family val="2"/>
          </rPr>
          <t>Happy:</t>
        </r>
        <r>
          <rPr>
            <sz val="9"/>
            <color indexed="81"/>
            <rFont val="Tahoma"/>
            <family val="2"/>
          </rPr>
          <t xml:space="preserve">
issu du parc IMAX</t>
        </r>
      </text>
    </comment>
    <comment ref="G205" authorId="0" shapeId="0" xr:uid="{D9C53FD4-265A-4443-AB21-06488A9CD655}">
      <text>
        <r>
          <rPr>
            <b/>
            <sz val="9"/>
            <color indexed="81"/>
            <rFont val="Tahoma"/>
            <family val="2"/>
          </rPr>
          <t>Happy:</t>
        </r>
        <r>
          <rPr>
            <sz val="9"/>
            <color indexed="81"/>
            <rFont val="Tahoma"/>
            <family val="2"/>
          </rPr>
          <t xml:space="preserve">
facturer au prcohain trim</t>
        </r>
      </text>
    </comment>
    <comment ref="D206" authorId="0" shapeId="0" xr:uid="{58373E1A-7492-4FF5-941F-4C1CC3FC327D}">
      <text>
        <r>
          <rPr>
            <b/>
            <sz val="9"/>
            <color indexed="81"/>
            <rFont val="Tahoma"/>
            <family val="2"/>
          </rPr>
          <t>Happy:</t>
        </r>
        <r>
          <rPr>
            <sz val="9"/>
            <color indexed="81"/>
            <rFont val="Tahoma"/>
            <family val="2"/>
          </rPr>
          <t xml:space="preserve">
anciennement au Lycee NEWTON</t>
        </r>
      </text>
    </comment>
    <comment ref="D207" authorId="0" shapeId="0" xr:uid="{7ED346E9-7D53-485B-B46F-B74CD74B1DFC}">
      <text>
        <r>
          <rPr>
            <b/>
            <sz val="9"/>
            <color indexed="81"/>
            <rFont val="Tahoma"/>
            <family val="2"/>
          </rPr>
          <t>Happy:</t>
        </r>
        <r>
          <rPr>
            <sz val="9"/>
            <color indexed="81"/>
            <rFont val="Tahoma"/>
            <family val="2"/>
          </rPr>
          <t xml:space="preserve">
issu du parc IMAX
</t>
        </r>
      </text>
    </comment>
    <comment ref="A209" authorId="0" shapeId="0" xr:uid="{25DA13B2-BE0A-4065-8E4E-D3D427EDF0BE}">
      <text>
        <r>
          <rPr>
            <b/>
            <sz val="9"/>
            <color indexed="81"/>
            <rFont val="Tahoma"/>
            <family val="2"/>
          </rPr>
          <t>Happy:</t>
        </r>
        <r>
          <rPr>
            <sz val="9"/>
            <color indexed="81"/>
            <rFont val="Tahoma"/>
            <family val="2"/>
          </rPr>
          <t xml:space="preserve">
facturé au nom de BE&amp;AR COMPANY SAS sur Cegid</t>
        </r>
      </text>
    </comment>
    <comment ref="G209" authorId="0" shapeId="0" xr:uid="{DAE305C5-7125-4BF3-B4B8-F1A928C443A1}">
      <text>
        <r>
          <rPr>
            <b/>
            <sz val="9"/>
            <color indexed="81"/>
            <rFont val="Tahoma"/>
            <family val="2"/>
          </rPr>
          <t>Happy:</t>
        </r>
        <r>
          <rPr>
            <sz val="9"/>
            <color indexed="81"/>
            <rFont val="Tahoma"/>
            <family val="2"/>
          </rPr>
          <t xml:space="preserve">
facturer au prcohain trim</t>
        </r>
      </text>
    </comment>
    <comment ref="G210" authorId="0" shapeId="0" xr:uid="{D2EA4DC3-7B40-4A60-A43E-18BC552B28B9}">
      <text>
        <r>
          <rPr>
            <b/>
            <sz val="9"/>
            <color indexed="81"/>
            <rFont val="Tahoma"/>
            <family val="2"/>
          </rPr>
          <t>Happy:</t>
        </r>
        <r>
          <rPr>
            <sz val="9"/>
            <color indexed="81"/>
            <rFont val="Tahoma"/>
            <family val="2"/>
          </rPr>
          <t xml:space="preserve">
facturer au prcohain trim</t>
        </r>
      </text>
    </comment>
    <comment ref="C217" authorId="1" shapeId="0" xr:uid="{8A57B7D5-F98D-4ED2-AA4E-9F36569F92A8}">
      <text>
        <r>
          <rPr>
            <b/>
            <sz val="9"/>
            <color indexed="81"/>
            <rFont val="Tahoma"/>
            <family val="2"/>
          </rPr>
          <t>Utilisateur Windows:</t>
        </r>
        <r>
          <rPr>
            <sz val="9"/>
            <color indexed="81"/>
            <rFont val="Tahoma"/>
            <family val="2"/>
          </rPr>
          <t xml:space="preserve">
vendu au tabac Ducasse à la base</t>
        </r>
      </text>
    </comment>
    <comment ref="E218" authorId="0" shapeId="0" xr:uid="{0B003DA3-1AED-4DBB-BB54-89A6D5CB9698}">
      <text>
        <r>
          <rPr>
            <b/>
            <sz val="9"/>
            <color indexed="81"/>
            <rFont val="Tahoma"/>
            <family val="2"/>
          </rPr>
          <t>Happy:</t>
        </r>
        <r>
          <rPr>
            <sz val="9"/>
            <color indexed="81"/>
            <rFont val="Tahoma"/>
            <family val="2"/>
          </rPr>
          <t xml:space="preserve">
Rajouté après à titre commercial suite retard de livraison</t>
        </r>
      </text>
    </comment>
    <comment ref="G218" authorId="0" shapeId="0" xr:uid="{21621F94-F686-4C25-A7B4-DAE3B00A1E19}">
      <text>
        <r>
          <rPr>
            <b/>
            <sz val="9"/>
            <color indexed="81"/>
            <rFont val="Tahoma"/>
            <family val="2"/>
          </rPr>
          <t>Happy:</t>
        </r>
        <r>
          <rPr>
            <sz val="9"/>
            <color indexed="81"/>
            <rFont val="Tahoma"/>
            <family val="2"/>
          </rPr>
          <t xml:space="preserve">
facturer au prcohain trim</t>
        </r>
      </text>
    </comment>
    <comment ref="J227" authorId="0" shapeId="0" xr:uid="{3E87E648-EB24-4FB7-8A1D-DCC5F95A8C39}">
      <text>
        <r>
          <rPr>
            <b/>
            <sz val="9"/>
            <color indexed="81"/>
            <rFont val="Tahoma"/>
            <family val="2"/>
          </rPr>
          <t>Happy:</t>
        </r>
        <r>
          <rPr>
            <sz val="9"/>
            <color indexed="81"/>
            <rFont val="Tahoma"/>
            <family val="2"/>
          </rPr>
          <t xml:space="preserve">
Forfait trimestriel à 148,5€ ht incluant
12000 copies N&amp;B,supp: 0,009€ ht
500 copies Couleurs, supp: 0,09€ ht</t>
        </r>
      </text>
    </comment>
    <comment ref="J228" authorId="0" shapeId="0" xr:uid="{4220174A-00DE-405A-9779-C9ADD3437238}">
      <text>
        <r>
          <rPr>
            <b/>
            <sz val="9"/>
            <color indexed="81"/>
            <rFont val="Tahoma"/>
            <family val="2"/>
          </rPr>
          <t>Happy:</t>
        </r>
        <r>
          <rPr>
            <sz val="9"/>
            <color indexed="81"/>
            <rFont val="Tahoma"/>
            <family val="2"/>
          </rPr>
          <t xml:space="preserve">
Forfait trimestriel à 148,5€ ht incluant
1250 copies N&amp;B,supp: 0,009€ ht
1250 copies Couleurs, supp: 0,09€ ht</t>
        </r>
      </text>
    </comment>
    <comment ref="J229" authorId="0" shapeId="0" xr:uid="{DD1E7C1A-5C38-48F5-85EC-C37B725A796A}">
      <text>
        <r>
          <rPr>
            <b/>
            <sz val="9"/>
            <color indexed="81"/>
            <rFont val="Tahoma"/>
            <family val="2"/>
          </rPr>
          <t>Happy:</t>
        </r>
        <r>
          <rPr>
            <sz val="9"/>
            <color indexed="81"/>
            <rFont val="Tahoma"/>
            <family val="2"/>
          </rPr>
          <t xml:space="preserve">
Forfait trimestriel à 1113€ ht incluant
5200 copies N&amp;B,supp: 0,008€ ht
14400 copies Couleurs, supp: 0,08€ ht
Ok pour augmentation annuelle du forfait de 10% dès facturation 2023</t>
        </r>
      </text>
    </comment>
    <comment ref="J232" authorId="0" shapeId="0" xr:uid="{BCD1DC10-E97D-4966-A83E-1EB2766C9D8F}">
      <text>
        <r>
          <rPr>
            <b/>
            <sz val="9"/>
            <color indexed="81"/>
            <rFont val="Tahoma"/>
            <family val="2"/>
          </rPr>
          <t>Happy:</t>
        </r>
        <r>
          <rPr>
            <sz val="9"/>
            <color indexed="81"/>
            <rFont val="Tahoma"/>
            <family val="2"/>
          </rPr>
          <t xml:space="preserve">
Contrat de maintenance facturé à 128€ ht/trimestre +
Forfait trimestriel à 195€ ht incluant
4500 copies N&amp;B,supp: 0,00945€ ht
1500 copies Couleurs, supp: 0,0945€ ht </t>
        </r>
      </text>
    </comment>
  </commentList>
</comments>
</file>

<file path=xl/sharedStrings.xml><?xml version="1.0" encoding="utf-8"?>
<sst xmlns="http://schemas.openxmlformats.org/spreadsheetml/2006/main" count="2260" uniqueCount="748">
  <si>
    <t>Client</t>
  </si>
  <si>
    <t>Matricule</t>
  </si>
  <si>
    <t>N&amp;B</t>
  </si>
  <si>
    <t>Couleur</t>
  </si>
  <si>
    <t>Marque</t>
  </si>
  <si>
    <t>Modèle</t>
  </si>
  <si>
    <t>ABP</t>
  </si>
  <si>
    <t>CANON</t>
  </si>
  <si>
    <t>WSJ21400</t>
  </si>
  <si>
    <t>CECILE PLOT</t>
  </si>
  <si>
    <t>INTRACOM</t>
  </si>
  <si>
    <t>JSA BASKET</t>
  </si>
  <si>
    <t>LYCEE NEWTON</t>
  </si>
  <si>
    <t>URBAN IMMOBILIER</t>
  </si>
  <si>
    <t>ASS France ALZHEIMER</t>
  </si>
  <si>
    <t>HP</t>
  </si>
  <si>
    <t>M426</t>
  </si>
  <si>
    <t>PHBLKCV8GN</t>
  </si>
  <si>
    <t>MFP735CX</t>
  </si>
  <si>
    <t>WTG17722</t>
  </si>
  <si>
    <t>IRA C3520I</t>
  </si>
  <si>
    <t>IRA C5560I</t>
  </si>
  <si>
    <t>WHJ05578</t>
  </si>
  <si>
    <t>XVB00892</t>
  </si>
  <si>
    <t>VNBKL4SJ34</t>
  </si>
  <si>
    <t>M477DW</t>
  </si>
  <si>
    <t>XTW07968</t>
  </si>
  <si>
    <t>XTW07971</t>
  </si>
  <si>
    <t>XTW10288</t>
  </si>
  <si>
    <t>ILHAM TELECOM</t>
  </si>
  <si>
    <t>ASS 4 CHEMINS</t>
  </si>
  <si>
    <t>P77740Z</t>
  </si>
  <si>
    <t>SERVICES GOMES</t>
  </si>
  <si>
    <t>Payée</t>
  </si>
  <si>
    <t>NL886GCF0F</t>
  </si>
  <si>
    <t>XTW09965</t>
  </si>
  <si>
    <t>XTW03338</t>
  </si>
  <si>
    <t xml:space="preserve"> </t>
  </si>
  <si>
    <t>MATIMO FINANCES</t>
  </si>
  <si>
    <t>IRA C256i</t>
  </si>
  <si>
    <t>PRIMAVERA</t>
  </si>
  <si>
    <t>IRA C5535i</t>
  </si>
  <si>
    <t>XVF16704</t>
  </si>
  <si>
    <t>2FL16545</t>
  </si>
  <si>
    <t>OUI</t>
  </si>
  <si>
    <t>FC2C</t>
  </si>
  <si>
    <t>IRAC3520i</t>
  </si>
  <si>
    <t>XTW14068</t>
  </si>
  <si>
    <t>Volume copie inclus à la signature du contrat 
( donc déjà facturé )</t>
  </si>
  <si>
    <t>relevé compteur au 30/09/2018</t>
  </si>
  <si>
    <t xml:space="preserve">PCA au 30/09/2018 </t>
  </si>
  <si>
    <t>Total PCA</t>
  </si>
  <si>
    <t>Crédit copie restant au client 30/09/2018</t>
  </si>
  <si>
    <t>Coût copie facturé au client</t>
  </si>
  <si>
    <t>Total</t>
  </si>
  <si>
    <t>Ass. France ALZHEIMER</t>
  </si>
  <si>
    <t>IRAC3530i</t>
  </si>
  <si>
    <t>JERENOVE.COM</t>
  </si>
  <si>
    <t>XTW14716</t>
  </si>
  <si>
    <t>XTU11317</t>
  </si>
  <si>
    <t xml:space="preserve">M477 </t>
  </si>
  <si>
    <t>Avenir et Serenite Patrimoine</t>
  </si>
  <si>
    <t>VNBKL89K3R</t>
  </si>
  <si>
    <t>ABSSYS ARCHITECTURE</t>
  </si>
  <si>
    <t>IRAC3520I</t>
  </si>
  <si>
    <t>XTW16468</t>
  </si>
  <si>
    <t>MOBALPA MERIGNAC</t>
  </si>
  <si>
    <t>XTW16408</t>
  </si>
  <si>
    <t>MOBALPA BORDEAUX</t>
  </si>
  <si>
    <t>XTW16470</t>
  </si>
  <si>
    <t>MOBALPA SAINT EULALIE</t>
  </si>
  <si>
    <t>XTW16160</t>
  </si>
  <si>
    <t>CLUB DES CHARDONS</t>
  </si>
  <si>
    <t>XTW17254</t>
  </si>
  <si>
    <t>GONCOURT IMMOBILIER</t>
  </si>
  <si>
    <t>XTW10283</t>
  </si>
  <si>
    <t>WTG36513</t>
  </si>
  <si>
    <t>USSAP BOXE</t>
  </si>
  <si>
    <t>AS LIBOURNE BASKET</t>
  </si>
  <si>
    <t>IRA C256I</t>
  </si>
  <si>
    <t>MISTER PROPERTY</t>
  </si>
  <si>
    <t>XTW20200</t>
  </si>
  <si>
    <t>XTW20198</t>
  </si>
  <si>
    <t>BOULIAC BASKET CLUB</t>
  </si>
  <si>
    <t>2FL22464</t>
  </si>
  <si>
    <t>WTG35906</t>
  </si>
  <si>
    <t>EYSINES FOOTBALL CLUB</t>
  </si>
  <si>
    <t>IRA C3525I</t>
  </si>
  <si>
    <t>ESPACE HOCHE</t>
  </si>
  <si>
    <t>CLUB DES ACACIAS</t>
  </si>
  <si>
    <t>XTV21584</t>
  </si>
  <si>
    <t>WTG38365</t>
  </si>
  <si>
    <t xml:space="preserve">XTV21486 </t>
  </si>
  <si>
    <t>LIBOURNE FOOTBALL CLUB</t>
  </si>
  <si>
    <t>2MT02833</t>
  </si>
  <si>
    <t>2MT02883</t>
  </si>
  <si>
    <t>ENTENTE SPORTIVE DE BRUGES</t>
  </si>
  <si>
    <t>XTV21585</t>
  </si>
  <si>
    <t>MAIRIE DE LOUPES</t>
  </si>
  <si>
    <t>GAPS</t>
  </si>
  <si>
    <t>NON</t>
  </si>
  <si>
    <t>AS AERONAUTIQUE PERIGUEUX</t>
  </si>
  <si>
    <t>XTV21863</t>
  </si>
  <si>
    <t>TENNIS CLUB LES COQS ROUGES</t>
  </si>
  <si>
    <t xml:space="preserve">XTV24060 </t>
  </si>
  <si>
    <t>WTG23865</t>
  </si>
  <si>
    <t>MARTY Architectes et associés</t>
  </si>
  <si>
    <t>IRA C5535I</t>
  </si>
  <si>
    <t>NICOLAS AUMONT</t>
  </si>
  <si>
    <t>WTG23882</t>
  </si>
  <si>
    <t>212KE03029</t>
  </si>
  <si>
    <t xml:space="preserve"> XTV21367</t>
  </si>
  <si>
    <t xml:space="preserve"> XTV21266</t>
  </si>
  <si>
    <t>THE HOT LINE</t>
  </si>
  <si>
    <t>P 77740Z</t>
  </si>
  <si>
    <t>NL8A2GCF0G</t>
  </si>
  <si>
    <t>US BOUSCATAISE BOXE</t>
  </si>
  <si>
    <t>XOOPAR</t>
  </si>
  <si>
    <t>NL8A1GCF3B</t>
  </si>
  <si>
    <t>GOLF CLUB DE PERIGUEUX</t>
  </si>
  <si>
    <t>IRA C3525i</t>
  </si>
  <si>
    <t>MOBALPA PERIGUEUX</t>
  </si>
  <si>
    <t>M477</t>
  </si>
  <si>
    <t>VNCKM4CBV8</t>
  </si>
  <si>
    <t xml:space="preserve"> XTV24257</t>
  </si>
  <si>
    <t xml:space="preserve"> XTV21369</t>
  </si>
  <si>
    <t>ALTUS CONSULTANTS</t>
  </si>
  <si>
    <t xml:space="preserve">XTV21266 </t>
  </si>
  <si>
    <t>BEEP VALET</t>
  </si>
  <si>
    <t>PCA au 30/09/2019</t>
  </si>
  <si>
    <t>Crédit copie restant au client 30/09/2019</t>
  </si>
  <si>
    <t>relevé compteur au 30/09/2019</t>
  </si>
  <si>
    <t>2KE03029</t>
  </si>
  <si>
    <t>MFP746CX</t>
  </si>
  <si>
    <t>PROFIL AUTO</t>
  </si>
  <si>
    <t>2QF12105</t>
  </si>
  <si>
    <t>2QF12129</t>
  </si>
  <si>
    <t>2FW13013</t>
  </si>
  <si>
    <t>ETS BOZELLE</t>
  </si>
  <si>
    <t>IRA C3520i</t>
  </si>
  <si>
    <t>2FW15654</t>
  </si>
  <si>
    <t>ETS JEAN GUILLOT</t>
  </si>
  <si>
    <t>M479</t>
  </si>
  <si>
    <t>P777740Z</t>
  </si>
  <si>
    <t>LMGA</t>
  </si>
  <si>
    <t>IRA C3320i</t>
  </si>
  <si>
    <t>FOOTBALL CLUB DE TALENCE</t>
  </si>
  <si>
    <t>NL8A1GCF2H</t>
  </si>
  <si>
    <t>CNBMM6P50M</t>
  </si>
  <si>
    <t>NL8A1GCF25</t>
  </si>
  <si>
    <t>HOTEL LE BURDIGALA</t>
  </si>
  <si>
    <t>IRA C356</t>
  </si>
  <si>
    <t>E50145DN</t>
  </si>
  <si>
    <t>2FW18703</t>
  </si>
  <si>
    <t>2PX05489</t>
  </si>
  <si>
    <t>2PX07338</t>
  </si>
  <si>
    <t>2PX07348</t>
  </si>
  <si>
    <t>PHCVMC70YX</t>
  </si>
  <si>
    <t>PHCVMC7112</t>
  </si>
  <si>
    <t>APA COOP</t>
  </si>
  <si>
    <t>MFP 746CX</t>
  </si>
  <si>
    <t>SOMEFIM</t>
  </si>
  <si>
    <t>CARRELAGE CONCEPT DESIGN</t>
  </si>
  <si>
    <t>P77940DN</t>
  </si>
  <si>
    <t>2FW17318</t>
  </si>
  <si>
    <t>NLBVLCF0GP</t>
  </si>
  <si>
    <t>2FW17319</t>
  </si>
  <si>
    <t>2QF27024</t>
  </si>
  <si>
    <t>HOTEL LE B D'Archachon</t>
  </si>
  <si>
    <t>2FW16179</t>
  </si>
  <si>
    <t>2QF25610</t>
  </si>
  <si>
    <t>QTT10733</t>
  </si>
  <si>
    <t>MDGES</t>
  </si>
  <si>
    <t>PERIMETRE SECTION</t>
  </si>
  <si>
    <t>2MT24220</t>
  </si>
  <si>
    <t>2MT24859</t>
  </si>
  <si>
    <t>LANGON FOOTBALL CLUB</t>
  </si>
  <si>
    <t>2FW22345</t>
  </si>
  <si>
    <t>relevé compteur au 30/09/2020</t>
  </si>
  <si>
    <t>Crédit copie restant au client 30/09/2020</t>
  </si>
  <si>
    <t>PCA au 30/09/2020</t>
  </si>
  <si>
    <t>SCA33</t>
  </si>
  <si>
    <t>IRA C3730i</t>
  </si>
  <si>
    <t xml:space="preserve">22D01466 </t>
  </si>
  <si>
    <t>GARRAN AUTOS</t>
  </si>
  <si>
    <t>2JQ04490</t>
  </si>
  <si>
    <t>HOTEL DE SEZE</t>
  </si>
  <si>
    <t xml:space="preserve"> E50145dn</t>
  </si>
  <si>
    <t xml:space="preserve"> 2MT27222</t>
  </si>
  <si>
    <t xml:space="preserve"> PHCVN2D0VL</t>
  </si>
  <si>
    <t>2FW22400</t>
  </si>
  <si>
    <t>2MT27278</t>
  </si>
  <si>
    <t>BEEHOME CONSTRUCTION</t>
  </si>
  <si>
    <t>22F00838</t>
  </si>
  <si>
    <t>DX 3720i</t>
  </si>
  <si>
    <t>MFP 746Cx</t>
  </si>
  <si>
    <t xml:space="preserve">2QF27767 </t>
  </si>
  <si>
    <t>GARAGE RENOM</t>
  </si>
  <si>
    <t>GAN ECHAKIR</t>
  </si>
  <si>
    <t>GAN LESPARRE LA TOUR</t>
  </si>
  <si>
    <t>MFP746Cx</t>
  </si>
  <si>
    <t>NLBVM9Q0D2</t>
  </si>
  <si>
    <t>LMT</t>
  </si>
  <si>
    <t>77940DN</t>
  </si>
  <si>
    <t>BASKET LE HAILLAN</t>
  </si>
  <si>
    <t>2QF29408</t>
  </si>
  <si>
    <t>2MT27360</t>
  </si>
  <si>
    <t xml:space="preserve"> 2MT27237</t>
  </si>
  <si>
    <t>2FW22397</t>
  </si>
  <si>
    <t>AUTO ECOLE TOP CONDUITE</t>
  </si>
  <si>
    <t>IRA C3720i</t>
  </si>
  <si>
    <t>22F06233</t>
  </si>
  <si>
    <t>2QF14948</t>
  </si>
  <si>
    <t>HAXE CONSULTING</t>
  </si>
  <si>
    <t>MOBALPA SARLAT</t>
  </si>
  <si>
    <t>MOBALPA BRIVE</t>
  </si>
  <si>
    <t>22F06086</t>
  </si>
  <si>
    <t>CENTRE TECHNIQUE GPS</t>
  </si>
  <si>
    <t>22F05957</t>
  </si>
  <si>
    <t>CABINET PATRICE CASSAGNE</t>
  </si>
  <si>
    <t>22F06702</t>
  </si>
  <si>
    <t>DELL</t>
  </si>
  <si>
    <t>2QF42415</t>
  </si>
  <si>
    <t>2QF42418</t>
  </si>
  <si>
    <t>2ER00672</t>
  </si>
  <si>
    <t>informatique</t>
  </si>
  <si>
    <t>AUTO SERVICE 46</t>
  </si>
  <si>
    <t>IRA C356i</t>
  </si>
  <si>
    <t>GT AUTOMOBILES</t>
  </si>
  <si>
    <t>GERALD LAGRANGE</t>
  </si>
  <si>
    <t>SCHMIDT Sainte-Eulalie</t>
  </si>
  <si>
    <t>2QF15420</t>
  </si>
  <si>
    <t>2PX12442</t>
  </si>
  <si>
    <t>3BR07585</t>
  </si>
  <si>
    <t>GAN PESSAC</t>
  </si>
  <si>
    <t>2ER02696</t>
  </si>
  <si>
    <t>2QF15353</t>
  </si>
  <si>
    <t>Total général</t>
  </si>
  <si>
    <t>SPRINT COPIE</t>
  </si>
  <si>
    <t>TABAC PRESSE PASCAL CODINA</t>
  </si>
  <si>
    <t>3BR07551</t>
  </si>
  <si>
    <t>GIRONDE TRANSMISSION SERVICE</t>
  </si>
  <si>
    <t>BACASOL</t>
  </si>
  <si>
    <t>WTG17227</t>
  </si>
  <si>
    <t>MFP 735Cx RE</t>
  </si>
  <si>
    <t>ARC SUD OUEST</t>
  </si>
  <si>
    <t>DX C3720i</t>
  </si>
  <si>
    <t>DX C5735i</t>
  </si>
  <si>
    <t>DX C257i</t>
  </si>
  <si>
    <t>22F09363</t>
  </si>
  <si>
    <t>22F09578</t>
  </si>
  <si>
    <t>CA BEGLAIS HANDBALL</t>
  </si>
  <si>
    <t>ENERCONFORT</t>
  </si>
  <si>
    <t xml:space="preserve"> 22F09376</t>
  </si>
  <si>
    <t>3BR07844</t>
  </si>
  <si>
    <t>22F09587</t>
  </si>
  <si>
    <t>22F09575</t>
  </si>
  <si>
    <t>CASA IMMO</t>
  </si>
  <si>
    <t>E77422dv</t>
  </si>
  <si>
    <t>DX C3725i</t>
  </si>
  <si>
    <t>GARANCE RENOVATION</t>
  </si>
  <si>
    <t>APG DIAGNOSTICS</t>
  </si>
  <si>
    <t>STELSO</t>
  </si>
  <si>
    <t>22F11242</t>
  </si>
  <si>
    <t>22E19283</t>
  </si>
  <si>
    <t xml:space="preserve"> CNB1MB904N</t>
  </si>
  <si>
    <t>TRANSCUISINE</t>
  </si>
  <si>
    <t>DGLM EXPERTISES</t>
  </si>
  <si>
    <t>VOYAGES COTE D'ARGENT</t>
  </si>
  <si>
    <t>2ER08737</t>
  </si>
  <si>
    <t>2ER08831</t>
  </si>
  <si>
    <t>FROID CUISINE 33</t>
  </si>
  <si>
    <t>2ER08797</t>
  </si>
  <si>
    <t xml:space="preserve"> 2ER08903</t>
  </si>
  <si>
    <t>MAIRIE DE VILLENEUVE</t>
  </si>
  <si>
    <t>ECOLE PRIMAIRE DE VILLENEUVE</t>
  </si>
  <si>
    <t>M428fdw</t>
  </si>
  <si>
    <t>H2R TRAVAUX</t>
  </si>
  <si>
    <t>H2R CONSEIL</t>
  </si>
  <si>
    <t xml:space="preserve"> 2ER08892</t>
  </si>
  <si>
    <t>CIRSO IMMOBILIER</t>
  </si>
  <si>
    <t xml:space="preserve"> 2ER08260</t>
  </si>
  <si>
    <t xml:space="preserve">22F15106 </t>
  </si>
  <si>
    <t xml:space="preserve"> 22F15084</t>
  </si>
  <si>
    <t>relevé compteur au 30/09/2021</t>
  </si>
  <si>
    <t>Crédit copie restant au client 30/09/2021</t>
  </si>
  <si>
    <t>22F15085</t>
  </si>
  <si>
    <t>22F17025</t>
  </si>
  <si>
    <t>CNDRN93677</t>
  </si>
  <si>
    <t xml:space="preserve">MENUISERIE AURELIEN PION </t>
  </si>
  <si>
    <t>22F17023</t>
  </si>
  <si>
    <t>NADAU ARCHITECTURE</t>
  </si>
  <si>
    <t>DX C3730i</t>
  </si>
  <si>
    <t>DX C357i</t>
  </si>
  <si>
    <t>TM300</t>
  </si>
  <si>
    <t>CECCHETTI ALDO CARRELAGE</t>
  </si>
  <si>
    <t>Code client</t>
  </si>
  <si>
    <t>CC00009</t>
  </si>
  <si>
    <t>CC00010</t>
  </si>
  <si>
    <t>CC00011</t>
  </si>
  <si>
    <t>JERENOVE.COM daclodis</t>
  </si>
  <si>
    <t>CC00035</t>
  </si>
  <si>
    <t>CC00054</t>
  </si>
  <si>
    <t>CC00062</t>
  </si>
  <si>
    <t>CC00067</t>
  </si>
  <si>
    <t>CC00069</t>
  </si>
  <si>
    <t>CC00070</t>
  </si>
  <si>
    <t>CC00082</t>
  </si>
  <si>
    <t>CC00093</t>
  </si>
  <si>
    <t>CC00096</t>
  </si>
  <si>
    <t>CC00110</t>
  </si>
  <si>
    <t>téléphonie</t>
  </si>
  <si>
    <t>ACA EYSINES</t>
  </si>
  <si>
    <t>ACA LE HAILLAN</t>
  </si>
  <si>
    <t>DX C3725i magasin</t>
  </si>
  <si>
    <t>DX C3725i accueil</t>
  </si>
  <si>
    <t>DX C3725i paramédical</t>
  </si>
  <si>
    <t>FRANCE ASSURANCE COURTAGE</t>
  </si>
  <si>
    <t xml:space="preserve"> 22F18657</t>
  </si>
  <si>
    <t>TELINE ET CIE</t>
  </si>
  <si>
    <t>MENDS</t>
  </si>
  <si>
    <t>CC00095</t>
  </si>
  <si>
    <t>CHÂTEAU LAFITTE</t>
  </si>
  <si>
    <t>CC00122</t>
  </si>
  <si>
    <t>NICOLAS IMMOBILIER</t>
  </si>
  <si>
    <t xml:space="preserve"> 22F19746</t>
  </si>
  <si>
    <t>AGENCE BRUSSOL IMMOBILIER</t>
  </si>
  <si>
    <t>2ER16585</t>
  </si>
  <si>
    <t>22D19262</t>
  </si>
  <si>
    <t>BALB25472</t>
  </si>
  <si>
    <t>BACASOL informatique</t>
  </si>
  <si>
    <t>22E25591</t>
  </si>
  <si>
    <t>2UF04025</t>
  </si>
  <si>
    <t>22E25590</t>
  </si>
  <si>
    <t>22E25633</t>
  </si>
  <si>
    <t>22E25632</t>
  </si>
  <si>
    <t>VOLT ELEC</t>
  </si>
  <si>
    <t>CC00124</t>
  </si>
  <si>
    <t xml:space="preserve"> 22F19745</t>
  </si>
  <si>
    <t xml:space="preserve"> 22F19744</t>
  </si>
  <si>
    <t>2ER16110</t>
  </si>
  <si>
    <t>IPC 165</t>
  </si>
  <si>
    <t xml:space="preserve"> 22F19736</t>
  </si>
  <si>
    <t>RENOUVELLE TOIT</t>
  </si>
  <si>
    <t>KITCHEN TRUCK LE CHEVALIER</t>
  </si>
  <si>
    <t>CC00127</t>
  </si>
  <si>
    <t>GES TRANSIT IMPORT EXPERT</t>
  </si>
  <si>
    <t>GARAGE AMG</t>
  </si>
  <si>
    <t>LE PLAISIR DE S'ENTRAIDER</t>
  </si>
  <si>
    <t>IRA DX C257i</t>
  </si>
  <si>
    <t>XC 1127i</t>
  </si>
  <si>
    <t xml:space="preserve"> 22F20902</t>
  </si>
  <si>
    <t xml:space="preserve"> 22F11237</t>
  </si>
  <si>
    <t>3EQ02676</t>
  </si>
  <si>
    <t>IRAC3520I in situ</t>
  </si>
  <si>
    <t>RTF CONSTRUCTION</t>
  </si>
  <si>
    <t>DX C5840i</t>
  </si>
  <si>
    <t>IRA C256I in situ</t>
  </si>
  <si>
    <t xml:space="preserve">22F11262 </t>
  </si>
  <si>
    <t xml:space="preserve"> 2YM02961</t>
  </si>
  <si>
    <t xml:space="preserve"> 22F11261</t>
  </si>
  <si>
    <t>SO ROOF</t>
  </si>
  <si>
    <t>PHOTO STORE</t>
  </si>
  <si>
    <t>CC00134</t>
  </si>
  <si>
    <t>GROUPE GL</t>
  </si>
  <si>
    <t xml:space="preserve"> 22F20890</t>
  </si>
  <si>
    <t xml:space="preserve"> 2ER19179</t>
  </si>
  <si>
    <t>CNCRP3PCLQ</t>
  </si>
  <si>
    <t>CC00135</t>
  </si>
  <si>
    <t>CONCEPT HABITAT</t>
  </si>
  <si>
    <t>2YM06767</t>
  </si>
  <si>
    <t>3DF25817</t>
  </si>
  <si>
    <t>2ER23714</t>
  </si>
  <si>
    <t>3DF25816</t>
  </si>
  <si>
    <t>Tablette</t>
  </si>
  <si>
    <t>ARTISANS RAMONEURS ASSOCIES</t>
  </si>
  <si>
    <t xml:space="preserve">IRA C3525 </t>
  </si>
  <si>
    <t>22F20868</t>
  </si>
  <si>
    <t>HOMECOOK</t>
  </si>
  <si>
    <t>CC00136</t>
  </si>
  <si>
    <t>IRA C3520I in situ</t>
  </si>
  <si>
    <t>IRA C3525I in situ</t>
  </si>
  <si>
    <t>22F20901</t>
  </si>
  <si>
    <t>22F18672</t>
  </si>
  <si>
    <t>IRA C5535I in situ</t>
  </si>
  <si>
    <t>A.S.S.O</t>
  </si>
  <si>
    <t>LES VINS FINS ANTHONY BARTON</t>
  </si>
  <si>
    <t>LA FINANCIERE DE BEAUMONT Le Haillan</t>
  </si>
  <si>
    <t>LA FINANCIERE DE BEAUMONT Lille</t>
  </si>
  <si>
    <t>EG BAT</t>
  </si>
  <si>
    <t>CC00138</t>
  </si>
  <si>
    <t>MAXAL AUTOMOBILES</t>
  </si>
  <si>
    <t>CC00140</t>
  </si>
  <si>
    <t>CC00141</t>
  </si>
  <si>
    <t>IRA C256 RE</t>
  </si>
  <si>
    <t>22F20899</t>
  </si>
  <si>
    <t>2ER28826</t>
  </si>
  <si>
    <t>2ER28596</t>
  </si>
  <si>
    <t>3DF14237</t>
  </si>
  <si>
    <t>XC1127i</t>
  </si>
  <si>
    <t>PEDROSA PARTICIPATIONS Bistrot Régent</t>
  </si>
  <si>
    <t>GARAGE C MARSAT CITROEN</t>
  </si>
  <si>
    <t>2ER28822</t>
  </si>
  <si>
    <t>BAT GIRONDE</t>
  </si>
  <si>
    <t xml:space="preserve"> 22F27250</t>
  </si>
  <si>
    <t>MAIRIE DE BOURDEILLES</t>
  </si>
  <si>
    <t>HARVEY</t>
  </si>
  <si>
    <t>NL8A2GCF03</t>
  </si>
  <si>
    <t>CHÂTEAU ROUSSEAU DE SIPIAN</t>
  </si>
  <si>
    <t>CASH PISCINE</t>
  </si>
  <si>
    <t>CC00149</t>
  </si>
  <si>
    <t>PAPILLON ARCHITECTURE</t>
  </si>
  <si>
    <t xml:space="preserve"> 22F27217</t>
  </si>
  <si>
    <t>2ER28580</t>
  </si>
  <si>
    <t>2ER31987</t>
  </si>
  <si>
    <t>2ER31936</t>
  </si>
  <si>
    <t>IRA C7565i</t>
  </si>
  <si>
    <t>DX C3826i</t>
  </si>
  <si>
    <t xml:space="preserve">4CF04428 </t>
  </si>
  <si>
    <t>D CONSEILS TOUS COMPTE FAITS</t>
  </si>
  <si>
    <t>CC00151</t>
  </si>
  <si>
    <t>ADEMEURE</t>
  </si>
  <si>
    <t xml:space="preserve"> 3DF14716</t>
  </si>
  <si>
    <t xml:space="preserve"> 22F27234</t>
  </si>
  <si>
    <t xml:space="preserve"> 22F27247</t>
  </si>
  <si>
    <t>M428 FDW</t>
  </si>
  <si>
    <t xml:space="preserve">DX C3725i </t>
  </si>
  <si>
    <t xml:space="preserve"> XRQ00533</t>
  </si>
  <si>
    <t xml:space="preserve"> 22F26245</t>
  </si>
  <si>
    <t>GONCOURT IMMOBILIER pour OLEL IMMO</t>
  </si>
  <si>
    <t>DX C3822i</t>
  </si>
  <si>
    <t xml:space="preserve"> 2ER36799</t>
  </si>
  <si>
    <t xml:space="preserve"> 22F27243</t>
  </si>
  <si>
    <t>CAROLINE B AEROGOMMAGE</t>
  </si>
  <si>
    <t>MOBALPA BRIVE MALEMORT</t>
  </si>
  <si>
    <t xml:space="preserve"> 22F20898</t>
  </si>
  <si>
    <t>TABAC PRESSE LE MARINE ET BLANC</t>
  </si>
  <si>
    <t xml:space="preserve"> 22F20842</t>
  </si>
  <si>
    <t>MY SEASON</t>
  </si>
  <si>
    <t>SEBB</t>
  </si>
  <si>
    <t>MY WORLD PROPERTY</t>
  </si>
  <si>
    <t>2ER40979</t>
  </si>
  <si>
    <t>2ER40618</t>
  </si>
  <si>
    <t>3PT02859</t>
  </si>
  <si>
    <t xml:space="preserve"> 3PT02938</t>
  </si>
  <si>
    <t xml:space="preserve"> 3PT02843</t>
  </si>
  <si>
    <t>DX C3720i insitu</t>
  </si>
  <si>
    <t>GAUTHIER SP 33</t>
  </si>
  <si>
    <t>Demande client faite le</t>
  </si>
  <si>
    <t xml:space="preserve">Devis Dexxon reçu le </t>
  </si>
  <si>
    <t>Devis Client envoyé le</t>
  </si>
  <si>
    <t xml:space="preserve">Prestation finalisée le </t>
  </si>
  <si>
    <t>matricule</t>
  </si>
  <si>
    <t>Devis accepté client le</t>
  </si>
  <si>
    <t>Facture client envoyée le</t>
  </si>
  <si>
    <t>Date paiement</t>
  </si>
  <si>
    <t xml:space="preserve">Demande Devis Dexxon faite le </t>
  </si>
  <si>
    <t>Devis client</t>
  </si>
  <si>
    <t>DEV000044</t>
  </si>
  <si>
    <t>BOZELLE</t>
  </si>
  <si>
    <t>CH ROUSS SIPIAN</t>
  </si>
  <si>
    <t>Facture</t>
  </si>
  <si>
    <t>FAC001042</t>
  </si>
  <si>
    <t>DEV000043</t>
  </si>
  <si>
    <t xml:space="preserve">FAC001046 </t>
  </si>
  <si>
    <t>BRUSSOL</t>
  </si>
  <si>
    <t>FAC001039</t>
  </si>
  <si>
    <t>DEV000038</t>
  </si>
  <si>
    <t>22F19745</t>
  </si>
  <si>
    <t>OFFERT</t>
  </si>
  <si>
    <t>TRANSPORT AVRIL</t>
  </si>
  <si>
    <t>X1238i</t>
  </si>
  <si>
    <t>CEC AQUITAINE</t>
  </si>
  <si>
    <t>CHIENS GUIDES GRAND SUD OUEST</t>
  </si>
  <si>
    <t>DX C3830i</t>
  </si>
  <si>
    <t>AUSSITÔT LIVRE</t>
  </si>
  <si>
    <t>CC00163</t>
  </si>
  <si>
    <t>ESPACE MARQUAGE</t>
  </si>
  <si>
    <t>WHJ05579</t>
  </si>
  <si>
    <t>2ER40055</t>
  </si>
  <si>
    <t>3DC13991</t>
  </si>
  <si>
    <t>3DC13994</t>
  </si>
  <si>
    <t>OFFICE SOCIO CULTUREL CESTAS</t>
  </si>
  <si>
    <t>3PT04521</t>
  </si>
  <si>
    <t>2ER41421</t>
  </si>
  <si>
    <t>DEV000053</t>
  </si>
  <si>
    <t>RVO</t>
  </si>
  <si>
    <t>MFP735CX in situ</t>
  </si>
  <si>
    <t>M479 in situ</t>
  </si>
  <si>
    <t>P777740Z in situ</t>
  </si>
  <si>
    <t>IRA C3730i in situ</t>
  </si>
  <si>
    <t>P77940DN in situ</t>
  </si>
  <si>
    <t>P77740Z in situ</t>
  </si>
  <si>
    <t>CC00107</t>
  </si>
  <si>
    <t>APIMAS</t>
  </si>
  <si>
    <t>FAC001092</t>
  </si>
  <si>
    <t>serveur info</t>
  </si>
  <si>
    <t>LA TABLE DE L'HIPPODROME</t>
  </si>
  <si>
    <t>IRA C5535i RE</t>
  </si>
  <si>
    <t>XVF04194</t>
  </si>
  <si>
    <t>CARRE POS AISANCE SYSTEM</t>
  </si>
  <si>
    <t>22F27217</t>
  </si>
  <si>
    <t>FAC001043</t>
  </si>
  <si>
    <t>DEV000040</t>
  </si>
  <si>
    <t>IRA C5540i RE</t>
  </si>
  <si>
    <t>IRA C5560i RE</t>
  </si>
  <si>
    <t>22F27234/247</t>
  </si>
  <si>
    <t>DEV000056</t>
  </si>
  <si>
    <t>DEV000057</t>
  </si>
  <si>
    <t>JPA22716</t>
  </si>
  <si>
    <t xml:space="preserve">DEV000058 </t>
  </si>
  <si>
    <t>France ALZHEIMER</t>
  </si>
  <si>
    <t>DEV000060</t>
  </si>
  <si>
    <t>suite DEV00057</t>
  </si>
  <si>
    <t>FINANCIERE DESPORT</t>
  </si>
  <si>
    <t>TBS ENVIRONNEMENT</t>
  </si>
  <si>
    <t xml:space="preserve"> FAC001187</t>
  </si>
  <si>
    <t>LA MANUFACTURE BORDEAUX</t>
  </si>
  <si>
    <t>FAC001188</t>
  </si>
  <si>
    <t>toner noir</t>
  </si>
  <si>
    <t>DEV000059</t>
  </si>
  <si>
    <t>2ER40926</t>
  </si>
  <si>
    <t>FAC001189</t>
  </si>
  <si>
    <t xml:space="preserve"> 2ER40970</t>
  </si>
  <si>
    <t>26Y01356</t>
  </si>
  <si>
    <t>2ER45301</t>
  </si>
  <si>
    <t>2ER45323</t>
  </si>
  <si>
    <t xml:space="preserve"> 2ER40930</t>
  </si>
  <si>
    <t>2YM14060</t>
  </si>
  <si>
    <t>3DF42350</t>
  </si>
  <si>
    <t>DEV000062</t>
  </si>
  <si>
    <t>2MT27222</t>
  </si>
  <si>
    <t>FAC001192</t>
  </si>
  <si>
    <t xml:space="preserve">3PJ03381 </t>
  </si>
  <si>
    <t>FAC001200</t>
  </si>
  <si>
    <t>PPG</t>
  </si>
  <si>
    <t>HOTEL LE B D ARCACHON</t>
  </si>
  <si>
    <t>DEV000063</t>
  </si>
  <si>
    <t>3DF43223</t>
  </si>
  <si>
    <t xml:space="preserve"> 26Y03694</t>
  </si>
  <si>
    <t>FAC001213</t>
  </si>
  <si>
    <t>VOLTELEC</t>
  </si>
  <si>
    <t>FAC001214</t>
  </si>
  <si>
    <t>81/83/84/94</t>
  </si>
  <si>
    <t>06/2022</t>
  </si>
  <si>
    <t>pas facturable</t>
  </si>
  <si>
    <t>CARSOL TPSB</t>
  </si>
  <si>
    <t>MFP746CX insitu</t>
  </si>
  <si>
    <t xml:space="preserve"> 26Y03696</t>
  </si>
  <si>
    <t>Contrat</t>
  </si>
  <si>
    <t>ASSOCIATION DES 4 CHEMINS</t>
  </si>
  <si>
    <t>DEV000064</t>
  </si>
  <si>
    <t>DEV000065</t>
  </si>
  <si>
    <t>22D01466</t>
  </si>
  <si>
    <t>DEV000066</t>
  </si>
  <si>
    <t>FROID CUSINE 33</t>
  </si>
  <si>
    <t>2ER08260</t>
  </si>
  <si>
    <t>DEV000067</t>
  </si>
  <si>
    <t>GARAGE MARSAT</t>
  </si>
  <si>
    <t>CC00044</t>
  </si>
  <si>
    <t>transfert Rex rot</t>
  </si>
  <si>
    <t>KEYMEX</t>
  </si>
  <si>
    <t>DEV000068</t>
  </si>
  <si>
    <t>FAC001309</t>
  </si>
  <si>
    <t>3GM03854</t>
  </si>
  <si>
    <t>M477 insitu</t>
  </si>
  <si>
    <t>FAC001310</t>
  </si>
  <si>
    <t>FAC001314</t>
  </si>
  <si>
    <t>26Y05604</t>
  </si>
  <si>
    <t>FAC001316</t>
  </si>
  <si>
    <t xml:space="preserve">3DF43224 </t>
  </si>
  <si>
    <t>3DF43060</t>
  </si>
  <si>
    <t>3DF43068</t>
  </si>
  <si>
    <t>3DF43079</t>
  </si>
  <si>
    <t>26Y05522</t>
  </si>
  <si>
    <t>inclus servicepass 1 poste/mois</t>
  </si>
  <si>
    <t>3DF43054</t>
  </si>
  <si>
    <t>DEV000070</t>
  </si>
  <si>
    <t>SOCIETE DES CHATEAUX LEOVILLE BARTON</t>
  </si>
  <si>
    <t>26Y05361</t>
  </si>
  <si>
    <t>26Y05648</t>
  </si>
  <si>
    <t>FAC001323</t>
  </si>
  <si>
    <t>HARAS DU SUDRE</t>
  </si>
  <si>
    <t>P57750dw</t>
  </si>
  <si>
    <t>DX C257i in situ</t>
  </si>
  <si>
    <t>CUISINELLA SAINTE EULALIE</t>
  </si>
  <si>
    <t>DEV000072</t>
  </si>
  <si>
    <t>SDA SELLERIE</t>
  </si>
  <si>
    <t>DEV000069</t>
  </si>
  <si>
    <t>TBSE</t>
  </si>
  <si>
    <t>26Y03694</t>
  </si>
  <si>
    <t>DEV000073</t>
  </si>
  <si>
    <t>cart mag cassée</t>
  </si>
  <si>
    <t>no facture contestée</t>
  </si>
  <si>
    <t>Demande AVOIR fait le</t>
  </si>
  <si>
    <t>A</t>
  </si>
  <si>
    <t>V CHAULIER</t>
  </si>
  <si>
    <t>AVOIR reçu</t>
  </si>
  <si>
    <t>SANS SUITE</t>
  </si>
  <si>
    <t>FA 2022-1811</t>
  </si>
  <si>
    <t>FAC001329</t>
  </si>
  <si>
    <t>MOBALPA PERIGUEUX MEUBLE BEAU</t>
  </si>
  <si>
    <t>toners</t>
  </si>
  <si>
    <t>DEV000075</t>
  </si>
  <si>
    <t>No ticket intervention Dexxon ou cotation</t>
  </si>
  <si>
    <t>77940DN insitu</t>
  </si>
  <si>
    <t xml:space="preserve">MFP746Cx </t>
  </si>
  <si>
    <t>MFP 735Cx RE insitu</t>
  </si>
  <si>
    <t>PAS FACTURABLE</t>
  </si>
  <si>
    <t xml:space="preserve"> FAC001331</t>
  </si>
  <si>
    <t xml:space="preserve">CN23NNY02W </t>
  </si>
  <si>
    <t>FAC001332</t>
  </si>
  <si>
    <t>AVENIR IMMOBILIER (MISTER PROPERTY)</t>
  </si>
  <si>
    <t>2YM20519</t>
  </si>
  <si>
    <t>KITCHEN TRUCK</t>
  </si>
  <si>
    <t>DEV000076</t>
  </si>
  <si>
    <t>22F11237</t>
  </si>
  <si>
    <t>FA 2022-1874</t>
  </si>
  <si>
    <t>ticket 114</t>
  </si>
  <si>
    <t>ticket 105</t>
  </si>
  <si>
    <t>3GM08452</t>
  </si>
  <si>
    <t>3GM05980</t>
  </si>
  <si>
    <t>3GM08762</t>
  </si>
  <si>
    <t>3GM08871</t>
  </si>
  <si>
    <t xml:space="preserve"> FAC001352</t>
  </si>
  <si>
    <t>CORDELL</t>
  </si>
  <si>
    <t>Demande EXPLICATION faite le</t>
  </si>
  <si>
    <t>AVOIR FAC001353</t>
  </si>
  <si>
    <t>A DEMEURE</t>
  </si>
  <si>
    <t>sous Contrat</t>
  </si>
  <si>
    <t>sous contrat</t>
  </si>
  <si>
    <t xml:space="preserve"> 10/10/2022</t>
  </si>
  <si>
    <t xml:space="preserve"> DEV000077</t>
  </si>
  <si>
    <t>FAC001363</t>
  </si>
  <si>
    <t>CAPEX</t>
  </si>
  <si>
    <t>IRA C5560 RE</t>
  </si>
  <si>
    <t>PAULINE LEYRIS AVOCAT</t>
  </si>
  <si>
    <t>WHR11247</t>
  </si>
  <si>
    <t xml:space="preserve">WHJ03819 </t>
  </si>
  <si>
    <t>26Y07017</t>
  </si>
  <si>
    <t>26Y10942</t>
  </si>
  <si>
    <t>AGESTYS</t>
  </si>
  <si>
    <t>GROUPE AMEN</t>
  </si>
  <si>
    <t>EIFFAGE</t>
  </si>
  <si>
    <t>WHR16454</t>
  </si>
  <si>
    <t>UFA</t>
  </si>
  <si>
    <t>DEV000078</t>
  </si>
  <si>
    <t>GC DEV</t>
  </si>
  <si>
    <t>CAROLINE B</t>
  </si>
  <si>
    <t>DEV000079</t>
  </si>
  <si>
    <t>VBS LOGISTIQUE</t>
  </si>
  <si>
    <t>DEV000080</t>
  </si>
  <si>
    <t>PROTEE</t>
  </si>
  <si>
    <t>IRA C5235i RE</t>
  </si>
  <si>
    <t xml:space="preserve"> JWF92590</t>
  </si>
  <si>
    <t>26Y07007</t>
  </si>
  <si>
    <t>26Y07019</t>
  </si>
  <si>
    <t>JM BATIMENT</t>
  </si>
  <si>
    <t>FAC001476</t>
  </si>
  <si>
    <t>IRA C5535i REC</t>
  </si>
  <si>
    <t>WHR11306</t>
  </si>
  <si>
    <t>CN23NNY02G</t>
  </si>
  <si>
    <t>4BU06945</t>
  </si>
  <si>
    <t>CN23NNY04Y</t>
  </si>
  <si>
    <t>CN23NNY057</t>
  </si>
  <si>
    <t>CENTRE LES ACACIAS</t>
  </si>
  <si>
    <t xml:space="preserve"> DEV000083</t>
  </si>
  <si>
    <t>TCNM</t>
  </si>
  <si>
    <t>AURELIE</t>
  </si>
  <si>
    <t>Devis accepté Dexxon le</t>
  </si>
  <si>
    <t>IRON BODY FIT</t>
  </si>
  <si>
    <t>XC1333i</t>
  </si>
  <si>
    <t>DEV000084</t>
  </si>
  <si>
    <t xml:space="preserve"> DEV000081</t>
  </si>
  <si>
    <t>FAC001482</t>
  </si>
  <si>
    <t>KARUK EPICES</t>
  </si>
  <si>
    <t>EPSON</t>
  </si>
  <si>
    <t>TM C3500</t>
  </si>
  <si>
    <t>FAC001489</t>
  </si>
  <si>
    <t xml:space="preserve"> FAC001490</t>
  </si>
  <si>
    <t>IRA C356i insitu</t>
  </si>
  <si>
    <t>22F15084</t>
  </si>
  <si>
    <t>AGENCE PRINCIPALE KR IMMO</t>
  </si>
  <si>
    <t>ANIMAL FOOD</t>
  </si>
  <si>
    <t>3VS13816</t>
  </si>
  <si>
    <t>U24F044677</t>
  </si>
  <si>
    <t>relevé du 30 12 2022</t>
  </si>
  <si>
    <t>2ER36799</t>
  </si>
  <si>
    <t>DEV000086</t>
  </si>
  <si>
    <t>IXINA</t>
  </si>
  <si>
    <t>COVERIS</t>
  </si>
  <si>
    <t xml:space="preserve"> FAC001506</t>
  </si>
  <si>
    <t>DEV000087</t>
  </si>
  <si>
    <t>PHCVN2D0VL</t>
  </si>
  <si>
    <t>ESPACE FLORENTIN</t>
  </si>
  <si>
    <t>WAVE AVOCATS</t>
  </si>
  <si>
    <t>ERBE MEDICAL</t>
  </si>
  <si>
    <t>HSC</t>
  </si>
  <si>
    <t>KYOCERA</t>
  </si>
  <si>
    <t>TASKALFA 2553Ci</t>
  </si>
  <si>
    <t>IRA C3325i</t>
  </si>
  <si>
    <t>RFM0630527</t>
  </si>
  <si>
    <t>2ER33432</t>
  </si>
  <si>
    <t>2MT25140</t>
  </si>
  <si>
    <t>2GE25702</t>
  </si>
  <si>
    <t>2KE16816</t>
  </si>
  <si>
    <t>QTS07630</t>
  </si>
  <si>
    <t>LA MANUCO</t>
  </si>
  <si>
    <t>FAC001510</t>
  </si>
  <si>
    <t>4QR07347</t>
  </si>
  <si>
    <t xml:space="preserve"> 26Y11849</t>
  </si>
  <si>
    <t>3DF45586</t>
  </si>
  <si>
    <t xml:space="preserve"> 26Y11832</t>
  </si>
  <si>
    <t>DEV000088</t>
  </si>
  <si>
    <t>22F09376</t>
  </si>
  <si>
    <t>DEV000089</t>
  </si>
  <si>
    <t>cart traceur</t>
  </si>
  <si>
    <t>26Y11847</t>
  </si>
  <si>
    <t>2YM24382</t>
  </si>
  <si>
    <t>FAC001519</t>
  </si>
  <si>
    <t>DEV000090</t>
  </si>
  <si>
    <t>FAC001528</t>
  </si>
  <si>
    <t>DEV000091</t>
  </si>
  <si>
    <t>26Y11780</t>
  </si>
  <si>
    <t>DEV000092</t>
  </si>
  <si>
    <t>FAC001552</t>
  </si>
  <si>
    <t>FAC001559</t>
  </si>
  <si>
    <t>relevé compteur au 30/09/2022</t>
  </si>
  <si>
    <t>PCA au 30/09/2022</t>
  </si>
  <si>
    <t>Crédit copie restant au client 30/09/2022</t>
  </si>
  <si>
    <t xml:space="preserve">FAC001644 </t>
  </si>
  <si>
    <t>CEC</t>
  </si>
  <si>
    <t>DEV000093</t>
  </si>
  <si>
    <t>DEV000096</t>
  </si>
  <si>
    <t>Déménagement</t>
  </si>
  <si>
    <t xml:space="preserve"> DEV000097</t>
  </si>
  <si>
    <t>cl s’est débrouillé seul</t>
  </si>
  <si>
    <t>FAC001658</t>
  </si>
  <si>
    <t>trop long</t>
  </si>
  <si>
    <t>DUPONT</t>
  </si>
  <si>
    <t>DURAND</t>
  </si>
  <si>
    <t>GARNIER</t>
  </si>
  <si>
    <t>MARTIN</t>
  </si>
  <si>
    <t>IRA C3720I</t>
  </si>
  <si>
    <t xml:space="preserve"> IRA C3520I  </t>
  </si>
  <si>
    <t>N&amp;B 
Compteur 405</t>
  </si>
  <si>
    <t>scans 
Compteur 410</t>
  </si>
  <si>
    <t>Couleur 
Compteur 409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</si>
</sst>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3" formatCode="_-* #,##0.00_-;\-* #,##0.00_-;_-* &quot;-&quot;??_-;_-@_-"/>
    <numFmt numFmtId="164" formatCode="#,##0.0000\ &quot;€&quot;"/>
    <numFmt numFmtId="165" formatCode="#,##0.00000\ &quot;€&quot;"/>
    <numFmt numFmtId="166" formatCode="#,##0\ &quot;€&quot;"/>
    <numFmt numFmtId="167" formatCode="#,##0.00\ &quot;€&quot;"/>
    <numFmt numFmtId="168" formatCode="#,##0.000\ &quot;€&quot;;\-#,##0.000\ &quot;€&quot;"/>
    <numFmt numFmtId="169" formatCode="#,##0.0000\ &quot;€&quot;;\-#,##0.0000\ &quot;€&quot;"/>
    <numFmt numFmtId="170" formatCode="#,##0.000\ &quot;€&quot;"/>
  </numFmts>
  <fonts count="20" x14ac:knownFonts="1">
    <font>
      <sz val="11"/>
      <color theme="1"/>
      <name val="Calibri"/>
      <family val="2"/>
      <scheme val="minor"/>
    </font>
    <font>
      <sz val="9"/>
      <color indexed="81"/>
      <name val="Tahoma"/>
      <family val="2"/>
    </font>
    <font>
      <b/>
      <sz val="9"/>
      <color indexed="81"/>
      <name val="Tahoma"/>
      <family val="2"/>
    </font>
    <font>
      <b/>
      <sz val="11"/>
      <color theme="1"/>
      <name val="Calibri"/>
      <family val="2"/>
      <scheme val="minor"/>
    </font>
    <font>
      <sz val="10"/>
      <color theme="1"/>
      <name val="Calibri"/>
      <family val="2"/>
      <scheme val="minor"/>
    </font>
    <font>
      <sz val="9"/>
      <color theme="1"/>
      <name val="Calibri"/>
      <family val="2"/>
      <scheme val="minor"/>
    </font>
    <font>
      <sz val="11"/>
      <color rgb="FF000000"/>
      <name val="Calibri"/>
      <family val="2"/>
    </font>
    <font>
      <sz val="11"/>
      <color theme="5"/>
      <name val="Calibri"/>
      <family val="2"/>
      <scheme val="minor"/>
    </font>
    <font>
      <sz val="8"/>
      <color theme="1"/>
      <name val="Calibri"/>
      <family val="2"/>
      <scheme val="minor"/>
    </font>
    <font>
      <sz val="10"/>
      <color theme="5"/>
      <name val="Calibri"/>
      <family val="2"/>
      <scheme val="minor"/>
    </font>
    <font>
      <b/>
      <sz val="10"/>
      <color theme="1"/>
      <name val="Calibri"/>
      <family val="2"/>
      <scheme val="minor"/>
    </font>
    <font>
      <sz val="9"/>
      <color theme="5"/>
      <name val="Calibri"/>
      <family val="2"/>
      <scheme val="minor"/>
    </font>
    <font>
      <b/>
      <sz val="9"/>
      <color theme="1"/>
      <name val="Calibri"/>
      <family val="2"/>
      <scheme val="minor"/>
    </font>
    <font>
      <b/>
      <sz val="16"/>
      <color theme="1"/>
      <name val="Calibri"/>
      <family val="2"/>
      <scheme val="minor"/>
    </font>
    <font>
      <sz val="22"/>
      <color theme="1"/>
      <name val="Calibri"/>
      <family val="2"/>
      <scheme val="minor"/>
    </font>
    <font>
      <sz val="11"/>
      <name val="Calibri"/>
      <family val="2"/>
      <scheme val="minor"/>
    </font>
    <font>
      <sz val="14"/>
      <color theme="1"/>
      <name val="Calibri"/>
      <family val="2"/>
      <scheme val="minor"/>
    </font>
    <font>
      <sz val="11"/>
      <color theme="1"/>
      <name val="Calibri"/>
      <family val="2"/>
      <scheme val="minor"/>
    </font>
    <font>
      <sz val="8"/>
      <name val="Calibri"/>
      <family val="2"/>
      <scheme val="minor"/>
    </font>
    <font>
      <sz val="10"/>
      <name val="Arial"/>
      <family val="2"/>
    </font>
  </fonts>
  <fills count="5">
    <fill>
      <patternFill patternType="none"/>
    </fill>
    <fill>
      <patternFill patternType="gray125"/>
    </fill>
    <fill>
      <patternFill patternType="solid">
        <fgColor theme="0"/>
        <bgColor indexed="64"/>
      </patternFill>
    </fill>
    <fill>
      <patternFill patternType="solid">
        <fgColor theme="0" tint="-0.249977111117893"/>
        <bgColor indexed="64"/>
      </patternFill>
    </fill>
    <fill>
      <patternFill patternType="solid">
        <fgColor theme="0" tint="-0.34998626667073579"/>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s>
  <cellStyleXfs count="3">
    <xf numFmtId="0" fontId="0" fillId="0" borderId="0"/>
    <xf numFmtId="43" fontId="17" fillId="0" borderId="0" applyFont="0" applyFill="0" applyBorder="0" applyAlignment="0" applyProtection="0"/>
    <xf numFmtId="0" fontId="19" fillId="0" borderId="0"/>
  </cellStyleXfs>
  <cellXfs count="222">
    <xf numFmtId="0" fontId="0" fillId="0" borderId="0" xfId="0"/>
    <xf numFmtId="0" fontId="0" fillId="0" borderId="0" xfId="0" applyAlignment="1">
      <alignment horizontal="center"/>
    </xf>
    <xf numFmtId="0" fontId="0" fillId="0" borderId="0" xfId="0" applyAlignment="1">
      <alignment horizontal="center" vertical="center"/>
    </xf>
    <xf numFmtId="3" fontId="0" fillId="0" borderId="1" xfId="0" applyNumberFormat="1" applyBorder="1" applyAlignment="1">
      <alignment horizontal="center"/>
    </xf>
    <xf numFmtId="164" fontId="0" fillId="0" borderId="1" xfId="0" applyNumberFormat="1" applyBorder="1" applyAlignment="1">
      <alignment horizontal="center"/>
    </xf>
    <xf numFmtId="165" fontId="0" fillId="0" borderId="1" xfId="0" applyNumberFormat="1" applyBorder="1" applyAlignment="1">
      <alignment horizontal="center"/>
    </xf>
    <xf numFmtId="3" fontId="0" fillId="2" borderId="1" xfId="0" applyNumberFormat="1" applyFill="1" applyBorder="1" applyAlignment="1">
      <alignment horizontal="center"/>
    </xf>
    <xf numFmtId="164" fontId="0" fillId="2" borderId="1" xfId="0" applyNumberFormat="1" applyFill="1" applyBorder="1" applyAlignment="1">
      <alignment horizontal="center"/>
    </xf>
    <xf numFmtId="3" fontId="0" fillId="3" borderId="1" xfId="0" applyNumberFormat="1" applyFill="1" applyBorder="1" applyAlignment="1">
      <alignment horizontal="center"/>
    </xf>
    <xf numFmtId="3" fontId="0" fillId="4" borderId="1" xfId="0" applyNumberFormat="1" applyFill="1" applyBorder="1" applyAlignment="1">
      <alignment horizontal="center"/>
    </xf>
    <xf numFmtId="3" fontId="0" fillId="0" borderId="1" xfId="0" applyNumberFormat="1" applyBorder="1" applyAlignment="1">
      <alignment horizontal="center" vertical="center"/>
    </xf>
    <xf numFmtId="3" fontId="4"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167" fontId="4" fillId="0" borderId="1" xfId="0" applyNumberFormat="1" applyFont="1" applyBorder="1" applyAlignment="1">
      <alignment horizontal="center" vertical="center"/>
    </xf>
    <xf numFmtId="3" fontId="0" fillId="2" borderId="1" xfId="0" applyNumberFormat="1" applyFill="1" applyBorder="1" applyAlignment="1">
      <alignment horizontal="center" vertical="center"/>
    </xf>
    <xf numFmtId="167" fontId="3" fillId="0" borderId="1" xfId="0" applyNumberFormat="1" applyFont="1" applyBorder="1" applyAlignment="1">
      <alignment horizontal="center" vertical="center"/>
    </xf>
    <xf numFmtId="3" fontId="0" fillId="0" borderId="0" xfId="0" applyNumberFormat="1" applyAlignment="1">
      <alignment horizontal="center"/>
    </xf>
    <xf numFmtId="3" fontId="5" fillId="2" borderId="1" xfId="0" applyNumberFormat="1" applyFont="1" applyFill="1" applyBorder="1" applyAlignment="1">
      <alignment horizontal="center" vertical="center"/>
    </xf>
    <xf numFmtId="0" fontId="0" fillId="0" borderId="7" xfId="0" applyBorder="1" applyAlignment="1">
      <alignment horizontal="center"/>
    </xf>
    <xf numFmtId="170" fontId="0" fillId="0" borderId="1" xfId="0" applyNumberFormat="1" applyBorder="1" applyAlignment="1">
      <alignment horizontal="center"/>
    </xf>
    <xf numFmtId="0" fontId="0" fillId="4" borderId="1" xfId="0" applyFill="1" applyBorder="1" applyAlignment="1">
      <alignment horizontal="center" vertical="center"/>
    </xf>
    <xf numFmtId="0" fontId="0" fillId="2" borderId="1" xfId="0" applyFill="1" applyBorder="1" applyAlignment="1">
      <alignment horizontal="center"/>
    </xf>
    <xf numFmtId="0" fontId="0" fillId="0" borderId="1" xfId="0" applyBorder="1" applyAlignment="1">
      <alignment horizontal="center" vertical="center"/>
    </xf>
    <xf numFmtId="164" fontId="4" fillId="0" borderId="1" xfId="0" applyNumberFormat="1" applyFont="1" applyBorder="1" applyAlignment="1">
      <alignment horizontal="center" vertical="center"/>
    </xf>
    <xf numFmtId="167"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xf>
    <xf numFmtId="0" fontId="0" fillId="0" borderId="1" xfId="0" applyBorder="1" applyAlignment="1">
      <alignment horizontal="center"/>
    </xf>
    <xf numFmtId="0" fontId="0" fillId="3" borderId="1" xfId="0" applyFill="1" applyBorder="1" applyAlignment="1">
      <alignment horizontal="center"/>
    </xf>
    <xf numFmtId="3" fontId="0" fillId="0" borderId="2" xfId="0" applyNumberFormat="1" applyBorder="1" applyAlignment="1">
      <alignment horizontal="center"/>
    </xf>
    <xf numFmtId="170" fontId="0" fillId="0" borderId="1" xfId="0" applyNumberFormat="1" applyBorder="1" applyAlignment="1">
      <alignment horizontal="center" vertical="center"/>
    </xf>
    <xf numFmtId="167" fontId="0" fillId="3" borderId="1" xfId="0" applyNumberFormat="1" applyFill="1" applyBorder="1" applyAlignment="1">
      <alignment horizontal="center"/>
    </xf>
    <xf numFmtId="0" fontId="4" fillId="0" borderId="0" xfId="0" applyFont="1"/>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1" xfId="0" applyFont="1" applyBorder="1" applyAlignment="1">
      <alignment horizontal="center"/>
    </xf>
    <xf numFmtId="3" fontId="4" fillId="0" borderId="1" xfId="0" applyNumberFormat="1" applyFont="1" applyBorder="1" applyAlignment="1">
      <alignment horizontal="center"/>
    </xf>
    <xf numFmtId="164" fontId="4" fillId="0" borderId="1" xfId="0" applyNumberFormat="1" applyFont="1" applyBorder="1" applyAlignment="1">
      <alignment horizontal="center"/>
    </xf>
    <xf numFmtId="167" fontId="4" fillId="0" borderId="1" xfId="0" applyNumberFormat="1" applyFont="1" applyBorder="1" applyAlignment="1">
      <alignment horizontal="center"/>
    </xf>
    <xf numFmtId="170" fontId="4" fillId="0" borderId="1" xfId="0" applyNumberFormat="1" applyFont="1" applyBorder="1" applyAlignment="1">
      <alignment horizontal="center"/>
    </xf>
    <xf numFmtId="3" fontId="4" fillId="3" borderId="1" xfId="0" applyNumberFormat="1" applyFont="1" applyFill="1" applyBorder="1" applyAlignment="1">
      <alignment horizontal="center"/>
    </xf>
    <xf numFmtId="170" fontId="4" fillId="3" borderId="1" xfId="0" applyNumberFormat="1" applyFont="1" applyFill="1" applyBorder="1" applyAlignment="1">
      <alignment horizontal="center"/>
    </xf>
    <xf numFmtId="3" fontId="4" fillId="2" borderId="1" xfId="0" applyNumberFormat="1" applyFont="1" applyFill="1" applyBorder="1" applyAlignment="1">
      <alignment horizontal="center"/>
    </xf>
    <xf numFmtId="0" fontId="4" fillId="0" borderId="0" xfId="0" applyFont="1" applyAlignment="1">
      <alignment horizontal="center"/>
    </xf>
    <xf numFmtId="165" fontId="4" fillId="0" borderId="1" xfId="0" applyNumberFormat="1" applyFont="1" applyBorder="1" applyAlignment="1">
      <alignment horizontal="center"/>
    </xf>
    <xf numFmtId="170" fontId="4" fillId="0" borderId="1" xfId="0" applyNumberFormat="1" applyFont="1" applyBorder="1" applyAlignment="1">
      <alignment horizontal="center" vertical="center"/>
    </xf>
    <xf numFmtId="0" fontId="4" fillId="0" borderId="2" xfId="0" applyFont="1" applyBorder="1" applyAlignment="1">
      <alignment horizontal="center"/>
    </xf>
    <xf numFmtId="3" fontId="4" fillId="0" borderId="2" xfId="0" applyNumberFormat="1" applyFont="1" applyBorder="1" applyAlignment="1">
      <alignment horizontal="center"/>
    </xf>
    <xf numFmtId="0" fontId="4" fillId="0" borderId="3" xfId="0" applyFont="1" applyBorder="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vertical="center" wrapText="1"/>
    </xf>
    <xf numFmtId="3" fontId="5" fillId="0" borderId="1" xfId="0" applyNumberFormat="1" applyFont="1" applyBorder="1" applyAlignment="1">
      <alignment horizontal="center" vertical="center"/>
    </xf>
    <xf numFmtId="164" fontId="5" fillId="0" borderId="1" xfId="0" applyNumberFormat="1" applyFont="1" applyBorder="1" applyAlignment="1">
      <alignment horizontal="center" vertical="center"/>
    </xf>
    <xf numFmtId="167" fontId="5" fillId="0" borderId="1" xfId="0" applyNumberFormat="1" applyFont="1" applyBorder="1" applyAlignment="1">
      <alignment horizontal="center" vertical="center"/>
    </xf>
    <xf numFmtId="3" fontId="5" fillId="3" borderId="1" xfId="0" applyNumberFormat="1" applyFont="1" applyFill="1" applyBorder="1" applyAlignment="1">
      <alignment horizontal="center" vertical="center"/>
    </xf>
    <xf numFmtId="164" fontId="5" fillId="3" borderId="1" xfId="0" applyNumberFormat="1" applyFont="1" applyFill="1" applyBorder="1" applyAlignment="1">
      <alignment horizontal="center" vertical="center"/>
    </xf>
    <xf numFmtId="164" fontId="5" fillId="2" borderId="1" xfId="0" applyNumberFormat="1" applyFont="1" applyFill="1" applyBorder="1" applyAlignment="1">
      <alignment horizontal="center" vertical="center"/>
    </xf>
    <xf numFmtId="0" fontId="5" fillId="0" borderId="0" xfId="0" applyFont="1"/>
    <xf numFmtId="167" fontId="12" fillId="0" borderId="1" xfId="0" applyNumberFormat="1" applyFont="1" applyBorder="1" applyAlignment="1">
      <alignment horizontal="center" vertical="center"/>
    </xf>
    <xf numFmtId="166" fontId="0" fillId="2" borderId="6" xfId="0" applyNumberFormat="1" applyFill="1" applyBorder="1"/>
    <xf numFmtId="0" fontId="15" fillId="0" borderId="1" xfId="0" applyFont="1" applyBorder="1" applyAlignment="1">
      <alignment horizontal="center"/>
    </xf>
    <xf numFmtId="0" fontId="0" fillId="2" borderId="0" xfId="0" applyFill="1" applyAlignment="1">
      <alignment horizontal="center"/>
    </xf>
    <xf numFmtId="14" fontId="0" fillId="0" borderId="0" xfId="0" applyNumberFormat="1" applyAlignment="1">
      <alignment horizontal="center"/>
    </xf>
    <xf numFmtId="0" fontId="0" fillId="2" borderId="1" xfId="0" applyFill="1" applyBorder="1" applyAlignment="1">
      <alignment horizontal="center" vertical="center"/>
    </xf>
    <xf numFmtId="0" fontId="0" fillId="0" borderId="2" xfId="0" applyBorder="1" applyAlignment="1">
      <alignment horizontal="center"/>
    </xf>
    <xf numFmtId="3" fontId="0" fillId="3" borderId="1" xfId="0" applyNumberFormat="1" applyFill="1" applyBorder="1" applyAlignment="1">
      <alignment horizontal="center" vertical="center"/>
    </xf>
    <xf numFmtId="3" fontId="0" fillId="0" borderId="0" xfId="0" applyNumberFormat="1" applyAlignment="1">
      <alignment horizontal="center" vertical="center"/>
    </xf>
    <xf numFmtId="3" fontId="0" fillId="2" borderId="0" xfId="0" applyNumberFormat="1" applyFill="1" applyAlignment="1">
      <alignment horizontal="center" vertical="center"/>
    </xf>
    <xf numFmtId="3" fontId="0" fillId="2" borderId="2" xfId="0" applyNumberFormat="1" applyFill="1" applyBorder="1" applyAlignment="1">
      <alignment horizontal="center"/>
    </xf>
    <xf numFmtId="3" fontId="0" fillId="2" borderId="2" xfId="0" applyNumberFormat="1" applyFill="1" applyBorder="1" applyAlignment="1">
      <alignment horizontal="center" vertical="center"/>
    </xf>
    <xf numFmtId="3" fontId="0" fillId="0" borderId="2" xfId="0" applyNumberFormat="1" applyBorder="1" applyAlignment="1">
      <alignment horizontal="center" vertical="center"/>
    </xf>
    <xf numFmtId="3" fontId="0" fillId="0" borderId="3" xfId="0" applyNumberFormat="1" applyBorder="1" applyAlignment="1">
      <alignment horizontal="center"/>
    </xf>
    <xf numFmtId="3" fontId="0" fillId="0" borderId="7" xfId="0" applyNumberFormat="1" applyBorder="1" applyAlignment="1">
      <alignment horizontal="center"/>
    </xf>
    <xf numFmtId="11" fontId="0" fillId="0" borderId="1" xfId="0" applyNumberFormat="1" applyBorder="1" applyAlignment="1">
      <alignment horizontal="center" vertical="center"/>
    </xf>
    <xf numFmtId="16" fontId="0" fillId="0" borderId="1" xfId="0" applyNumberFormat="1" applyBorder="1" applyAlignment="1">
      <alignment horizontal="center" vertical="center"/>
    </xf>
    <xf numFmtId="0" fontId="0" fillId="0" borderId="6" xfId="0" applyBorder="1"/>
    <xf numFmtId="170" fontId="0" fillId="2" borderId="1" xfId="0" applyNumberFormat="1" applyFill="1" applyBorder="1" applyAlignment="1">
      <alignment horizontal="center"/>
    </xf>
    <xf numFmtId="0" fontId="0" fillId="0" borderId="5" xfId="0" applyBorder="1" applyAlignment="1">
      <alignment horizontal="center"/>
    </xf>
    <xf numFmtId="0" fontId="0" fillId="0" borderId="8" xfId="0" applyBorder="1" applyAlignment="1">
      <alignment horizontal="center"/>
    </xf>
    <xf numFmtId="14" fontId="0" fillId="0" borderId="1" xfId="0" applyNumberFormat="1" applyBorder="1" applyAlignment="1">
      <alignment horizontal="center"/>
    </xf>
    <xf numFmtId="3" fontId="0" fillId="2" borderId="0" xfId="0" applyNumberFormat="1" applyFill="1" applyAlignment="1">
      <alignment horizontal="center"/>
    </xf>
    <xf numFmtId="3" fontId="6" fillId="2" borderId="1" xfId="0" applyNumberFormat="1" applyFont="1" applyFill="1" applyBorder="1" applyAlignment="1">
      <alignment horizontal="center" vertical="center"/>
    </xf>
    <xf numFmtId="14" fontId="0" fillId="0" borderId="1" xfId="0" applyNumberFormat="1" applyBorder="1" applyAlignment="1">
      <alignment horizontal="center" vertical="center" wrapText="1"/>
    </xf>
    <xf numFmtId="0" fontId="0" fillId="2" borderId="5" xfId="0" applyFill="1" applyBorder="1" applyAlignment="1">
      <alignment horizontal="center"/>
    </xf>
    <xf numFmtId="164" fontId="0" fillId="2" borderId="1" xfId="0" applyNumberFormat="1" applyFill="1" applyBorder="1" applyAlignment="1">
      <alignment horizontal="center" vertical="center"/>
    </xf>
    <xf numFmtId="3" fontId="0" fillId="2" borderId="3" xfId="0" applyNumberFormat="1" applyFill="1" applyBorder="1" applyAlignment="1">
      <alignment horizontal="center"/>
    </xf>
    <xf numFmtId="3" fontId="0" fillId="2" borderId="3" xfId="0" applyNumberFormat="1" applyFill="1" applyBorder="1" applyAlignment="1">
      <alignment horizontal="center" vertical="center"/>
    </xf>
    <xf numFmtId="170" fontId="0" fillId="2" borderId="1" xfId="0" applyNumberFormat="1" applyFill="1" applyBorder="1" applyAlignment="1">
      <alignment horizontal="center" vertical="center"/>
    </xf>
    <xf numFmtId="0" fontId="0" fillId="0" borderId="1" xfId="0" applyBorder="1" applyAlignment="1">
      <alignment horizontal="center" vertical="center" shrinkToFit="1"/>
    </xf>
    <xf numFmtId="0" fontId="0" fillId="0" borderId="1" xfId="0" applyBorder="1" applyAlignment="1">
      <alignment horizontal="center" vertical="center" wrapText="1" shrinkToFit="1"/>
    </xf>
    <xf numFmtId="165" fontId="0" fillId="0" borderId="1" xfId="0" applyNumberFormat="1" applyBorder="1" applyAlignment="1">
      <alignment horizontal="center" vertical="center"/>
    </xf>
    <xf numFmtId="0" fontId="0" fillId="0" borderId="2" xfId="0" applyBorder="1" applyAlignment="1">
      <alignment horizontal="center" vertical="center"/>
    </xf>
    <xf numFmtId="0" fontId="0" fillId="0" borderId="7" xfId="0" applyBorder="1" applyAlignment="1">
      <alignment horizontal="center" vertical="center"/>
    </xf>
    <xf numFmtId="11" fontId="0" fillId="2" borderId="1" xfId="0" applyNumberFormat="1" applyFill="1" applyBorder="1" applyAlignment="1">
      <alignment horizontal="center" vertical="center"/>
    </xf>
    <xf numFmtId="0" fontId="0" fillId="2" borderId="7" xfId="0" applyFill="1" applyBorder="1" applyAlignment="1">
      <alignment horizontal="center" vertical="center"/>
    </xf>
    <xf numFmtId="0" fontId="0" fillId="0" borderId="9" xfId="0" applyBorder="1" applyAlignment="1">
      <alignment horizontal="center" vertical="center"/>
    </xf>
    <xf numFmtId="0" fontId="0" fillId="2" borderId="2" xfId="0" applyFill="1" applyBorder="1" applyAlignment="1">
      <alignment horizontal="center" vertical="center"/>
    </xf>
    <xf numFmtId="0" fontId="0" fillId="2" borderId="2" xfId="0" applyFill="1" applyBorder="1" applyAlignment="1">
      <alignment horizontal="center"/>
    </xf>
    <xf numFmtId="14" fontId="0" fillId="0" borderId="1" xfId="0" applyNumberFormat="1" applyBorder="1" applyAlignment="1">
      <alignment horizontal="center" vertical="center"/>
    </xf>
    <xf numFmtId="14" fontId="0" fillId="2" borderId="1" xfId="0" applyNumberFormat="1" applyFill="1" applyBorder="1" applyAlignment="1">
      <alignment horizontal="center" vertical="center"/>
    </xf>
    <xf numFmtId="0" fontId="0" fillId="2" borderId="3" xfId="0" applyFill="1" applyBorder="1" applyAlignment="1">
      <alignment horizontal="center"/>
    </xf>
    <xf numFmtId="0" fontId="0" fillId="2" borderId="3" xfId="0" applyFill="1" applyBorder="1" applyAlignment="1">
      <alignment horizontal="center" vertical="center"/>
    </xf>
    <xf numFmtId="0" fontId="0" fillId="0" borderId="5" xfId="0" applyBorder="1" applyAlignment="1">
      <alignment horizontal="center" vertical="center"/>
    </xf>
    <xf numFmtId="3" fontId="0" fillId="0" borderId="5" xfId="0" applyNumberFormat="1" applyBorder="1" applyAlignment="1">
      <alignment horizontal="center" vertical="center"/>
    </xf>
    <xf numFmtId="3" fontId="0" fillId="2" borderId="5" xfId="0" applyNumberFormat="1" applyFill="1" applyBorder="1" applyAlignment="1">
      <alignment horizontal="center" vertical="center"/>
    </xf>
    <xf numFmtId="3" fontId="6" fillId="2" borderId="5" xfId="0" applyNumberFormat="1" applyFont="1" applyFill="1" applyBorder="1" applyAlignment="1">
      <alignment horizontal="center" vertical="center"/>
    </xf>
    <xf numFmtId="3" fontId="0" fillId="3" borderId="5" xfId="0" applyNumberFormat="1" applyFill="1" applyBorder="1" applyAlignment="1">
      <alignment horizontal="center" vertical="center"/>
    </xf>
    <xf numFmtId="3" fontId="0" fillId="2" borderId="8" xfId="0" applyNumberFormat="1" applyFill="1" applyBorder="1" applyAlignment="1">
      <alignment horizontal="center" vertical="center"/>
    </xf>
    <xf numFmtId="3" fontId="0" fillId="2" borderId="5" xfId="0" applyNumberFormat="1" applyFill="1" applyBorder="1" applyAlignment="1">
      <alignment horizontal="center"/>
    </xf>
    <xf numFmtId="3" fontId="0" fillId="0" borderId="5" xfId="0" applyNumberFormat="1" applyBorder="1" applyAlignment="1">
      <alignment horizontal="center"/>
    </xf>
    <xf numFmtId="166" fontId="0" fillId="4" borderId="1" xfId="0" applyNumberFormat="1" applyFill="1" applyBorder="1"/>
    <xf numFmtId="166" fontId="0" fillId="2" borderId="1" xfId="0" applyNumberFormat="1" applyFill="1" applyBorder="1"/>
    <xf numFmtId="0" fontId="0" fillId="0" borderId="1" xfId="0" applyBorder="1"/>
    <xf numFmtId="167" fontId="16" fillId="0" borderId="1" xfId="0" applyNumberFormat="1" applyFont="1" applyBorder="1" applyAlignment="1">
      <alignment horizontal="center" vertical="center"/>
    </xf>
    <xf numFmtId="0" fontId="0" fillId="0" borderId="4" xfId="0" applyBorder="1" applyAlignment="1">
      <alignment horizontal="center" vertical="center"/>
    </xf>
    <xf numFmtId="3" fontId="0" fillId="4" borderId="1" xfId="0" applyNumberFormat="1" applyFill="1" applyBorder="1" applyAlignment="1">
      <alignment horizontal="center" vertical="center"/>
    </xf>
    <xf numFmtId="168" fontId="0" fillId="0" borderId="1" xfId="0" applyNumberFormat="1" applyBorder="1" applyAlignment="1">
      <alignment horizontal="center" vertical="center"/>
    </xf>
    <xf numFmtId="164" fontId="0" fillId="2" borderId="3" xfId="0" applyNumberFormat="1" applyFill="1" applyBorder="1" applyAlignment="1">
      <alignment horizontal="center" vertical="center"/>
    </xf>
    <xf numFmtId="164" fontId="0" fillId="0" borderId="2" xfId="0" applyNumberFormat="1" applyBorder="1" applyAlignment="1">
      <alignment horizontal="center" vertical="center"/>
    </xf>
    <xf numFmtId="170" fontId="0" fillId="2" borderId="3" xfId="0" applyNumberFormat="1" applyFill="1" applyBorder="1" applyAlignment="1">
      <alignment horizontal="center" vertical="center"/>
    </xf>
    <xf numFmtId="164" fontId="0" fillId="3" borderId="1" xfId="0" applyNumberFormat="1" applyFill="1" applyBorder="1" applyAlignment="1">
      <alignment horizontal="center" vertical="center"/>
    </xf>
    <xf numFmtId="167" fontId="0" fillId="3" borderId="5" xfId="0" applyNumberFormat="1" applyFill="1" applyBorder="1" applyAlignment="1">
      <alignment horizontal="center" vertical="center"/>
    </xf>
    <xf numFmtId="170" fontId="0" fillId="3" borderId="1" xfId="0" applyNumberFormat="1" applyFill="1" applyBorder="1" applyAlignment="1">
      <alignment horizontal="center" vertical="center"/>
    </xf>
    <xf numFmtId="0" fontId="0" fillId="0" borderId="2" xfId="0" applyBorder="1" applyAlignment="1">
      <alignment horizontal="center" vertical="center" wrapText="1"/>
    </xf>
    <xf numFmtId="164" fontId="0" fillId="2" borderId="7" xfId="0" applyNumberFormat="1" applyFill="1" applyBorder="1" applyAlignment="1">
      <alignment horizontal="center" vertical="center"/>
    </xf>
    <xf numFmtId="170" fontId="0" fillId="2" borderId="7" xfId="0" applyNumberFormat="1" applyFill="1" applyBorder="1" applyAlignment="1">
      <alignment horizontal="center" vertical="center"/>
    </xf>
    <xf numFmtId="164" fontId="0" fillId="0" borderId="7" xfId="0" applyNumberFormat="1" applyBorder="1" applyAlignment="1">
      <alignment horizontal="center" vertical="center"/>
    </xf>
    <xf numFmtId="168" fontId="0" fillId="2" borderId="1" xfId="0" applyNumberFormat="1" applyFill="1" applyBorder="1" applyAlignment="1">
      <alignment horizontal="center" vertical="center"/>
    </xf>
    <xf numFmtId="169" fontId="0" fillId="2" borderId="1" xfId="0" applyNumberFormat="1" applyFill="1" applyBorder="1" applyAlignment="1">
      <alignment horizontal="center" vertical="center"/>
    </xf>
    <xf numFmtId="164" fontId="0" fillId="0" borderId="3" xfId="0" applyNumberFormat="1" applyBorder="1" applyAlignment="1">
      <alignment horizontal="center" vertical="center"/>
    </xf>
    <xf numFmtId="3" fontId="0" fillId="0" borderId="3" xfId="0" applyNumberFormat="1" applyBorder="1" applyAlignment="1">
      <alignment horizontal="center" vertical="center"/>
    </xf>
    <xf numFmtId="0" fontId="0" fillId="0" borderId="0" xfId="0" applyAlignment="1">
      <alignment horizontal="left"/>
    </xf>
    <xf numFmtId="49" fontId="0" fillId="0" borderId="1" xfId="0" applyNumberFormat="1" applyBorder="1" applyAlignment="1">
      <alignment horizontal="center"/>
    </xf>
    <xf numFmtId="14" fontId="0" fillId="3" borderId="1" xfId="0" applyNumberFormat="1" applyFill="1" applyBorder="1" applyAlignment="1">
      <alignment horizontal="center"/>
    </xf>
    <xf numFmtId="0" fontId="8" fillId="0" borderId="1" xfId="0" applyFont="1" applyBorder="1" applyAlignment="1">
      <alignment horizontal="center" vertical="center" wrapText="1"/>
    </xf>
    <xf numFmtId="14" fontId="0" fillId="3" borderId="1" xfId="0" applyNumberFormat="1" applyFill="1" applyBorder="1" applyAlignment="1">
      <alignment horizontal="center" vertical="center" wrapText="1"/>
    </xf>
    <xf numFmtId="3" fontId="0" fillId="0" borderId="1" xfId="1" applyNumberFormat="1" applyFont="1" applyBorder="1" applyAlignment="1">
      <alignment horizontal="center" vertical="center"/>
    </xf>
    <xf numFmtId="14" fontId="0" fillId="2"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protection locked="0"/>
    </xf>
    <xf numFmtId="3" fontId="0" fillId="0" borderId="0" xfId="0" applyNumberFormat="1" applyAlignment="1" applyProtection="1">
      <alignment horizontal="center" vertical="center"/>
      <protection locked="0"/>
    </xf>
    <xf numFmtId="0" fontId="0" fillId="0" borderId="0" xfId="0" applyAlignment="1" applyProtection="1">
      <alignment horizontal="center" vertical="center"/>
      <protection locked="0"/>
    </xf>
    <xf numFmtId="3" fontId="0" fillId="2" borderId="0" xfId="0" applyNumberFormat="1" applyFill="1" applyAlignment="1" applyProtection="1">
      <alignment horizontal="center" vertical="center"/>
      <protection locked="0"/>
    </xf>
    <xf numFmtId="3" fontId="0" fillId="2" borderId="1" xfId="0" applyNumberFormat="1"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2" borderId="1" xfId="0" applyFill="1" applyBorder="1" applyAlignment="1" applyProtection="1">
      <alignment horizontal="center" vertical="center"/>
      <protection locked="0"/>
    </xf>
    <xf numFmtId="3" fontId="0" fillId="0" borderId="1" xfId="0" applyNumberFormat="1" applyBorder="1" applyAlignment="1" applyProtection="1">
      <alignment horizontal="center"/>
      <protection locked="0"/>
    </xf>
    <xf numFmtId="3" fontId="0" fillId="0" borderId="0" xfId="0" applyNumberFormat="1" applyAlignment="1" applyProtection="1">
      <alignment horizontal="center"/>
      <protection locked="0"/>
    </xf>
    <xf numFmtId="0" fontId="0" fillId="0" borderId="2" xfId="0"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0" fontId="0" fillId="2" borderId="3" xfId="0" applyFill="1" applyBorder="1" applyAlignment="1" applyProtection="1">
      <alignment horizontal="center" vertical="center"/>
      <protection locked="0"/>
    </xf>
    <xf numFmtId="0" fontId="15" fillId="0" borderId="1" xfId="0" applyFont="1" applyBorder="1" applyAlignment="1" applyProtection="1">
      <alignment horizontal="center" vertical="center"/>
      <protection locked="0"/>
    </xf>
    <xf numFmtId="0" fontId="0" fillId="0" borderId="1" xfId="0" applyBorder="1" applyAlignment="1" applyProtection="1">
      <alignment horizontal="center" vertical="center" shrinkToFit="1"/>
      <protection locked="0"/>
    </xf>
    <xf numFmtId="0" fontId="0" fillId="0" borderId="1" xfId="0" applyBorder="1" applyAlignment="1" applyProtection="1">
      <alignment horizontal="center" vertical="center" wrapText="1" shrinkToFit="1"/>
      <protection locked="0"/>
    </xf>
    <xf numFmtId="3" fontId="0" fillId="0" borderId="2" xfId="0" applyNumberFormat="1" applyBorder="1" applyAlignment="1" applyProtection="1">
      <alignment horizontal="center" vertical="center"/>
      <protection locked="0"/>
    </xf>
    <xf numFmtId="3" fontId="0" fillId="2" borderId="2" xfId="0" applyNumberFormat="1" applyFill="1" applyBorder="1" applyAlignment="1" applyProtection="1">
      <alignment horizontal="center" vertical="center"/>
      <protection locked="0"/>
    </xf>
    <xf numFmtId="3" fontId="0" fillId="0" borderId="5" xfId="0" applyNumberFormat="1" applyBorder="1" applyAlignment="1" applyProtection="1">
      <alignment horizontal="center" vertical="center"/>
      <protection locked="0"/>
    </xf>
    <xf numFmtId="3" fontId="0" fillId="0" borderId="8" xfId="0" applyNumberFormat="1" applyBorder="1" applyAlignment="1" applyProtection="1">
      <alignment horizontal="center" vertical="center"/>
      <protection locked="0"/>
    </xf>
    <xf numFmtId="3" fontId="0" fillId="2" borderId="5" xfId="0" applyNumberFormat="1" applyFill="1" applyBorder="1" applyAlignment="1" applyProtection="1">
      <alignment horizontal="center" vertical="center"/>
      <protection locked="0"/>
    </xf>
    <xf numFmtId="3" fontId="0" fillId="2" borderId="8" xfId="0" applyNumberFormat="1" applyFill="1" applyBorder="1" applyAlignment="1" applyProtection="1">
      <alignment horizontal="center" vertical="center"/>
      <protection locked="0"/>
    </xf>
    <xf numFmtId="3" fontId="0" fillId="3" borderId="5" xfId="0" applyNumberFormat="1" applyFill="1" applyBorder="1" applyAlignment="1" applyProtection="1">
      <alignment horizontal="center" vertical="center"/>
      <protection locked="0"/>
    </xf>
    <xf numFmtId="3" fontId="0" fillId="0" borderId="5" xfId="0" applyNumberFormat="1" applyBorder="1" applyAlignment="1" applyProtection="1">
      <alignment horizontal="center"/>
      <protection locked="0"/>
    </xf>
    <xf numFmtId="0" fontId="0" fillId="0" borderId="1" xfId="0" applyBorder="1" applyAlignment="1">
      <alignment horizontal="center" vertical="center"/>
    </xf>
    <xf numFmtId="3" fontId="0" fillId="0" borderId="5" xfId="0" applyNumberFormat="1" applyBorder="1" applyAlignment="1">
      <alignment horizontal="center" vertical="center"/>
    </xf>
    <xf numFmtId="3" fontId="0" fillId="0" borderId="6" xfId="0" applyNumberFormat="1" applyBorder="1" applyAlignment="1">
      <alignment horizontal="center" vertical="center"/>
    </xf>
    <xf numFmtId="3" fontId="0" fillId="0" borderId="7" xfId="0" applyNumberFormat="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12" fillId="0" borderId="2" xfId="0" applyFont="1" applyBorder="1" applyAlignment="1">
      <alignment horizontal="center" vertical="center"/>
    </xf>
    <xf numFmtId="0" fontId="12" fillId="0" borderId="3" xfId="0" applyFont="1" applyBorder="1" applyAlignment="1">
      <alignment horizontal="center" vertical="center"/>
    </xf>
    <xf numFmtId="0" fontId="5" fillId="0" borderId="2" xfId="0" applyFont="1" applyBorder="1" applyAlignment="1">
      <alignment horizontal="center" vertical="center"/>
    </xf>
    <xf numFmtId="0" fontId="5" fillId="0" borderId="4" xfId="0" applyFont="1" applyBorder="1" applyAlignment="1">
      <alignment horizontal="center" vertical="center"/>
    </xf>
    <xf numFmtId="0" fontId="5" fillId="0" borderId="3" xfId="0" applyFont="1" applyBorder="1" applyAlignment="1">
      <alignment horizontal="center" vertical="center"/>
    </xf>
    <xf numFmtId="0" fontId="4" fillId="0" borderId="2" xfId="0" applyFont="1" applyBorder="1" applyAlignment="1">
      <alignment horizontal="center" vertical="center"/>
    </xf>
    <xf numFmtId="0" fontId="4" fillId="0" borderId="4" xfId="0" applyFont="1" applyBorder="1" applyAlignment="1">
      <alignment horizontal="center" vertical="center"/>
    </xf>
    <xf numFmtId="0" fontId="4" fillId="0" borderId="3" xfId="0" applyFont="1" applyBorder="1" applyAlignment="1">
      <alignment horizontal="center" vertical="center"/>
    </xf>
    <xf numFmtId="0" fontId="5" fillId="0" borderId="8" xfId="0" applyFont="1" applyBorder="1" applyAlignment="1">
      <alignment horizontal="center" vertical="center" wrapText="1"/>
    </xf>
    <xf numFmtId="0" fontId="5" fillId="0" borderId="9" xfId="0" applyFont="1" applyBorder="1" applyAlignment="1">
      <alignment horizontal="center" vertical="center" wrapText="1"/>
    </xf>
    <xf numFmtId="0" fontId="5" fillId="0" borderId="10" xfId="0" applyFont="1" applyBorder="1" applyAlignment="1">
      <alignment horizontal="center" vertical="center" wrapText="1"/>
    </xf>
    <xf numFmtId="0" fontId="5" fillId="0" borderId="1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5" xfId="0" applyFont="1" applyBorder="1" applyAlignment="1">
      <alignment horizontal="center" vertic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11" fillId="0" borderId="8" xfId="0" applyFont="1" applyBorder="1" applyAlignment="1">
      <alignment horizontal="center" vertical="center"/>
    </xf>
    <xf numFmtId="0" fontId="11" fillId="0" borderId="12" xfId="0" applyFont="1" applyBorder="1" applyAlignment="1">
      <alignment horizontal="center" vertical="center"/>
    </xf>
    <xf numFmtId="0" fontId="11" fillId="0" borderId="9" xfId="0" applyFont="1" applyBorder="1" applyAlignment="1">
      <alignment horizontal="center" vertical="center"/>
    </xf>
    <xf numFmtId="0" fontId="0" fillId="0" borderId="4" xfId="0" applyBorder="1" applyAlignment="1">
      <alignment horizontal="center" vertical="center"/>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1" xfId="0" applyBorder="1" applyAlignment="1">
      <alignment horizontal="center" vertical="center" wrapText="1"/>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7" fillId="0" borderId="8" xfId="0" applyFont="1" applyBorder="1" applyAlignment="1">
      <alignment horizontal="center" vertical="center"/>
    </xf>
    <xf numFmtId="0" fontId="7" fillId="0" borderId="12" xfId="0" applyFont="1" applyBorder="1" applyAlignment="1">
      <alignment horizontal="center" vertical="center"/>
    </xf>
    <xf numFmtId="0" fontId="7" fillId="0" borderId="9" xfId="0" applyFont="1" applyBorder="1" applyAlignment="1">
      <alignment horizontal="center" vertical="center"/>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13" fillId="0" borderId="1" xfId="0" applyFont="1" applyBorder="1" applyAlignment="1">
      <alignment horizontal="center" vertical="center"/>
    </xf>
    <xf numFmtId="167" fontId="14" fillId="0" borderId="1" xfId="0" applyNumberFormat="1" applyFont="1" applyBorder="1" applyAlignment="1">
      <alignment horizontal="center" vertical="center"/>
    </xf>
    <xf numFmtId="0" fontId="14" fillId="0" borderId="1" xfId="0" applyFont="1" applyBorder="1" applyAlignment="1">
      <alignment horizontal="center" vertical="center"/>
    </xf>
    <xf numFmtId="0" fontId="4" fillId="0" borderId="5" xfId="0" applyFont="1" applyBorder="1" applyAlignment="1">
      <alignment horizontal="center" vertical="center"/>
    </xf>
    <xf numFmtId="0" fontId="4" fillId="0" borderId="6" xfId="0" applyFont="1" applyBorder="1" applyAlignment="1">
      <alignment horizontal="center" vertical="center"/>
    </xf>
    <xf numFmtId="0" fontId="4" fillId="0" borderId="7" xfId="0" applyFont="1" applyBorder="1" applyAlignment="1">
      <alignment horizontal="center" vertical="center"/>
    </xf>
    <xf numFmtId="0" fontId="9" fillId="0" borderId="8" xfId="0" applyFont="1" applyBorder="1" applyAlignment="1">
      <alignment horizontal="center" vertical="center"/>
    </xf>
    <xf numFmtId="0" fontId="9" fillId="0" borderId="12" xfId="0" applyFont="1" applyBorder="1" applyAlignment="1">
      <alignment horizontal="center" vertical="center"/>
    </xf>
    <xf numFmtId="0" fontId="9" fillId="0" borderId="9" xfId="0" applyFont="1" applyBorder="1" applyAlignment="1">
      <alignment horizontal="center" vertical="center"/>
    </xf>
    <xf numFmtId="0" fontId="10" fillId="0" borderId="2" xfId="0" applyFont="1" applyBorder="1" applyAlignment="1">
      <alignment horizontal="center" vertical="center"/>
    </xf>
    <xf numFmtId="0" fontId="10" fillId="0" borderId="3" xfId="0" applyFont="1" applyBorder="1" applyAlignment="1">
      <alignment horizontal="center" vertical="center"/>
    </xf>
    <xf numFmtId="0" fontId="4" fillId="0" borderId="8" xfId="0" applyFont="1" applyBorder="1" applyAlignment="1">
      <alignment horizontal="center" vertical="center" wrapText="1"/>
    </xf>
    <xf numFmtId="0" fontId="4" fillId="0" borderId="9" xfId="0" applyFont="1" applyBorder="1" applyAlignment="1">
      <alignment horizontal="center" vertical="center" wrapText="1"/>
    </xf>
    <xf numFmtId="0" fontId="4" fillId="0" borderId="10" xfId="0" applyFont="1" applyBorder="1" applyAlignment="1">
      <alignment horizontal="center" vertical="center" wrapText="1"/>
    </xf>
    <xf numFmtId="0" fontId="4" fillId="0" borderId="11" xfId="0" applyFont="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0" fontId="13" fillId="0" borderId="1" xfId="0" applyFont="1" applyBorder="1" applyAlignment="1">
      <alignment horizontal="center" vertical="center" wrapText="1"/>
    </xf>
    <xf numFmtId="3" fontId="0" fillId="0" borderId="2" xfId="0" applyNumberFormat="1" applyBorder="1" applyAlignment="1">
      <alignment horizontal="center" vertical="center" wrapText="1"/>
    </xf>
    <xf numFmtId="3" fontId="0" fillId="0" borderId="2" xfId="0" applyNumberFormat="1" applyFont="1" applyBorder="1" applyAlignment="1">
      <alignment horizontal="center" vertical="center" wrapText="1"/>
    </xf>
  </cellXfs>
  <cellStyles count="3">
    <cellStyle name="Milliers" xfId="1" builtinId="3"/>
    <cellStyle name="Normal" xfId="0" builtinId="0"/>
    <cellStyle name="Normal 2" xfId="2" xr:uid="{F5BD77F2-4C49-4FCD-8D3A-D3630A331508}"/>
  </cellStyles>
  <dxfs count="1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G18"/>
  <sheetViews>
    <sheetView tabSelected="1" zoomScaleNormal="100" zoomScaleSheetLayoutView="100" workbookViewId="0">
      <pane xSplit="1" ySplit="2" topLeftCell="B3" activePane="bottomRight" state="frozen"/>
      <selection pane="topRight" activeCell="B1" sqref="B1"/>
      <selection pane="bottomLeft" activeCell="A3" sqref="A3"/>
      <selection pane="bottomRight" activeCell="C14" sqref="C14"/>
    </sheetView>
  </sheetViews>
  <sheetFormatPr baseColWidth="10" defaultColWidth="10.7109375" defaultRowHeight="15" x14ac:dyDescent="0.25"/>
  <cols>
    <col min="1" max="1" width="18.42578125" style="2" customWidth="1"/>
    <col min="2" max="2" width="11.28515625" style="2" customWidth="1"/>
    <col min="3" max="3" width="14.42578125" style="2" customWidth="1"/>
    <col min="4" max="4" width="14.7109375" style="2" customWidth="1"/>
    <col min="5" max="7" width="10.28515625" style="68" customWidth="1"/>
    <col min="8" max="16384" width="10.7109375" style="2"/>
  </cols>
  <sheetData>
    <row r="1" spans="1:7" ht="51.75" customHeight="1" x14ac:dyDescent="0.25">
      <c r="A1" s="163" t="s">
        <v>0</v>
      </c>
      <c r="B1" s="163" t="s">
        <v>4</v>
      </c>
      <c r="C1" s="163" t="s">
        <v>5</v>
      </c>
      <c r="D1" s="163" t="s">
        <v>1</v>
      </c>
      <c r="E1" s="164" t="s">
        <v>686</v>
      </c>
      <c r="F1" s="165"/>
      <c r="G1" s="166"/>
    </row>
    <row r="2" spans="1:7" ht="78" customHeight="1" x14ac:dyDescent="0.25">
      <c r="A2" s="163"/>
      <c r="B2" s="163"/>
      <c r="C2" s="163"/>
      <c r="D2" s="163"/>
      <c r="E2" s="220" t="s">
        <v>745</v>
      </c>
      <c r="F2" s="220" t="s">
        <v>746</v>
      </c>
      <c r="G2" s="221" t="s">
        <v>747</v>
      </c>
    </row>
    <row r="3" spans="1:7" ht="17.45" customHeight="1" x14ac:dyDescent="0.25">
      <c r="A3" s="22" t="s">
        <v>739</v>
      </c>
      <c r="B3" s="22" t="s">
        <v>7</v>
      </c>
      <c r="C3" s="22" t="s">
        <v>744</v>
      </c>
      <c r="D3" s="22" t="s">
        <v>8</v>
      </c>
      <c r="E3" s="140"/>
      <c r="F3" s="140"/>
      <c r="G3" s="140"/>
    </row>
    <row r="4" spans="1:7" x14ac:dyDescent="0.25">
      <c r="A4" s="65" t="s">
        <v>740</v>
      </c>
      <c r="B4" s="22" t="s">
        <v>7</v>
      </c>
      <c r="C4" s="22" t="s">
        <v>21</v>
      </c>
      <c r="D4" s="22" t="s">
        <v>22</v>
      </c>
      <c r="E4" s="140"/>
      <c r="F4" s="140"/>
      <c r="G4" s="140"/>
    </row>
    <row r="5" spans="1:7" x14ac:dyDescent="0.25">
      <c r="A5" s="65" t="s">
        <v>741</v>
      </c>
      <c r="B5" s="22" t="s">
        <v>7</v>
      </c>
      <c r="C5" s="22" t="s">
        <v>21</v>
      </c>
      <c r="D5" s="22" t="s">
        <v>23</v>
      </c>
      <c r="E5" s="140"/>
      <c r="F5" s="140"/>
      <c r="G5" s="140"/>
    </row>
    <row r="6" spans="1:7" x14ac:dyDescent="0.25">
      <c r="A6" s="65" t="s">
        <v>742</v>
      </c>
      <c r="B6" s="65" t="s">
        <v>7</v>
      </c>
      <c r="C6" s="65" t="s">
        <v>743</v>
      </c>
      <c r="D6" s="65" t="s">
        <v>26</v>
      </c>
      <c r="E6" s="3"/>
      <c r="F6" s="3"/>
      <c r="G6" s="3"/>
    </row>
    <row r="7" spans="1:7" x14ac:dyDescent="0.25">
      <c r="A7" s="142"/>
    </row>
    <row r="8" spans="1:7" x14ac:dyDescent="0.25">
      <c r="A8" s="142"/>
    </row>
    <row r="9" spans="1:7" x14ac:dyDescent="0.25">
      <c r="A9" s="142"/>
    </row>
    <row r="10" spans="1:7" x14ac:dyDescent="0.25">
      <c r="A10" s="142"/>
    </row>
    <row r="11" spans="1:7" x14ac:dyDescent="0.25">
      <c r="A11" s="142"/>
    </row>
    <row r="12" spans="1:7" x14ac:dyDescent="0.25">
      <c r="A12" s="142"/>
    </row>
    <row r="13" spans="1:7" x14ac:dyDescent="0.25">
      <c r="A13" s="142"/>
    </row>
    <row r="14" spans="1:7" x14ac:dyDescent="0.25">
      <c r="A14" s="142"/>
    </row>
    <row r="15" spans="1:7" x14ac:dyDescent="0.25">
      <c r="A15" s="142"/>
    </row>
    <row r="16" spans="1:7" x14ac:dyDescent="0.25">
      <c r="A16" s="142"/>
    </row>
    <row r="17" spans="1:1" x14ac:dyDescent="0.25">
      <c r="A17" s="142"/>
    </row>
    <row r="18" spans="1:1" x14ac:dyDescent="0.25">
      <c r="A18" s="142"/>
    </row>
  </sheetData>
  <sheetProtection selectLockedCells="1"/>
  <mergeCells count="5">
    <mergeCell ref="A1:A2"/>
    <mergeCell ref="B1:B2"/>
    <mergeCell ref="C1:C2"/>
    <mergeCell ref="D1:D2"/>
    <mergeCell ref="E1:G1"/>
  </mergeCell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Q59"/>
  <sheetViews>
    <sheetView workbookViewId="0">
      <pane ySplit="1" topLeftCell="A38" activePane="bottomLeft" state="frozen"/>
      <selection pane="bottomLeft" activeCell="A66" sqref="A66"/>
    </sheetView>
  </sheetViews>
  <sheetFormatPr baseColWidth="10" defaultColWidth="11.5703125" defaultRowHeight="15" x14ac:dyDescent="0.25"/>
  <cols>
    <col min="1" max="1" width="21.42578125" style="1" customWidth="1"/>
    <col min="2" max="2" width="10.7109375" style="1" customWidth="1"/>
    <col min="3" max="3" width="13" style="1" customWidth="1"/>
    <col min="4" max="10" width="11.5703125" style="1"/>
    <col min="11" max="11" width="11.85546875" style="1" customWidth="1"/>
    <col min="12" max="14" width="11.5703125" style="1"/>
    <col min="15" max="15" width="15.140625" style="1" customWidth="1"/>
    <col min="16" max="16" width="17.85546875" style="1" customWidth="1"/>
    <col min="17" max="153" width="11.5703125" style="1"/>
    <col min="154" max="154" width="10.7109375" style="1" customWidth="1"/>
    <col min="155" max="155" width="21.28515625" style="1" customWidth="1"/>
    <col min="156" max="156" width="24.7109375" style="1" customWidth="1"/>
    <col min="157" max="157" width="18.7109375" style="1" customWidth="1"/>
    <col min="158" max="159" width="19.85546875" style="1" customWidth="1"/>
    <col min="160" max="160" width="16.140625" style="1" customWidth="1"/>
    <col min="161" max="161" width="19.140625" style="1" customWidth="1"/>
    <col min="162" max="162" width="11.5703125" style="1"/>
    <col min="163" max="163" width="10.7109375" style="1" customWidth="1"/>
    <col min="164" max="16384" width="11.5703125" style="1"/>
  </cols>
  <sheetData>
    <row r="1" spans="1:17" ht="60" x14ac:dyDescent="0.25">
      <c r="A1" s="25" t="s">
        <v>0</v>
      </c>
      <c r="B1" s="25" t="s">
        <v>296</v>
      </c>
      <c r="C1" s="25" t="s">
        <v>452</v>
      </c>
      <c r="D1" s="25" t="s">
        <v>448</v>
      </c>
      <c r="E1" s="25" t="s">
        <v>457</v>
      </c>
      <c r="F1" s="25" t="s">
        <v>450</v>
      </c>
      <c r="G1" s="25" t="s">
        <v>453</v>
      </c>
      <c r="H1" s="25" t="s">
        <v>456</v>
      </c>
      <c r="I1" s="25" t="s">
        <v>449</v>
      </c>
      <c r="J1" s="25" t="s">
        <v>669</v>
      </c>
      <c r="K1" s="25" t="s">
        <v>604</v>
      </c>
      <c r="L1" s="25" t="s">
        <v>451</v>
      </c>
      <c r="M1" s="25" t="s">
        <v>461</v>
      </c>
      <c r="N1" s="25" t="s">
        <v>454</v>
      </c>
      <c r="O1" s="25" t="s">
        <v>33</v>
      </c>
      <c r="P1" s="25" t="s">
        <v>455</v>
      </c>
    </row>
    <row r="2" spans="1:17" x14ac:dyDescent="0.25">
      <c r="A2" s="25" t="s">
        <v>465</v>
      </c>
      <c r="B2" s="25" t="s">
        <v>323</v>
      </c>
      <c r="C2" s="25" t="s">
        <v>468</v>
      </c>
      <c r="D2" s="84">
        <v>44589</v>
      </c>
      <c r="E2" s="25" t="s">
        <v>467</v>
      </c>
      <c r="F2" s="84">
        <v>44589</v>
      </c>
      <c r="G2" s="84">
        <v>44600</v>
      </c>
      <c r="H2" s="84">
        <v>44589</v>
      </c>
      <c r="I2" s="84">
        <v>44589</v>
      </c>
      <c r="J2" s="84"/>
      <c r="K2" s="25">
        <v>109408</v>
      </c>
      <c r="L2" s="84">
        <v>44603</v>
      </c>
      <c r="M2" s="25" t="s">
        <v>466</v>
      </c>
      <c r="N2" s="84">
        <v>44620</v>
      </c>
      <c r="O2" s="27" t="s">
        <v>44</v>
      </c>
      <c r="P2" s="84">
        <v>44693</v>
      </c>
    </row>
    <row r="3" spans="1:17" ht="26.45" customHeight="1" x14ac:dyDescent="0.25">
      <c r="A3" s="25" t="s">
        <v>411</v>
      </c>
      <c r="B3" s="25" t="s">
        <v>410</v>
      </c>
      <c r="C3" s="25" t="s">
        <v>501</v>
      </c>
      <c r="D3" s="84"/>
      <c r="E3" s="25" t="s">
        <v>503</v>
      </c>
      <c r="F3" s="84">
        <v>44606</v>
      </c>
      <c r="G3" s="84">
        <v>44625</v>
      </c>
      <c r="H3" s="84">
        <v>44627</v>
      </c>
      <c r="I3" s="84">
        <v>44603</v>
      </c>
      <c r="J3" s="84"/>
      <c r="K3" s="25">
        <v>115695</v>
      </c>
      <c r="L3" s="84">
        <v>44636</v>
      </c>
      <c r="M3" s="25" t="s">
        <v>502</v>
      </c>
      <c r="N3" s="84">
        <v>44634</v>
      </c>
      <c r="O3" s="22" t="s">
        <v>44</v>
      </c>
      <c r="P3" s="84">
        <v>44966</v>
      </c>
    </row>
    <row r="4" spans="1:17" x14ac:dyDescent="0.25">
      <c r="A4" s="25" t="s">
        <v>460</v>
      </c>
      <c r="B4" s="25" t="s">
        <v>393</v>
      </c>
      <c r="C4" s="25" t="s">
        <v>396</v>
      </c>
      <c r="D4" s="84">
        <v>44622</v>
      </c>
      <c r="E4" s="25" t="s">
        <v>463</v>
      </c>
      <c r="F4" s="84">
        <v>44622</v>
      </c>
      <c r="G4" s="84">
        <v>44622</v>
      </c>
      <c r="H4" s="84">
        <v>44623</v>
      </c>
      <c r="I4" s="84">
        <v>44623</v>
      </c>
      <c r="J4" s="84"/>
      <c r="K4" s="25">
        <v>114866</v>
      </c>
      <c r="L4" s="84">
        <v>44624</v>
      </c>
      <c r="M4" s="25" t="s">
        <v>462</v>
      </c>
      <c r="N4" s="84">
        <v>44627</v>
      </c>
      <c r="O4" s="27" t="s">
        <v>44</v>
      </c>
      <c r="P4" s="84">
        <v>44704</v>
      </c>
      <c r="Q4" s="133"/>
    </row>
    <row r="5" spans="1:17" x14ac:dyDescent="0.25">
      <c r="A5" s="27" t="s">
        <v>459</v>
      </c>
      <c r="B5" s="27" t="s">
        <v>302</v>
      </c>
      <c r="C5" s="27" t="s">
        <v>140</v>
      </c>
      <c r="D5" s="81">
        <v>44637</v>
      </c>
      <c r="E5" s="27" t="s">
        <v>458</v>
      </c>
      <c r="F5" s="81">
        <v>44637</v>
      </c>
      <c r="G5" s="81">
        <v>44637</v>
      </c>
      <c r="H5" s="81">
        <v>44637</v>
      </c>
      <c r="I5" s="81">
        <v>44637</v>
      </c>
      <c r="J5" s="81"/>
      <c r="K5" s="27">
        <v>117273</v>
      </c>
      <c r="L5" s="81">
        <v>44638</v>
      </c>
      <c r="M5" s="81" t="s">
        <v>464</v>
      </c>
      <c r="N5" s="81">
        <v>44643</v>
      </c>
      <c r="O5" s="27" t="s">
        <v>44</v>
      </c>
      <c r="P5" s="81">
        <v>44693</v>
      </c>
    </row>
    <row r="6" spans="1:17" x14ac:dyDescent="0.25">
      <c r="A6" s="27" t="s">
        <v>242</v>
      </c>
      <c r="B6" s="27" t="s">
        <v>304</v>
      </c>
      <c r="C6" s="27" t="s">
        <v>249</v>
      </c>
      <c r="D6" s="81">
        <v>44648</v>
      </c>
      <c r="E6" s="28"/>
      <c r="F6" s="28"/>
      <c r="G6" s="28"/>
      <c r="H6" s="81">
        <v>44648</v>
      </c>
      <c r="I6" s="27"/>
      <c r="J6" s="28"/>
      <c r="K6" s="27">
        <v>118929</v>
      </c>
      <c r="L6" s="27"/>
      <c r="M6" s="27" t="s">
        <v>469</v>
      </c>
      <c r="N6" s="27"/>
      <c r="O6" s="27" t="s">
        <v>469</v>
      </c>
      <c r="P6" s="27"/>
    </row>
    <row r="7" spans="1:17" x14ac:dyDescent="0.25">
      <c r="A7" s="27" t="s">
        <v>181</v>
      </c>
      <c r="B7" s="27" t="s">
        <v>308</v>
      </c>
      <c r="C7" s="27" t="s">
        <v>183</v>
      </c>
      <c r="D7" s="81">
        <v>44658</v>
      </c>
      <c r="E7" s="28"/>
      <c r="F7" s="28"/>
      <c r="G7" s="28"/>
      <c r="H7" s="81">
        <v>44659</v>
      </c>
      <c r="I7" s="27"/>
      <c r="J7" s="28"/>
      <c r="K7" s="27">
        <v>121196</v>
      </c>
      <c r="L7" s="27"/>
      <c r="M7" s="27" t="s">
        <v>469</v>
      </c>
      <c r="N7" s="27"/>
      <c r="O7" s="27" t="s">
        <v>469</v>
      </c>
      <c r="P7" s="27"/>
    </row>
    <row r="8" spans="1:17" x14ac:dyDescent="0.25">
      <c r="A8" s="25" t="s">
        <v>465</v>
      </c>
      <c r="B8" s="25" t="s">
        <v>323</v>
      </c>
      <c r="C8" s="25" t="s">
        <v>468</v>
      </c>
      <c r="D8" s="84">
        <v>44680</v>
      </c>
      <c r="E8" s="25" t="s">
        <v>485</v>
      </c>
      <c r="F8" s="84">
        <v>44680</v>
      </c>
      <c r="G8" s="84">
        <v>44691</v>
      </c>
      <c r="H8" s="84">
        <v>44691</v>
      </c>
      <c r="I8" s="84">
        <v>44691</v>
      </c>
      <c r="J8" s="84"/>
      <c r="K8" s="25">
        <v>126015</v>
      </c>
      <c r="L8" s="64">
        <v>44698</v>
      </c>
      <c r="M8" s="25" t="s">
        <v>516</v>
      </c>
      <c r="N8" s="84">
        <v>44704</v>
      </c>
      <c r="O8" s="27" t="s">
        <v>44</v>
      </c>
      <c r="P8" s="84">
        <v>44721</v>
      </c>
    </row>
    <row r="9" spans="1:17" s="2" customFormat="1" x14ac:dyDescent="0.25">
      <c r="A9" s="22" t="s">
        <v>229</v>
      </c>
      <c r="B9" s="22" t="s">
        <v>307</v>
      </c>
      <c r="C9" s="22" t="s">
        <v>496</v>
      </c>
      <c r="D9" s="22"/>
      <c r="E9" s="22"/>
      <c r="F9" s="22"/>
      <c r="G9" s="22"/>
      <c r="H9" s="22"/>
      <c r="I9" s="22" t="s">
        <v>494</v>
      </c>
      <c r="J9" s="22"/>
      <c r="K9" s="22" t="s">
        <v>494</v>
      </c>
      <c r="L9" s="84">
        <v>44678</v>
      </c>
      <c r="M9" s="22" t="s">
        <v>495</v>
      </c>
      <c r="N9" s="100">
        <v>44683</v>
      </c>
      <c r="O9" s="22" t="s">
        <v>44</v>
      </c>
      <c r="P9" s="100">
        <v>44749</v>
      </c>
    </row>
    <row r="10" spans="1:17" x14ac:dyDescent="0.25">
      <c r="A10" s="27" t="s">
        <v>421</v>
      </c>
      <c r="B10" s="27" t="s">
        <v>420</v>
      </c>
      <c r="C10" s="27" t="s">
        <v>506</v>
      </c>
      <c r="D10" s="81">
        <v>44693</v>
      </c>
      <c r="E10" s="27" t="s">
        <v>507</v>
      </c>
      <c r="F10" s="81">
        <v>44694</v>
      </c>
      <c r="G10" s="27"/>
      <c r="H10" s="81">
        <v>44693</v>
      </c>
      <c r="I10" s="81">
        <v>44693</v>
      </c>
      <c r="J10" s="27"/>
      <c r="K10" s="27"/>
      <c r="L10" s="27"/>
      <c r="M10" s="27"/>
      <c r="N10" s="27"/>
      <c r="O10" s="27"/>
      <c r="P10" s="27"/>
    </row>
    <row r="11" spans="1:17" x14ac:dyDescent="0.25">
      <c r="A11" s="27" t="s">
        <v>320</v>
      </c>
      <c r="B11" s="27" t="s">
        <v>321</v>
      </c>
      <c r="C11" s="27" t="s">
        <v>509</v>
      </c>
      <c r="D11" s="81">
        <v>44697</v>
      </c>
      <c r="E11" s="27" t="s">
        <v>508</v>
      </c>
      <c r="F11" s="81">
        <v>44697</v>
      </c>
      <c r="G11" s="81">
        <v>44697</v>
      </c>
      <c r="H11" s="81">
        <v>44697</v>
      </c>
      <c r="I11" s="81">
        <v>44697</v>
      </c>
      <c r="J11" s="81"/>
      <c r="K11" s="27">
        <v>126832</v>
      </c>
      <c r="L11" s="81">
        <v>44721</v>
      </c>
      <c r="M11" s="27" t="s">
        <v>532</v>
      </c>
      <c r="N11" s="81">
        <v>44726</v>
      </c>
      <c r="O11" s="27" t="s">
        <v>44</v>
      </c>
      <c r="P11" s="81">
        <v>44767</v>
      </c>
    </row>
    <row r="12" spans="1:17" x14ac:dyDescent="0.25">
      <c r="A12" s="27" t="s">
        <v>320</v>
      </c>
      <c r="B12" s="27" t="s">
        <v>321</v>
      </c>
      <c r="C12" s="27" t="s">
        <v>513</v>
      </c>
      <c r="D12" s="81">
        <v>44697</v>
      </c>
      <c r="E12" s="27" t="s">
        <v>512</v>
      </c>
      <c r="F12" s="81">
        <v>44699</v>
      </c>
      <c r="G12" s="81">
        <v>44699</v>
      </c>
      <c r="H12" s="81">
        <v>44697</v>
      </c>
      <c r="I12" s="81">
        <v>44699</v>
      </c>
      <c r="J12" s="81"/>
      <c r="K12" s="27">
        <v>127346</v>
      </c>
      <c r="L12" s="64">
        <v>44727</v>
      </c>
      <c r="M12" s="1" t="s">
        <v>534</v>
      </c>
      <c r="N12" s="64">
        <v>44732</v>
      </c>
      <c r="O12" s="27" t="s">
        <v>44</v>
      </c>
      <c r="P12" s="81">
        <v>44767</v>
      </c>
    </row>
    <row r="13" spans="1:17" x14ac:dyDescent="0.25">
      <c r="A13" s="27" t="s">
        <v>320</v>
      </c>
      <c r="B13" s="27" t="s">
        <v>321</v>
      </c>
      <c r="C13" s="27" t="s">
        <v>519</v>
      </c>
      <c r="D13" s="81"/>
      <c r="E13" s="27" t="s">
        <v>520</v>
      </c>
      <c r="F13" s="81">
        <v>44699</v>
      </c>
      <c r="G13" s="81"/>
      <c r="H13" s="81"/>
      <c r="I13" s="81"/>
      <c r="J13" s="81"/>
      <c r="K13" s="27"/>
      <c r="L13" s="27"/>
      <c r="M13" s="27" t="s">
        <v>518</v>
      </c>
      <c r="N13" s="81">
        <v>44705</v>
      </c>
      <c r="O13" s="27" t="s">
        <v>44</v>
      </c>
      <c r="P13" s="81">
        <v>44749</v>
      </c>
    </row>
    <row r="14" spans="1:17" x14ac:dyDescent="0.25">
      <c r="A14" s="27" t="s">
        <v>511</v>
      </c>
      <c r="B14" s="27" t="s">
        <v>299</v>
      </c>
      <c r="C14" s="27" t="s">
        <v>28</v>
      </c>
      <c r="D14" s="81">
        <v>44697</v>
      </c>
      <c r="E14" s="27" t="s">
        <v>510</v>
      </c>
      <c r="F14" s="81">
        <v>44697</v>
      </c>
      <c r="G14" s="81">
        <v>44701</v>
      </c>
      <c r="H14" s="81">
        <v>44701</v>
      </c>
      <c r="I14" s="81">
        <v>44701</v>
      </c>
      <c r="J14" s="81"/>
      <c r="K14" s="27">
        <v>127875</v>
      </c>
      <c r="L14" s="81">
        <v>44708</v>
      </c>
      <c r="M14" s="27" t="s">
        <v>522</v>
      </c>
      <c r="N14" s="81">
        <v>44711</v>
      </c>
      <c r="O14" s="27" t="s">
        <v>44</v>
      </c>
      <c r="P14" s="84">
        <v>44721</v>
      </c>
    </row>
    <row r="15" spans="1:17" x14ac:dyDescent="0.25">
      <c r="A15" s="27" t="s">
        <v>186</v>
      </c>
      <c r="B15" s="27" t="s">
        <v>305</v>
      </c>
      <c r="C15" s="27" t="s">
        <v>531</v>
      </c>
      <c r="D15" s="81">
        <v>44725</v>
      </c>
      <c r="E15" s="27" t="s">
        <v>530</v>
      </c>
      <c r="F15" s="81"/>
      <c r="G15" s="27"/>
      <c r="H15" s="81"/>
      <c r="I15" s="27"/>
      <c r="J15" s="27"/>
      <c r="K15" s="27"/>
      <c r="L15" s="27"/>
      <c r="M15" s="27"/>
      <c r="N15" s="27"/>
      <c r="O15" s="27"/>
      <c r="P15" s="27"/>
    </row>
    <row r="16" spans="1:17" x14ac:dyDescent="0.25">
      <c r="A16" s="27" t="s">
        <v>536</v>
      </c>
      <c r="B16" s="27" t="s">
        <v>303</v>
      </c>
      <c r="C16" s="27" t="s">
        <v>170</v>
      </c>
      <c r="D16" s="81">
        <v>44741</v>
      </c>
      <c r="E16" s="27" t="s">
        <v>537</v>
      </c>
      <c r="F16" s="81">
        <v>44741</v>
      </c>
      <c r="G16" s="81">
        <v>44748</v>
      </c>
      <c r="H16" s="81">
        <v>44741</v>
      </c>
      <c r="I16" s="81">
        <v>44742</v>
      </c>
      <c r="J16" s="81"/>
      <c r="K16" s="27">
        <v>136131</v>
      </c>
      <c r="L16" s="81">
        <v>44768</v>
      </c>
      <c r="M16" s="27" t="s">
        <v>563</v>
      </c>
      <c r="N16" s="81">
        <v>44769</v>
      </c>
      <c r="O16" s="21" t="s">
        <v>44</v>
      </c>
      <c r="P16" s="81">
        <v>44784</v>
      </c>
    </row>
    <row r="17" spans="1:16" x14ac:dyDescent="0.25">
      <c r="A17" s="27" t="s">
        <v>541</v>
      </c>
      <c r="B17" s="27" t="s">
        <v>337</v>
      </c>
      <c r="C17" s="27"/>
      <c r="D17" s="27"/>
      <c r="E17" s="27"/>
      <c r="F17" s="27"/>
      <c r="G17" s="27"/>
      <c r="H17" s="27"/>
      <c r="I17" s="27" t="s">
        <v>494</v>
      </c>
      <c r="J17" s="27"/>
      <c r="K17" s="27">
        <v>85</v>
      </c>
      <c r="L17" s="134" t="s">
        <v>544</v>
      </c>
      <c r="M17" s="27" t="s">
        <v>540</v>
      </c>
      <c r="N17" s="81">
        <v>44743</v>
      </c>
      <c r="O17" s="27" t="s">
        <v>44</v>
      </c>
      <c r="P17" s="81">
        <v>44767</v>
      </c>
    </row>
    <row r="18" spans="1:16" x14ac:dyDescent="0.25">
      <c r="A18" s="27" t="s">
        <v>378</v>
      </c>
      <c r="B18" s="27" t="s">
        <v>379</v>
      </c>
      <c r="C18" s="27"/>
      <c r="D18" s="27"/>
      <c r="E18" s="27"/>
      <c r="F18" s="27"/>
      <c r="G18" s="27"/>
      <c r="H18" s="27"/>
      <c r="I18" s="27" t="s">
        <v>494</v>
      </c>
      <c r="J18" s="27"/>
      <c r="K18" s="27" t="s">
        <v>543</v>
      </c>
      <c r="L18" s="81">
        <v>44713</v>
      </c>
      <c r="M18" s="27" t="s">
        <v>542</v>
      </c>
      <c r="N18" s="81">
        <v>44743</v>
      </c>
      <c r="O18" s="27" t="s">
        <v>608</v>
      </c>
      <c r="P18" s="27" t="s">
        <v>627</v>
      </c>
    </row>
    <row r="19" spans="1:16" ht="15.6" customHeight="1" x14ac:dyDescent="0.25">
      <c r="A19" s="25" t="s">
        <v>460</v>
      </c>
      <c r="B19" s="25" t="s">
        <v>393</v>
      </c>
      <c r="C19" s="25" t="s">
        <v>396</v>
      </c>
      <c r="D19" s="84">
        <v>44748</v>
      </c>
      <c r="E19" s="25" t="s">
        <v>549</v>
      </c>
      <c r="F19" s="137" t="s">
        <v>37</v>
      </c>
      <c r="G19" s="84">
        <v>44748</v>
      </c>
      <c r="H19" s="84">
        <v>44749</v>
      </c>
      <c r="I19" s="84">
        <v>44753</v>
      </c>
      <c r="J19" s="84"/>
      <c r="K19" s="25" t="s">
        <v>37</v>
      </c>
      <c r="L19" s="84" t="s">
        <v>37</v>
      </c>
      <c r="M19" s="90" t="s">
        <v>545</v>
      </c>
      <c r="N19" s="84" t="s">
        <v>37</v>
      </c>
      <c r="O19" s="136" t="s">
        <v>575</v>
      </c>
      <c r="P19" s="84" t="s">
        <v>37</v>
      </c>
    </row>
    <row r="20" spans="1:16" x14ac:dyDescent="0.25">
      <c r="A20" s="27" t="s">
        <v>13</v>
      </c>
      <c r="B20" s="27" t="s">
        <v>298</v>
      </c>
      <c r="C20" s="27" t="s">
        <v>26</v>
      </c>
      <c r="D20" s="81">
        <v>44760</v>
      </c>
      <c r="E20" s="27" t="s">
        <v>551</v>
      </c>
      <c r="F20" s="84">
        <v>44760</v>
      </c>
      <c r="G20" s="27"/>
      <c r="H20" s="84">
        <v>44760</v>
      </c>
      <c r="I20" s="27"/>
      <c r="J20" s="27"/>
      <c r="K20" s="27"/>
      <c r="L20" s="27"/>
      <c r="M20" s="27"/>
      <c r="N20" s="27"/>
      <c r="O20" s="27"/>
      <c r="P20" s="27"/>
    </row>
    <row r="21" spans="1:16" x14ac:dyDescent="0.25">
      <c r="A21" s="27" t="s">
        <v>181</v>
      </c>
      <c r="B21" s="27" t="s">
        <v>304</v>
      </c>
      <c r="C21" s="27" t="s">
        <v>553</v>
      </c>
      <c r="D21" s="81">
        <v>44762</v>
      </c>
      <c r="E21" s="27" t="s">
        <v>552</v>
      </c>
      <c r="F21" s="84">
        <v>44762</v>
      </c>
      <c r="G21" s="81">
        <v>44763</v>
      </c>
      <c r="H21" s="81">
        <v>44763</v>
      </c>
      <c r="I21" s="81">
        <v>44763</v>
      </c>
      <c r="J21" s="81"/>
      <c r="K21" s="27">
        <v>137694</v>
      </c>
      <c r="L21" s="81">
        <v>44764</v>
      </c>
      <c r="M21" s="27" t="s">
        <v>569</v>
      </c>
      <c r="N21" s="81">
        <v>44783</v>
      </c>
      <c r="O21" s="27" t="s">
        <v>44</v>
      </c>
      <c r="P21" s="81">
        <v>44796</v>
      </c>
    </row>
    <row r="22" spans="1:16" x14ac:dyDescent="0.25">
      <c r="A22" s="27" t="s">
        <v>555</v>
      </c>
      <c r="B22" s="27" t="s">
        <v>493</v>
      </c>
      <c r="C22" s="27" t="s">
        <v>556</v>
      </c>
      <c r="D22" s="81">
        <v>44763</v>
      </c>
      <c r="E22" s="27" t="s">
        <v>554</v>
      </c>
      <c r="F22" s="84">
        <v>44763</v>
      </c>
      <c r="G22" s="27"/>
      <c r="H22" s="81"/>
      <c r="I22" s="27"/>
      <c r="J22" s="27"/>
      <c r="K22" s="27"/>
      <c r="L22" s="27"/>
      <c r="M22" s="27"/>
      <c r="N22" s="27"/>
      <c r="O22" s="27"/>
      <c r="P22" s="27"/>
    </row>
    <row r="23" spans="1:16" x14ac:dyDescent="0.25">
      <c r="A23" s="27" t="s">
        <v>558</v>
      </c>
      <c r="B23" s="27" t="s">
        <v>559</v>
      </c>
      <c r="C23" s="27" t="s">
        <v>560</v>
      </c>
      <c r="D23" s="81">
        <v>44764</v>
      </c>
      <c r="E23" s="27" t="s">
        <v>557</v>
      </c>
      <c r="F23" s="81">
        <v>44764</v>
      </c>
      <c r="G23" s="81">
        <v>44764</v>
      </c>
      <c r="H23" s="135"/>
      <c r="I23" s="28"/>
      <c r="J23" s="81"/>
      <c r="K23" s="28"/>
      <c r="L23" s="81">
        <v>44771</v>
      </c>
      <c r="M23" s="27" t="s">
        <v>566</v>
      </c>
      <c r="N23" s="81">
        <v>44771</v>
      </c>
      <c r="O23" s="27" t="s">
        <v>44</v>
      </c>
      <c r="P23" s="81">
        <v>44784</v>
      </c>
    </row>
    <row r="24" spans="1:16" x14ac:dyDescent="0.25">
      <c r="A24" s="27" t="s">
        <v>369</v>
      </c>
      <c r="B24" s="27" t="s">
        <v>368</v>
      </c>
      <c r="C24" s="27" t="s">
        <v>377</v>
      </c>
      <c r="D24" s="81">
        <v>44767</v>
      </c>
      <c r="E24" s="27" t="s">
        <v>562</v>
      </c>
      <c r="F24" s="81">
        <v>44767</v>
      </c>
      <c r="G24" s="81">
        <v>44767</v>
      </c>
      <c r="H24" s="81">
        <v>44767</v>
      </c>
      <c r="I24" s="81">
        <v>44769</v>
      </c>
      <c r="J24" s="81"/>
      <c r="K24" s="27">
        <v>138503</v>
      </c>
      <c r="L24" s="81">
        <v>44775</v>
      </c>
      <c r="M24" s="27" t="s">
        <v>567</v>
      </c>
      <c r="N24" s="81">
        <v>44776</v>
      </c>
      <c r="O24" s="27" t="s">
        <v>44</v>
      </c>
      <c r="P24" s="81">
        <v>44784</v>
      </c>
    </row>
    <row r="25" spans="1:16" x14ac:dyDescent="0.25">
      <c r="A25" s="27" t="s">
        <v>364</v>
      </c>
      <c r="B25" s="27" t="s">
        <v>363</v>
      </c>
      <c r="C25" s="27" t="s">
        <v>370</v>
      </c>
      <c r="D25" s="81">
        <v>44792</v>
      </c>
      <c r="E25" s="27" t="s">
        <v>577</v>
      </c>
      <c r="F25" s="81">
        <v>44792</v>
      </c>
      <c r="G25" s="81">
        <v>44792</v>
      </c>
      <c r="H25" s="81">
        <v>44792</v>
      </c>
      <c r="I25" s="81">
        <v>44792</v>
      </c>
      <c r="J25" s="81"/>
      <c r="K25" s="27">
        <v>141313</v>
      </c>
      <c r="L25" s="81">
        <v>44798</v>
      </c>
      <c r="M25" s="27" t="s">
        <v>581</v>
      </c>
      <c r="N25" s="81">
        <v>44804</v>
      </c>
      <c r="O25" s="27" t="s">
        <v>44</v>
      </c>
      <c r="P25" s="81">
        <v>44811</v>
      </c>
    </row>
    <row r="26" spans="1:16" ht="20.45" customHeight="1" x14ac:dyDescent="0.25">
      <c r="A26" s="25" t="s">
        <v>460</v>
      </c>
      <c r="B26" s="25" t="s">
        <v>393</v>
      </c>
      <c r="C26" s="25" t="s">
        <v>396</v>
      </c>
      <c r="D26" s="84">
        <v>44803</v>
      </c>
      <c r="E26" s="25" t="s">
        <v>549</v>
      </c>
      <c r="F26" s="137" t="s">
        <v>37</v>
      </c>
      <c r="G26" s="84">
        <v>44804</v>
      </c>
      <c r="H26" s="84">
        <v>44803</v>
      </c>
      <c r="I26" s="84">
        <v>44804</v>
      </c>
      <c r="J26" s="84"/>
      <c r="K26" s="25">
        <v>143016</v>
      </c>
      <c r="L26" s="84">
        <v>44810</v>
      </c>
      <c r="M26" s="90" t="s">
        <v>545</v>
      </c>
      <c r="N26" s="84" t="s">
        <v>37</v>
      </c>
      <c r="O26" s="136" t="s">
        <v>575</v>
      </c>
      <c r="P26" s="84" t="s">
        <v>37</v>
      </c>
    </row>
    <row r="27" spans="1:16" x14ac:dyDescent="0.25">
      <c r="A27" s="27" t="s">
        <v>278</v>
      </c>
      <c r="B27" s="25" t="s">
        <v>310</v>
      </c>
      <c r="C27" s="27" t="s">
        <v>287</v>
      </c>
      <c r="D27" s="81">
        <v>44810</v>
      </c>
      <c r="E27" s="27" t="s">
        <v>586</v>
      </c>
      <c r="F27" s="81">
        <v>44810</v>
      </c>
      <c r="G27" s="27"/>
      <c r="H27" s="27"/>
      <c r="I27" s="27"/>
      <c r="J27" s="27"/>
      <c r="K27" s="27"/>
      <c r="L27" s="27"/>
      <c r="M27" s="27"/>
      <c r="N27" s="27"/>
      <c r="O27" s="27" t="s">
        <v>598</v>
      </c>
      <c r="P27" s="27"/>
    </row>
    <row r="28" spans="1:16" x14ac:dyDescent="0.25">
      <c r="A28" s="27" t="s">
        <v>587</v>
      </c>
      <c r="B28" s="27"/>
      <c r="C28" s="27"/>
      <c r="D28" s="81">
        <v>44767</v>
      </c>
      <c r="E28" s="27" t="s">
        <v>588</v>
      </c>
      <c r="F28" s="81">
        <v>44768</v>
      </c>
      <c r="G28" s="81">
        <v>44810</v>
      </c>
      <c r="H28" s="81">
        <v>44767</v>
      </c>
      <c r="I28" s="81">
        <v>44767</v>
      </c>
      <c r="J28" s="81"/>
      <c r="K28" s="26"/>
      <c r="L28" s="81">
        <v>44812</v>
      </c>
      <c r="M28" s="27" t="s">
        <v>600</v>
      </c>
      <c r="N28" s="81">
        <v>44817</v>
      </c>
      <c r="O28" s="27" t="s">
        <v>44</v>
      </c>
      <c r="P28" s="81">
        <v>44867</v>
      </c>
    </row>
    <row r="29" spans="1:16" x14ac:dyDescent="0.25">
      <c r="A29" s="27" t="s">
        <v>589</v>
      </c>
      <c r="B29" s="27"/>
      <c r="C29" s="27" t="s">
        <v>590</v>
      </c>
      <c r="D29" s="81">
        <v>44810</v>
      </c>
      <c r="E29" s="27" t="s">
        <v>591</v>
      </c>
      <c r="F29" s="81">
        <v>44810</v>
      </c>
      <c r="G29" s="27"/>
      <c r="H29" s="27" t="s">
        <v>592</v>
      </c>
      <c r="I29" s="81">
        <v>44810</v>
      </c>
      <c r="J29" s="27"/>
      <c r="K29" s="27">
        <v>144469</v>
      </c>
      <c r="L29" s="81">
        <v>44844</v>
      </c>
      <c r="M29" s="27" t="s">
        <v>633</v>
      </c>
      <c r="N29" s="81">
        <v>44846</v>
      </c>
      <c r="O29" s="27" t="s">
        <v>44</v>
      </c>
      <c r="P29" s="81">
        <v>44862</v>
      </c>
    </row>
    <row r="30" spans="1:16" x14ac:dyDescent="0.25">
      <c r="A30" s="27" t="s">
        <v>262</v>
      </c>
      <c r="B30" s="27"/>
      <c r="C30" s="27"/>
      <c r="D30" s="27"/>
      <c r="E30" s="27" t="s">
        <v>599</v>
      </c>
      <c r="F30" s="27"/>
      <c r="G30" s="27"/>
      <c r="H30" s="27"/>
      <c r="I30" s="27" t="s">
        <v>494</v>
      </c>
      <c r="J30" s="27"/>
      <c r="K30" s="27"/>
      <c r="L30" s="27"/>
      <c r="M30" s="27"/>
      <c r="N30" s="27"/>
      <c r="O30" s="27" t="s">
        <v>608</v>
      </c>
      <c r="P30" s="27"/>
    </row>
    <row r="31" spans="1:16" x14ac:dyDescent="0.25">
      <c r="A31" s="27" t="s">
        <v>541</v>
      </c>
      <c r="B31" s="27" t="s">
        <v>337</v>
      </c>
      <c r="C31" s="27"/>
      <c r="D31" s="27"/>
      <c r="E31" s="27" t="s">
        <v>599</v>
      </c>
      <c r="F31" s="27"/>
      <c r="G31" s="27"/>
      <c r="H31" s="27"/>
      <c r="I31" s="27" t="s">
        <v>494</v>
      </c>
      <c r="J31" s="27"/>
      <c r="K31" s="27"/>
      <c r="L31" s="27"/>
      <c r="M31" s="27" t="s">
        <v>609</v>
      </c>
      <c r="N31" s="81">
        <v>44819</v>
      </c>
      <c r="O31" s="27" t="s">
        <v>44</v>
      </c>
      <c r="P31" s="81">
        <v>44834</v>
      </c>
    </row>
    <row r="32" spans="1:16" x14ac:dyDescent="0.25">
      <c r="A32" s="27" t="s">
        <v>320</v>
      </c>
      <c r="B32" s="27" t="s">
        <v>321</v>
      </c>
      <c r="C32" s="27" t="s">
        <v>602</v>
      </c>
      <c r="D32" s="81">
        <v>44817</v>
      </c>
      <c r="E32" s="27" t="s">
        <v>603</v>
      </c>
      <c r="F32" s="81">
        <v>44817</v>
      </c>
      <c r="G32" s="81">
        <v>44817</v>
      </c>
      <c r="H32" s="81">
        <v>44817</v>
      </c>
      <c r="I32" s="81">
        <v>44817</v>
      </c>
      <c r="J32" s="81"/>
      <c r="K32" s="27">
        <v>20948020</v>
      </c>
      <c r="L32" s="81">
        <v>44819</v>
      </c>
      <c r="M32" s="27" t="s">
        <v>611</v>
      </c>
      <c r="N32" s="81">
        <v>44823</v>
      </c>
      <c r="O32" s="27" t="s">
        <v>44</v>
      </c>
      <c r="P32" s="81">
        <v>44876</v>
      </c>
    </row>
    <row r="33" spans="1:16" x14ac:dyDescent="0.25">
      <c r="A33" s="27" t="s">
        <v>614</v>
      </c>
      <c r="B33" s="27" t="s">
        <v>345</v>
      </c>
      <c r="C33" s="27" t="s">
        <v>616</v>
      </c>
      <c r="D33" s="81">
        <v>44824</v>
      </c>
      <c r="E33" s="27" t="s">
        <v>615</v>
      </c>
      <c r="F33" s="81">
        <v>44826</v>
      </c>
      <c r="G33" s="27"/>
      <c r="H33" s="27"/>
      <c r="I33" s="27"/>
      <c r="J33" s="27"/>
      <c r="K33" s="27"/>
      <c r="L33" s="27"/>
      <c r="M33" s="27"/>
      <c r="N33" s="27"/>
      <c r="O33" s="27" t="s">
        <v>598</v>
      </c>
      <c r="P33" s="27"/>
    </row>
    <row r="34" spans="1:16" x14ac:dyDescent="0.25">
      <c r="A34" s="27" t="s">
        <v>262</v>
      </c>
      <c r="B34" s="27"/>
      <c r="C34" s="27"/>
      <c r="D34" s="27"/>
      <c r="E34" s="27" t="s">
        <v>617</v>
      </c>
      <c r="F34" s="27"/>
      <c r="G34" s="27"/>
      <c r="H34" s="27"/>
      <c r="I34" s="27" t="s">
        <v>494</v>
      </c>
      <c r="J34" s="27"/>
      <c r="K34" s="27" t="s">
        <v>619</v>
      </c>
      <c r="L34" s="27"/>
      <c r="M34" s="27"/>
      <c r="N34" s="27"/>
      <c r="O34" s="27" t="s">
        <v>608</v>
      </c>
      <c r="P34" s="27"/>
    </row>
    <row r="35" spans="1:16" x14ac:dyDescent="0.25">
      <c r="A35" s="27" t="s">
        <v>541</v>
      </c>
      <c r="B35" s="22" t="s">
        <v>337</v>
      </c>
      <c r="C35" s="27"/>
      <c r="D35" s="27"/>
      <c r="E35" s="27" t="s">
        <v>617</v>
      </c>
      <c r="F35" s="27"/>
      <c r="G35" s="27"/>
      <c r="H35" s="27"/>
      <c r="I35" s="27" t="s">
        <v>494</v>
      </c>
      <c r="J35" s="27"/>
      <c r="K35" s="27" t="s">
        <v>618</v>
      </c>
      <c r="L35" s="81">
        <v>44833</v>
      </c>
      <c r="M35" s="27" t="s">
        <v>624</v>
      </c>
      <c r="N35" s="81">
        <v>44837</v>
      </c>
      <c r="O35" s="27" t="s">
        <v>44</v>
      </c>
      <c r="P35" s="81">
        <v>44846</v>
      </c>
    </row>
    <row r="36" spans="1:16" ht="30" x14ac:dyDescent="0.25">
      <c r="A36" s="25" t="s">
        <v>460</v>
      </c>
      <c r="B36" s="25" t="s">
        <v>393</v>
      </c>
      <c r="C36" s="25" t="s">
        <v>396</v>
      </c>
      <c r="D36" s="84">
        <v>44839</v>
      </c>
      <c r="E36" s="25" t="s">
        <v>629</v>
      </c>
      <c r="F36" s="137" t="s">
        <v>37</v>
      </c>
      <c r="G36" s="84" t="s">
        <v>630</v>
      </c>
      <c r="H36" s="84">
        <v>44839</v>
      </c>
      <c r="I36" s="84" t="s">
        <v>37</v>
      </c>
      <c r="J36" s="84"/>
      <c r="K36" s="25" t="s">
        <v>37</v>
      </c>
      <c r="L36" s="84" t="s">
        <v>37</v>
      </c>
      <c r="M36" s="90" t="s">
        <v>545</v>
      </c>
      <c r="N36" s="84" t="s">
        <v>37</v>
      </c>
      <c r="O36" s="136" t="s">
        <v>575</v>
      </c>
      <c r="P36" s="84" t="s">
        <v>37</v>
      </c>
    </row>
    <row r="37" spans="1:16" x14ac:dyDescent="0.25">
      <c r="A37" s="27" t="s">
        <v>511</v>
      </c>
      <c r="B37" s="27" t="s">
        <v>299</v>
      </c>
      <c r="C37" s="27" t="s">
        <v>28</v>
      </c>
      <c r="D37" s="81">
        <v>44841</v>
      </c>
      <c r="E37" s="22" t="s">
        <v>632</v>
      </c>
      <c r="F37" s="81" t="s">
        <v>631</v>
      </c>
      <c r="G37" s="81">
        <v>44903</v>
      </c>
      <c r="H37" s="81">
        <v>44903</v>
      </c>
      <c r="I37" s="81">
        <v>44911</v>
      </c>
      <c r="J37" s="81">
        <v>44911</v>
      </c>
      <c r="K37" s="27">
        <v>164144</v>
      </c>
      <c r="L37" s="81">
        <v>44914</v>
      </c>
      <c r="M37" s="27" t="s">
        <v>691</v>
      </c>
      <c r="N37" s="81">
        <v>44917</v>
      </c>
      <c r="O37" s="21" t="s">
        <v>44</v>
      </c>
      <c r="P37" s="84">
        <v>44922</v>
      </c>
    </row>
    <row r="38" spans="1:16" ht="15.6" customHeight="1" x14ac:dyDescent="0.25">
      <c r="A38" s="25" t="s">
        <v>460</v>
      </c>
      <c r="B38" s="25" t="s">
        <v>393</v>
      </c>
      <c r="C38" s="25" t="s">
        <v>396</v>
      </c>
      <c r="D38" s="84">
        <v>44844</v>
      </c>
      <c r="E38" s="25" t="s">
        <v>549</v>
      </c>
      <c r="F38" s="137" t="s">
        <v>37</v>
      </c>
      <c r="G38" s="84" t="s">
        <v>37</v>
      </c>
      <c r="H38" s="84">
        <v>44845</v>
      </c>
      <c r="I38" s="84" t="s">
        <v>37</v>
      </c>
      <c r="J38" s="84"/>
      <c r="K38" s="25" t="s">
        <v>37</v>
      </c>
      <c r="L38" s="84" t="s">
        <v>37</v>
      </c>
      <c r="M38" s="90" t="s">
        <v>545</v>
      </c>
      <c r="N38" s="84" t="s">
        <v>37</v>
      </c>
      <c r="O38" s="136" t="s">
        <v>575</v>
      </c>
      <c r="P38" s="84" t="s">
        <v>37</v>
      </c>
    </row>
    <row r="39" spans="1:16" x14ac:dyDescent="0.25">
      <c r="A39" s="27" t="s">
        <v>198</v>
      </c>
      <c r="B39" s="25" t="s">
        <v>306</v>
      </c>
      <c r="C39" s="27"/>
      <c r="D39" s="81">
        <v>44845</v>
      </c>
      <c r="E39" s="28"/>
      <c r="F39" s="28"/>
      <c r="G39" s="81">
        <v>44847</v>
      </c>
      <c r="H39" s="81">
        <v>44845</v>
      </c>
      <c r="I39" s="81">
        <v>44845</v>
      </c>
      <c r="J39" s="81"/>
      <c r="K39" s="27"/>
      <c r="L39" s="27"/>
      <c r="M39" s="90" t="s">
        <v>469</v>
      </c>
      <c r="N39" s="27"/>
      <c r="O39" s="27" t="s">
        <v>469</v>
      </c>
      <c r="P39" s="27"/>
    </row>
    <row r="40" spans="1:16" x14ac:dyDescent="0.25">
      <c r="A40" s="27" t="s">
        <v>645</v>
      </c>
      <c r="B40" s="25" t="s">
        <v>392</v>
      </c>
      <c r="C40" s="27"/>
      <c r="D40" s="27"/>
      <c r="E40" s="27" t="s">
        <v>646</v>
      </c>
      <c r="F40" s="27"/>
      <c r="G40" s="81">
        <v>44867</v>
      </c>
      <c r="H40" s="27"/>
      <c r="I40" s="27" t="s">
        <v>647</v>
      </c>
      <c r="J40" s="81"/>
      <c r="K40" s="27"/>
      <c r="L40" s="81">
        <v>44874</v>
      </c>
      <c r="M40" s="27" t="s">
        <v>658</v>
      </c>
      <c r="N40" s="81">
        <v>44881</v>
      </c>
      <c r="O40" s="27" t="s">
        <v>44</v>
      </c>
      <c r="P40" s="81">
        <v>44909</v>
      </c>
    </row>
    <row r="41" spans="1:16" x14ac:dyDescent="0.25">
      <c r="A41" s="27" t="s">
        <v>648</v>
      </c>
      <c r="B41" s="27"/>
      <c r="C41" s="27"/>
      <c r="D41" s="81">
        <v>44868</v>
      </c>
      <c r="E41" s="27" t="s">
        <v>649</v>
      </c>
      <c r="F41" s="81">
        <v>44868</v>
      </c>
      <c r="G41" s="27"/>
      <c r="H41" s="81">
        <v>44868</v>
      </c>
      <c r="I41" s="81">
        <v>44868</v>
      </c>
      <c r="J41" s="27"/>
      <c r="K41" s="27">
        <v>155429</v>
      </c>
      <c r="L41" s="27"/>
      <c r="M41" s="27"/>
      <c r="N41" s="27"/>
      <c r="O41" s="27"/>
      <c r="P41" s="27"/>
    </row>
    <row r="42" spans="1:16" x14ac:dyDescent="0.25">
      <c r="A42" s="27" t="s">
        <v>12</v>
      </c>
      <c r="B42" s="27" t="s">
        <v>297</v>
      </c>
      <c r="C42" s="27" t="s">
        <v>22</v>
      </c>
      <c r="D42" s="81">
        <v>44875</v>
      </c>
      <c r="E42" s="27" t="s">
        <v>651</v>
      </c>
      <c r="F42" s="81">
        <v>44879</v>
      </c>
      <c r="G42" s="81">
        <v>44880</v>
      </c>
      <c r="H42" s="81">
        <v>44875</v>
      </c>
      <c r="I42" s="81">
        <v>44875</v>
      </c>
      <c r="J42" s="81">
        <v>44880</v>
      </c>
      <c r="K42" s="27">
        <v>157464</v>
      </c>
      <c r="L42" s="81">
        <v>44896</v>
      </c>
      <c r="M42" s="27" t="s">
        <v>678</v>
      </c>
      <c r="N42" s="81">
        <v>44897</v>
      </c>
      <c r="O42" s="27" t="s">
        <v>44</v>
      </c>
      <c r="P42" s="81">
        <v>44903</v>
      </c>
    </row>
    <row r="43" spans="1:16" ht="15.6" customHeight="1" x14ac:dyDescent="0.25">
      <c r="A43" s="25" t="s">
        <v>460</v>
      </c>
      <c r="B43" s="25" t="s">
        <v>393</v>
      </c>
      <c r="C43" s="25" t="s">
        <v>396</v>
      </c>
      <c r="D43" s="84">
        <v>44887</v>
      </c>
      <c r="E43" s="25" t="s">
        <v>666</v>
      </c>
      <c r="F43" s="139">
        <v>44889</v>
      </c>
      <c r="G43" s="81">
        <v>44889</v>
      </c>
      <c r="H43" s="84">
        <v>44887</v>
      </c>
      <c r="I43" s="84">
        <v>44889</v>
      </c>
      <c r="J43" s="81">
        <v>44890</v>
      </c>
      <c r="K43" s="25">
        <v>159642</v>
      </c>
      <c r="L43" s="84">
        <v>44893</v>
      </c>
      <c r="M43" s="90" t="s">
        <v>679</v>
      </c>
      <c r="N43" s="84">
        <v>44900</v>
      </c>
      <c r="O43" s="25" t="s">
        <v>44</v>
      </c>
      <c r="P43" s="84">
        <v>44907</v>
      </c>
    </row>
    <row r="44" spans="1:16" x14ac:dyDescent="0.25">
      <c r="A44" s="27" t="s">
        <v>665</v>
      </c>
      <c r="B44" s="25" t="s">
        <v>301</v>
      </c>
      <c r="C44" s="27" t="s">
        <v>90</v>
      </c>
      <c r="D44" s="81">
        <v>44888</v>
      </c>
      <c r="E44" s="25" t="s">
        <v>673</v>
      </c>
      <c r="F44" s="81">
        <v>44888</v>
      </c>
      <c r="G44" s="81">
        <v>44894</v>
      </c>
      <c r="H44" s="81">
        <v>44889</v>
      </c>
      <c r="I44" s="81">
        <v>44895</v>
      </c>
      <c r="J44" s="81">
        <v>44895</v>
      </c>
      <c r="K44" s="27">
        <v>165057</v>
      </c>
      <c r="L44" s="27"/>
      <c r="M44" s="27"/>
      <c r="N44" s="27"/>
      <c r="O44" s="27" t="s">
        <v>598</v>
      </c>
      <c r="P44" s="27"/>
    </row>
    <row r="45" spans="1:16" x14ac:dyDescent="0.25">
      <c r="A45" s="27"/>
      <c r="B45" s="25"/>
      <c r="C45" s="27"/>
      <c r="D45" s="81"/>
      <c r="E45" s="25"/>
      <c r="F45" s="81"/>
      <c r="G45" s="81"/>
      <c r="H45" s="81"/>
      <c r="I45" s="81"/>
      <c r="J45" s="81"/>
      <c r="K45" s="27">
        <v>170881</v>
      </c>
      <c r="L45" s="27"/>
      <c r="M45" s="27"/>
      <c r="N45" s="27"/>
      <c r="O45" s="27" t="s">
        <v>598</v>
      </c>
      <c r="P45" s="27"/>
    </row>
    <row r="46" spans="1:16" x14ac:dyDescent="0.25">
      <c r="A46" s="27"/>
      <c r="B46" s="25"/>
      <c r="C46" s="27"/>
      <c r="D46" s="81"/>
      <c r="E46" s="25"/>
      <c r="F46" s="81"/>
      <c r="G46" s="81"/>
      <c r="H46" s="81"/>
      <c r="I46" s="81"/>
      <c r="J46" s="81"/>
      <c r="K46" s="27">
        <v>174277</v>
      </c>
      <c r="L46" s="27"/>
      <c r="M46" s="27"/>
      <c r="N46" s="27"/>
      <c r="O46" s="27" t="s">
        <v>598</v>
      </c>
      <c r="P46" s="27" t="s">
        <v>736</v>
      </c>
    </row>
    <row r="47" spans="1:16" x14ac:dyDescent="0.25">
      <c r="A47" s="27" t="s">
        <v>320</v>
      </c>
      <c r="B47" s="27" t="s">
        <v>321</v>
      </c>
      <c r="C47" s="27" t="s">
        <v>602</v>
      </c>
      <c r="D47" s="81">
        <v>44893</v>
      </c>
      <c r="E47" s="27" t="s">
        <v>672</v>
      </c>
      <c r="F47" s="81">
        <v>44893</v>
      </c>
      <c r="G47" s="81">
        <v>44893</v>
      </c>
      <c r="H47" s="81">
        <v>44893</v>
      </c>
      <c r="I47" s="81">
        <v>44893</v>
      </c>
      <c r="J47" s="81">
        <v>44893</v>
      </c>
      <c r="K47" s="26"/>
      <c r="L47" s="81">
        <v>44894</v>
      </c>
      <c r="M47" s="27" t="s">
        <v>674</v>
      </c>
      <c r="N47" s="81">
        <v>44895</v>
      </c>
      <c r="O47" s="27" t="s">
        <v>44</v>
      </c>
      <c r="P47" s="81">
        <v>44931</v>
      </c>
    </row>
    <row r="48" spans="1:16" x14ac:dyDescent="0.25">
      <c r="A48" s="27" t="s">
        <v>475</v>
      </c>
      <c r="B48" s="27" t="s">
        <v>476</v>
      </c>
      <c r="C48" s="27" t="s">
        <v>687</v>
      </c>
      <c r="D48" s="81">
        <v>44915</v>
      </c>
      <c r="E48" s="27" t="s">
        <v>688</v>
      </c>
      <c r="F48" s="81">
        <v>44916</v>
      </c>
      <c r="G48" s="27"/>
      <c r="H48" s="27"/>
      <c r="I48" s="27"/>
      <c r="J48" s="27"/>
      <c r="K48" s="27"/>
      <c r="L48" s="27"/>
      <c r="M48" s="27"/>
      <c r="N48" s="27"/>
      <c r="O48" s="27" t="s">
        <v>598</v>
      </c>
      <c r="P48" s="27"/>
    </row>
    <row r="49" spans="1:16" x14ac:dyDescent="0.25">
      <c r="A49" s="27" t="s">
        <v>186</v>
      </c>
      <c r="B49" s="27" t="s">
        <v>305</v>
      </c>
      <c r="C49" s="27" t="s">
        <v>693</v>
      </c>
      <c r="D49" s="81">
        <v>44917</v>
      </c>
      <c r="E49" s="27" t="s">
        <v>692</v>
      </c>
      <c r="F49" s="81">
        <v>44918</v>
      </c>
      <c r="G49" s="81">
        <v>44918</v>
      </c>
      <c r="H49" s="81">
        <v>44918</v>
      </c>
      <c r="I49" s="81">
        <v>44918</v>
      </c>
      <c r="J49" s="81">
        <v>44918</v>
      </c>
      <c r="K49" s="27">
        <v>165595</v>
      </c>
      <c r="L49" s="81">
        <v>44921</v>
      </c>
      <c r="M49" s="27" t="s">
        <v>708</v>
      </c>
      <c r="N49" s="81">
        <v>44923</v>
      </c>
      <c r="O49" s="27" t="s">
        <v>44</v>
      </c>
      <c r="P49" s="81">
        <v>44967</v>
      </c>
    </row>
    <row r="50" spans="1:16" x14ac:dyDescent="0.25">
      <c r="A50" s="27" t="s">
        <v>251</v>
      </c>
      <c r="B50" s="27" t="s">
        <v>309</v>
      </c>
      <c r="C50" s="27" t="s">
        <v>714</v>
      </c>
      <c r="D50" s="81">
        <v>44928</v>
      </c>
      <c r="E50" s="27" t="s">
        <v>713</v>
      </c>
      <c r="F50" s="81">
        <v>44929</v>
      </c>
      <c r="G50" s="81">
        <v>44929</v>
      </c>
      <c r="H50" s="81">
        <v>44929</v>
      </c>
      <c r="I50" s="81">
        <v>44929</v>
      </c>
      <c r="J50" s="81">
        <v>44929</v>
      </c>
      <c r="K50" s="27">
        <v>166754</v>
      </c>
      <c r="L50" s="27"/>
      <c r="M50" s="27"/>
      <c r="N50" s="27"/>
      <c r="O50" s="27" t="s">
        <v>598</v>
      </c>
      <c r="P50" s="27"/>
    </row>
    <row r="51" spans="1:16" x14ac:dyDescent="0.25">
      <c r="A51" s="27"/>
      <c r="B51" s="27"/>
      <c r="C51" s="27"/>
      <c r="D51" s="81"/>
      <c r="E51" s="27" t="s">
        <v>724</v>
      </c>
      <c r="F51" s="81">
        <v>44938</v>
      </c>
      <c r="G51" s="81"/>
      <c r="H51" s="81">
        <v>44938</v>
      </c>
      <c r="I51" s="81">
        <v>44938</v>
      </c>
      <c r="J51" s="81">
        <v>44938</v>
      </c>
      <c r="K51" s="27">
        <v>169027</v>
      </c>
      <c r="L51" s="81">
        <v>44944</v>
      </c>
      <c r="M51" s="27" t="s">
        <v>725</v>
      </c>
      <c r="N51" s="81">
        <v>44944</v>
      </c>
      <c r="O51" s="27" t="s">
        <v>100</v>
      </c>
      <c r="P51" s="27"/>
    </row>
    <row r="52" spans="1:16" x14ac:dyDescent="0.25">
      <c r="A52" s="27" t="s">
        <v>6</v>
      </c>
      <c r="B52" s="27"/>
      <c r="C52" s="27" t="s">
        <v>716</v>
      </c>
      <c r="D52" s="81">
        <v>44929</v>
      </c>
      <c r="E52" s="27" t="s">
        <v>715</v>
      </c>
      <c r="F52" s="81">
        <v>44929</v>
      </c>
      <c r="G52" s="81">
        <v>44929</v>
      </c>
      <c r="H52" s="81">
        <v>44929</v>
      </c>
      <c r="I52" s="81">
        <v>44930</v>
      </c>
      <c r="J52" s="81">
        <v>44930</v>
      </c>
      <c r="K52" s="28"/>
      <c r="L52" s="81">
        <v>44935</v>
      </c>
      <c r="M52" s="27" t="s">
        <v>721</v>
      </c>
      <c r="N52" s="81">
        <v>44949</v>
      </c>
      <c r="O52" s="27" t="s">
        <v>44</v>
      </c>
      <c r="P52" s="81">
        <v>44965</v>
      </c>
    </row>
    <row r="53" spans="1:16" x14ac:dyDescent="0.25">
      <c r="A53" s="27" t="s">
        <v>645</v>
      </c>
      <c r="B53" s="27" t="s">
        <v>392</v>
      </c>
      <c r="C53" s="27" t="s">
        <v>311</v>
      </c>
      <c r="D53" s="27"/>
      <c r="E53" s="27"/>
      <c r="F53" s="27"/>
      <c r="G53" s="81">
        <v>44930</v>
      </c>
      <c r="H53" s="27"/>
      <c r="I53" s="27"/>
      <c r="J53" s="27"/>
      <c r="K53" s="27"/>
      <c r="L53" s="27"/>
      <c r="M53" s="27" t="s">
        <v>719</v>
      </c>
      <c r="N53" s="81">
        <v>44932</v>
      </c>
      <c r="O53" s="27" t="s">
        <v>44</v>
      </c>
      <c r="P53" s="81">
        <v>44595</v>
      </c>
    </row>
    <row r="54" spans="1:16" x14ac:dyDescent="0.25">
      <c r="A54" s="27" t="s">
        <v>389</v>
      </c>
      <c r="B54" s="27" t="s">
        <v>390</v>
      </c>
      <c r="C54" s="27" t="s">
        <v>395</v>
      </c>
      <c r="D54" s="81">
        <v>44931</v>
      </c>
      <c r="E54" s="27" t="s">
        <v>720</v>
      </c>
      <c r="F54" s="81">
        <v>44944</v>
      </c>
      <c r="G54" s="81">
        <v>44946</v>
      </c>
      <c r="H54" s="81">
        <v>44944</v>
      </c>
      <c r="I54" s="81">
        <v>44944</v>
      </c>
      <c r="J54" s="81">
        <v>44946</v>
      </c>
      <c r="K54" s="27">
        <v>170439</v>
      </c>
      <c r="L54" s="81">
        <v>44950</v>
      </c>
      <c r="M54" s="27" t="s">
        <v>730</v>
      </c>
      <c r="N54" s="81">
        <v>44956</v>
      </c>
      <c r="O54" s="27" t="s">
        <v>100</v>
      </c>
      <c r="P54" s="27"/>
    </row>
    <row r="55" spans="1:16" x14ac:dyDescent="0.25">
      <c r="A55" s="27" t="s">
        <v>6</v>
      </c>
      <c r="B55" s="27"/>
      <c r="C55" s="27" t="s">
        <v>716</v>
      </c>
      <c r="D55" s="81">
        <v>44935</v>
      </c>
      <c r="E55" s="27" t="s">
        <v>722</v>
      </c>
      <c r="F55" s="81">
        <v>44935</v>
      </c>
      <c r="G55" s="81">
        <v>44935</v>
      </c>
      <c r="H55" s="81">
        <v>44935</v>
      </c>
      <c r="I55" s="81">
        <v>44935</v>
      </c>
      <c r="J55" s="81">
        <v>44935</v>
      </c>
      <c r="K55" s="21">
        <v>20953225</v>
      </c>
      <c r="L55" s="81">
        <v>44936</v>
      </c>
      <c r="M55" s="27" t="s">
        <v>726</v>
      </c>
      <c r="N55" s="81">
        <v>44949</v>
      </c>
      <c r="O55" s="27" t="s">
        <v>44</v>
      </c>
      <c r="P55" s="81">
        <v>44965</v>
      </c>
    </row>
    <row r="56" spans="1:16" x14ac:dyDescent="0.25">
      <c r="A56" s="27" t="s">
        <v>12</v>
      </c>
      <c r="B56" s="27" t="s">
        <v>297</v>
      </c>
      <c r="C56" s="27" t="s">
        <v>22</v>
      </c>
      <c r="D56" s="81">
        <v>44950</v>
      </c>
      <c r="E56" s="27" t="s">
        <v>469</v>
      </c>
      <c r="F56" s="81" t="s">
        <v>37</v>
      </c>
      <c r="G56" s="81" t="s">
        <v>37</v>
      </c>
      <c r="H56" s="81">
        <v>44950</v>
      </c>
      <c r="I56" s="81">
        <v>44953</v>
      </c>
      <c r="J56" s="81">
        <v>44953</v>
      </c>
      <c r="K56" s="27">
        <v>172036</v>
      </c>
      <c r="L56" s="81" t="s">
        <v>37</v>
      </c>
      <c r="M56" s="27" t="s">
        <v>37</v>
      </c>
      <c r="N56" s="81" t="s">
        <v>37</v>
      </c>
      <c r="O56" s="27" t="s">
        <v>608</v>
      </c>
      <c r="P56" s="81" t="s">
        <v>37</v>
      </c>
    </row>
    <row r="57" spans="1:16" x14ac:dyDescent="0.25">
      <c r="A57" s="27" t="s">
        <v>731</v>
      </c>
      <c r="B57" s="27"/>
      <c r="C57" s="27"/>
      <c r="D57" s="81">
        <v>44958</v>
      </c>
      <c r="E57" s="27" t="s">
        <v>732</v>
      </c>
      <c r="F57" s="81">
        <v>44958</v>
      </c>
      <c r="G57" s="81">
        <v>44958</v>
      </c>
      <c r="H57" s="28"/>
      <c r="I57" s="28"/>
      <c r="J57" s="28"/>
      <c r="K57" s="28"/>
      <c r="L57" s="81">
        <v>44965</v>
      </c>
      <c r="M57" s="27" t="s">
        <v>737</v>
      </c>
      <c r="N57" s="81">
        <v>44967</v>
      </c>
      <c r="O57" s="27" t="s">
        <v>100</v>
      </c>
      <c r="P57" s="27" t="s">
        <v>734</v>
      </c>
    </row>
    <row r="58" spans="1:16" x14ac:dyDescent="0.25">
      <c r="A58" s="27" t="s">
        <v>475</v>
      </c>
      <c r="B58" s="27" t="s">
        <v>476</v>
      </c>
      <c r="C58" s="27" t="s">
        <v>687</v>
      </c>
      <c r="D58" s="81">
        <v>44965</v>
      </c>
      <c r="E58" s="27" t="s">
        <v>733</v>
      </c>
      <c r="F58" s="81">
        <v>44965</v>
      </c>
      <c r="G58" s="81">
        <v>44965</v>
      </c>
      <c r="H58" s="81">
        <v>44966</v>
      </c>
      <c r="I58" s="81">
        <v>44971</v>
      </c>
      <c r="J58" s="81">
        <v>44971</v>
      </c>
      <c r="K58" s="27">
        <v>175069</v>
      </c>
      <c r="L58" s="27"/>
      <c r="M58" s="27"/>
      <c r="N58" s="27"/>
      <c r="O58" s="27"/>
      <c r="P58" s="27"/>
    </row>
    <row r="59" spans="1:16" x14ac:dyDescent="0.25">
      <c r="A59" s="27" t="s">
        <v>731</v>
      </c>
      <c r="B59" s="27"/>
      <c r="C59" s="27" t="s">
        <v>185</v>
      </c>
      <c r="D59" s="81">
        <v>44965</v>
      </c>
      <c r="E59" s="27" t="s">
        <v>735</v>
      </c>
      <c r="F59" s="81">
        <v>44966</v>
      </c>
      <c r="G59" s="81">
        <v>44966</v>
      </c>
      <c r="H59" s="81">
        <v>44966</v>
      </c>
      <c r="I59" s="81">
        <v>44971</v>
      </c>
      <c r="J59" s="81">
        <v>44971</v>
      </c>
      <c r="K59" s="27">
        <v>175161</v>
      </c>
      <c r="L59" s="27"/>
      <c r="M59" s="27"/>
      <c r="N59" s="27"/>
      <c r="O59" s="27" t="s">
        <v>598</v>
      </c>
      <c r="P59" s="27" t="s">
        <v>738</v>
      </c>
    </row>
  </sheetData>
  <phoneticPr fontId="18" type="noConversion"/>
  <conditionalFormatting sqref="O1:O1048576">
    <cfRule type="cellIs" dxfId="16" priority="18" operator="equal">
      <formula>"NON"</formula>
    </cfRule>
  </conditionalFormatting>
  <conditionalFormatting sqref="M6:M7">
    <cfRule type="cellIs" dxfId="15" priority="17" operator="equal">
      <formula>"NON"</formula>
    </cfRule>
  </conditionalFormatting>
  <conditionalFormatting sqref="O8">
    <cfRule type="cellIs" dxfId="14" priority="16" operator="equal">
      <formula>"NON"</formula>
    </cfRule>
  </conditionalFormatting>
  <conditionalFormatting sqref="O11:O13">
    <cfRule type="cellIs" dxfId="13" priority="15" operator="equal">
      <formula>"NON"</formula>
    </cfRule>
  </conditionalFormatting>
  <conditionalFormatting sqref="O17:O18">
    <cfRule type="cellIs" dxfId="12" priority="14" operator="equal">
      <formula>"NON"</formula>
    </cfRule>
  </conditionalFormatting>
  <conditionalFormatting sqref="O19">
    <cfRule type="cellIs" dxfId="11" priority="13" operator="equal">
      <formula>"NON"</formula>
    </cfRule>
  </conditionalFormatting>
  <conditionalFormatting sqref="O25">
    <cfRule type="cellIs" dxfId="10" priority="12" operator="equal">
      <formula>"NON"</formula>
    </cfRule>
  </conditionalFormatting>
  <conditionalFormatting sqref="O26">
    <cfRule type="cellIs" dxfId="9" priority="11" operator="equal">
      <formula>"NON"</formula>
    </cfRule>
  </conditionalFormatting>
  <conditionalFormatting sqref="O27:O29">
    <cfRule type="cellIs" dxfId="8" priority="10" operator="equal">
      <formula>"NON"</formula>
    </cfRule>
  </conditionalFormatting>
  <conditionalFormatting sqref="O30:O32">
    <cfRule type="cellIs" dxfId="7" priority="9" operator="equal">
      <formula>"NON"</formula>
    </cfRule>
  </conditionalFormatting>
  <conditionalFormatting sqref="O34:O35">
    <cfRule type="cellIs" dxfId="6" priority="7" operator="equal">
      <formula>"NON"</formula>
    </cfRule>
  </conditionalFormatting>
  <conditionalFormatting sqref="O36">
    <cfRule type="cellIs" dxfId="5" priority="6" operator="equal">
      <formula>"NON"</formula>
    </cfRule>
  </conditionalFormatting>
  <conditionalFormatting sqref="O37">
    <cfRule type="cellIs" dxfId="4" priority="5" operator="equal">
      <formula>"NON"</formula>
    </cfRule>
  </conditionalFormatting>
  <conditionalFormatting sqref="O38">
    <cfRule type="cellIs" dxfId="3" priority="4" operator="equal">
      <formula>"NON"</formula>
    </cfRule>
  </conditionalFormatting>
  <conditionalFormatting sqref="O43">
    <cfRule type="cellIs" dxfId="2" priority="2" operator="equal">
      <formula>"NON"</formula>
    </cfRule>
  </conditionalFormatting>
  <conditionalFormatting sqref="O47">
    <cfRule type="cellIs" dxfId="1" priority="1" operator="equal">
      <formula>"NON"</formula>
    </cfRule>
  </conditionalFormatting>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7"/>
  <sheetViews>
    <sheetView workbookViewId="0">
      <selection activeCell="B12" sqref="B12"/>
    </sheetView>
  </sheetViews>
  <sheetFormatPr baseColWidth="10" defaultRowHeight="15" x14ac:dyDescent="0.25"/>
  <cols>
    <col min="1" max="1" width="24.7109375" customWidth="1"/>
    <col min="2" max="2" width="27" customWidth="1"/>
    <col min="3" max="3" width="22" customWidth="1"/>
    <col min="4" max="4" width="30" customWidth="1"/>
    <col min="6" max="6" width="16.7109375" customWidth="1"/>
  </cols>
  <sheetData>
    <row r="1" spans="1:6" ht="33" customHeight="1" x14ac:dyDescent="0.25">
      <c r="A1" s="22" t="s">
        <v>0</v>
      </c>
      <c r="B1" s="22" t="s">
        <v>593</v>
      </c>
      <c r="C1" s="22" t="s">
        <v>594</v>
      </c>
      <c r="D1" s="22" t="s">
        <v>626</v>
      </c>
      <c r="E1" s="22" t="s">
        <v>595</v>
      </c>
      <c r="F1" s="116" t="s">
        <v>597</v>
      </c>
    </row>
    <row r="2" spans="1:6" x14ac:dyDescent="0.25">
      <c r="A2" s="167" t="s">
        <v>117</v>
      </c>
      <c r="B2" s="22">
        <v>122171840</v>
      </c>
      <c r="C2" s="100">
        <v>44810</v>
      </c>
      <c r="D2" s="100"/>
      <c r="E2" s="27" t="s">
        <v>596</v>
      </c>
      <c r="F2" s="125">
        <v>122191444</v>
      </c>
    </row>
    <row r="3" spans="1:6" x14ac:dyDescent="0.25">
      <c r="A3" s="168"/>
      <c r="B3" s="22">
        <v>122172591</v>
      </c>
      <c r="C3" s="100">
        <v>44810</v>
      </c>
      <c r="D3" s="100"/>
      <c r="E3" s="27" t="s">
        <v>596</v>
      </c>
      <c r="F3" s="125">
        <v>122191445</v>
      </c>
    </row>
    <row r="4" spans="1:6" x14ac:dyDescent="0.25">
      <c r="A4" s="22" t="s">
        <v>667</v>
      </c>
      <c r="B4" s="22">
        <v>122245580</v>
      </c>
      <c r="C4" s="100">
        <v>44890</v>
      </c>
      <c r="D4" s="100"/>
      <c r="E4" s="27" t="s">
        <v>668</v>
      </c>
      <c r="F4" s="27">
        <v>122248542</v>
      </c>
    </row>
    <row r="5" spans="1:6" x14ac:dyDescent="0.25">
      <c r="A5" s="22" t="s">
        <v>667</v>
      </c>
      <c r="B5" s="22">
        <v>122248546</v>
      </c>
      <c r="C5" s="22"/>
      <c r="D5" s="22"/>
      <c r="E5" s="27" t="s">
        <v>668</v>
      </c>
      <c r="F5" s="27">
        <v>122265250</v>
      </c>
    </row>
    <row r="6" spans="1:6" x14ac:dyDescent="0.25">
      <c r="A6" s="22"/>
      <c r="B6" s="22"/>
      <c r="C6" s="22"/>
      <c r="D6" s="22"/>
      <c r="E6" s="27"/>
      <c r="F6" s="22"/>
    </row>
    <row r="7" spans="1:6" x14ac:dyDescent="0.25">
      <c r="A7" s="22"/>
      <c r="B7" s="22"/>
      <c r="C7" s="22"/>
      <c r="D7" s="22"/>
      <c r="E7" s="27"/>
      <c r="F7" s="27"/>
    </row>
  </sheetData>
  <mergeCells count="1">
    <mergeCell ref="A2:A3"/>
  </mergeCells>
  <conditionalFormatting sqref="F1:F1048576">
    <cfRule type="cellIs" dxfId="0" priority="1" operator="equal">
      <formula>"NON"</formula>
    </cfRule>
  </conditionalFormatting>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pageSetUpPr fitToPage="1"/>
  </sheetPr>
  <dimension ref="A1:O19"/>
  <sheetViews>
    <sheetView workbookViewId="0">
      <selection activeCell="F25" sqref="F25"/>
    </sheetView>
  </sheetViews>
  <sheetFormatPr baseColWidth="10" defaultColWidth="10.7109375" defaultRowHeight="12" x14ac:dyDescent="0.2"/>
  <cols>
    <col min="1" max="1" width="17.7109375" style="59" customWidth="1"/>
    <col min="2" max="2" width="9.140625" style="59" customWidth="1"/>
    <col min="3" max="6" width="10.7109375" style="59"/>
    <col min="7" max="7" width="9.42578125" style="59" customWidth="1"/>
    <col min="8" max="8" width="9.5703125" style="59" customWidth="1"/>
    <col min="9" max="9" width="12.28515625" style="59" customWidth="1"/>
    <col min="10" max="10" width="10.7109375" style="59" customWidth="1"/>
    <col min="11" max="11" width="10.7109375" style="59"/>
    <col min="12" max="12" width="12.7109375" style="59" customWidth="1"/>
    <col min="13" max="16384" width="10.7109375" style="59"/>
  </cols>
  <sheetData>
    <row r="1" spans="1:15" s="50" customFormat="1" ht="32.65" customHeight="1" x14ac:dyDescent="0.25">
      <c r="A1" s="174" t="s">
        <v>0</v>
      </c>
      <c r="B1" s="171" t="s">
        <v>4</v>
      </c>
      <c r="C1" s="171" t="s">
        <v>5</v>
      </c>
      <c r="D1" s="171" t="s">
        <v>1</v>
      </c>
      <c r="E1" s="177" t="s">
        <v>48</v>
      </c>
      <c r="F1" s="178"/>
      <c r="G1" s="181" t="s">
        <v>49</v>
      </c>
      <c r="H1" s="181"/>
      <c r="I1" s="182" t="s">
        <v>50</v>
      </c>
      <c r="J1" s="183"/>
      <c r="K1" s="183"/>
      <c r="L1" s="183"/>
      <c r="M1" s="183"/>
      <c r="N1" s="183"/>
      <c r="O1" s="184"/>
    </row>
    <row r="2" spans="1:15" s="50" customFormat="1" ht="25.5" customHeight="1" x14ac:dyDescent="0.25">
      <c r="A2" s="175"/>
      <c r="B2" s="172"/>
      <c r="C2" s="172"/>
      <c r="D2" s="172"/>
      <c r="E2" s="179"/>
      <c r="F2" s="180"/>
      <c r="G2" s="181"/>
      <c r="H2" s="181"/>
      <c r="I2" s="182" t="s">
        <v>2</v>
      </c>
      <c r="J2" s="183"/>
      <c r="K2" s="184"/>
      <c r="L2" s="185" t="s">
        <v>3</v>
      </c>
      <c r="M2" s="186"/>
      <c r="N2" s="187"/>
      <c r="O2" s="169" t="s">
        <v>51</v>
      </c>
    </row>
    <row r="3" spans="1:15" s="50" customFormat="1" ht="48" x14ac:dyDescent="0.25">
      <c r="A3" s="176"/>
      <c r="B3" s="173"/>
      <c r="C3" s="173"/>
      <c r="D3" s="173"/>
      <c r="E3" s="51" t="s">
        <v>2</v>
      </c>
      <c r="F3" s="51" t="s">
        <v>3</v>
      </c>
      <c r="G3" s="51" t="s">
        <v>2</v>
      </c>
      <c r="H3" s="51" t="s">
        <v>3</v>
      </c>
      <c r="I3" s="52" t="s">
        <v>52</v>
      </c>
      <c r="J3" s="52" t="s">
        <v>53</v>
      </c>
      <c r="K3" s="52" t="s">
        <v>54</v>
      </c>
      <c r="L3" s="52" t="s">
        <v>52</v>
      </c>
      <c r="M3" s="52" t="s">
        <v>53</v>
      </c>
      <c r="N3" s="52" t="s">
        <v>54</v>
      </c>
      <c r="O3" s="170"/>
    </row>
    <row r="4" spans="1:15" s="50" customFormat="1" ht="20.100000000000001" customHeight="1" x14ac:dyDescent="0.25">
      <c r="A4" s="51" t="s">
        <v>6</v>
      </c>
      <c r="B4" s="51" t="s">
        <v>7</v>
      </c>
      <c r="C4" s="51" t="s">
        <v>20</v>
      </c>
      <c r="D4" s="51" t="s">
        <v>8</v>
      </c>
      <c r="E4" s="53">
        <v>50000</v>
      </c>
      <c r="F4" s="53">
        <v>0</v>
      </c>
      <c r="G4" s="51">
        <v>6965</v>
      </c>
      <c r="H4" s="51">
        <v>6682</v>
      </c>
      <c r="I4" s="53">
        <f>IF(E4-G4&lt;0,0,E4-G4)</f>
        <v>43035</v>
      </c>
      <c r="J4" s="54">
        <v>5.4999999999999997E-3</v>
      </c>
      <c r="K4" s="55">
        <f>I4*J4</f>
        <v>236.6925</v>
      </c>
      <c r="L4" s="53">
        <f>IF(F4-H4&lt;0,0,F4-H4)</f>
        <v>0</v>
      </c>
      <c r="M4" s="54">
        <v>5.5E-2</v>
      </c>
      <c r="N4" s="55">
        <f>L4*M4</f>
        <v>0</v>
      </c>
      <c r="O4" s="55">
        <f>K4+N4</f>
        <v>236.6925</v>
      </c>
    </row>
    <row r="5" spans="1:15" s="50" customFormat="1" ht="20.100000000000001" customHeight="1" x14ac:dyDescent="0.25">
      <c r="A5" s="51" t="s">
        <v>9</v>
      </c>
      <c r="B5" s="51" t="s">
        <v>15</v>
      </c>
      <c r="C5" s="51" t="s">
        <v>16</v>
      </c>
      <c r="D5" s="51" t="s">
        <v>17</v>
      </c>
      <c r="E5" s="53">
        <v>60000</v>
      </c>
      <c r="F5" s="56"/>
      <c r="G5" s="51">
        <v>0</v>
      </c>
      <c r="H5" s="51">
        <v>0</v>
      </c>
      <c r="I5" s="53">
        <f t="shared" ref="I5:I18" si="0">IF(E5-G5&lt;0,0,E5-G5)</f>
        <v>60000</v>
      </c>
      <c r="J5" s="54">
        <v>1.4E-2</v>
      </c>
      <c r="K5" s="55">
        <f t="shared" ref="K5:K17" si="1">I5*J5</f>
        <v>840</v>
      </c>
      <c r="L5" s="53">
        <f t="shared" ref="L5:L17" si="2">IF(F5-H5&lt;0,0,F5-H5)</f>
        <v>0</v>
      </c>
      <c r="M5" s="57"/>
      <c r="N5" s="55">
        <f t="shared" ref="N5:N17" si="3">L5*M5</f>
        <v>0</v>
      </c>
      <c r="O5" s="55">
        <f t="shared" ref="O5:O17" si="4">K5+N5</f>
        <v>840</v>
      </c>
    </row>
    <row r="6" spans="1:15" s="50" customFormat="1" ht="20.100000000000001" customHeight="1" x14ac:dyDescent="0.25">
      <c r="A6" s="51" t="s">
        <v>10</v>
      </c>
      <c r="B6" s="51" t="s">
        <v>7</v>
      </c>
      <c r="C6" s="51" t="s">
        <v>18</v>
      </c>
      <c r="D6" s="51" t="s">
        <v>19</v>
      </c>
      <c r="E6" s="53">
        <v>10000</v>
      </c>
      <c r="F6" s="53">
        <v>0</v>
      </c>
      <c r="G6" s="51">
        <v>0</v>
      </c>
      <c r="H6" s="51">
        <v>0</v>
      </c>
      <c r="I6" s="53">
        <f t="shared" si="0"/>
        <v>10000</v>
      </c>
      <c r="J6" s="54">
        <v>1.4E-2</v>
      </c>
      <c r="K6" s="55">
        <f t="shared" si="1"/>
        <v>140</v>
      </c>
      <c r="L6" s="53">
        <f t="shared" si="2"/>
        <v>0</v>
      </c>
      <c r="M6" s="54">
        <v>0.14000000000000001</v>
      </c>
      <c r="N6" s="55">
        <f t="shared" si="3"/>
        <v>0</v>
      </c>
      <c r="O6" s="55">
        <f t="shared" si="4"/>
        <v>140</v>
      </c>
    </row>
    <row r="7" spans="1:15" s="50" customFormat="1" ht="20.100000000000001" customHeight="1" x14ac:dyDescent="0.25">
      <c r="A7" s="51" t="s">
        <v>11</v>
      </c>
      <c r="B7" s="51" t="s">
        <v>7</v>
      </c>
      <c r="C7" s="51" t="s">
        <v>20</v>
      </c>
      <c r="D7" s="51" t="s">
        <v>36</v>
      </c>
      <c r="E7" s="53">
        <v>15000</v>
      </c>
      <c r="F7" s="17">
        <v>10000</v>
      </c>
      <c r="G7" s="51">
        <v>0</v>
      </c>
      <c r="H7" s="51">
        <v>0</v>
      </c>
      <c r="I7" s="53">
        <f t="shared" si="0"/>
        <v>15000</v>
      </c>
      <c r="J7" s="58">
        <v>5.4999999999999997E-3</v>
      </c>
      <c r="K7" s="55">
        <f t="shared" si="1"/>
        <v>82.5</v>
      </c>
      <c r="L7" s="53">
        <f t="shared" si="2"/>
        <v>10000</v>
      </c>
      <c r="M7" s="58">
        <v>5.5E-2</v>
      </c>
      <c r="N7" s="55">
        <f t="shared" si="3"/>
        <v>550</v>
      </c>
      <c r="O7" s="55">
        <f t="shared" si="4"/>
        <v>632.5</v>
      </c>
    </row>
    <row r="8" spans="1:15" s="50" customFormat="1" ht="20.100000000000001" customHeight="1" x14ac:dyDescent="0.25">
      <c r="A8" s="171" t="s">
        <v>12</v>
      </c>
      <c r="B8" s="51" t="s">
        <v>7</v>
      </c>
      <c r="C8" s="51" t="s">
        <v>21</v>
      </c>
      <c r="D8" s="51" t="s">
        <v>22</v>
      </c>
      <c r="E8" s="53">
        <v>500000</v>
      </c>
      <c r="F8" s="17">
        <v>0</v>
      </c>
      <c r="G8" s="51">
        <v>97834</v>
      </c>
      <c r="H8" s="51">
        <v>263</v>
      </c>
      <c r="I8" s="53">
        <f t="shared" si="0"/>
        <v>402166</v>
      </c>
      <c r="J8" s="58">
        <v>3.7000000000000002E-3</v>
      </c>
      <c r="K8" s="55">
        <f t="shared" si="1"/>
        <v>1488.0142000000001</v>
      </c>
      <c r="L8" s="53">
        <f t="shared" si="2"/>
        <v>0</v>
      </c>
      <c r="M8" s="58">
        <v>3.6999999999999998E-2</v>
      </c>
      <c r="N8" s="55">
        <f t="shared" si="3"/>
        <v>0</v>
      </c>
      <c r="O8" s="55">
        <f t="shared" si="4"/>
        <v>1488.0142000000001</v>
      </c>
    </row>
    <row r="9" spans="1:15" s="50" customFormat="1" ht="20.100000000000001" customHeight="1" x14ac:dyDescent="0.25">
      <c r="A9" s="172"/>
      <c r="B9" s="51" t="s">
        <v>7</v>
      </c>
      <c r="C9" s="51" t="s">
        <v>21</v>
      </c>
      <c r="D9" s="51" t="s">
        <v>23</v>
      </c>
      <c r="E9" s="53">
        <v>500000</v>
      </c>
      <c r="F9" s="17">
        <v>0</v>
      </c>
      <c r="G9" s="51">
        <v>101638</v>
      </c>
      <c r="H9" s="51">
        <v>85</v>
      </c>
      <c r="I9" s="53">
        <f t="shared" si="0"/>
        <v>398362</v>
      </c>
      <c r="J9" s="58">
        <v>3.7000000000000002E-3</v>
      </c>
      <c r="K9" s="55">
        <f t="shared" si="1"/>
        <v>1473.9394</v>
      </c>
      <c r="L9" s="53">
        <f t="shared" si="2"/>
        <v>0</v>
      </c>
      <c r="M9" s="58">
        <v>3.6999999999999998E-2</v>
      </c>
      <c r="N9" s="55">
        <f t="shared" si="3"/>
        <v>0</v>
      </c>
      <c r="O9" s="55">
        <f t="shared" si="4"/>
        <v>1473.9394</v>
      </c>
    </row>
    <row r="10" spans="1:15" s="50" customFormat="1" ht="20.100000000000001" customHeight="1" x14ac:dyDescent="0.25">
      <c r="A10" s="173"/>
      <c r="B10" s="51" t="s">
        <v>15</v>
      </c>
      <c r="C10" s="51" t="s">
        <v>25</v>
      </c>
      <c r="D10" s="51" t="s">
        <v>24</v>
      </c>
      <c r="E10" s="53">
        <v>0</v>
      </c>
      <c r="F10" s="17">
        <v>0</v>
      </c>
      <c r="G10" s="51">
        <v>0</v>
      </c>
      <c r="H10" s="51">
        <v>0</v>
      </c>
      <c r="I10" s="53">
        <f t="shared" si="0"/>
        <v>0</v>
      </c>
      <c r="J10" s="58"/>
      <c r="K10" s="55">
        <f t="shared" si="1"/>
        <v>0</v>
      </c>
      <c r="L10" s="53">
        <f t="shared" si="2"/>
        <v>0</v>
      </c>
      <c r="M10" s="58"/>
      <c r="N10" s="55">
        <f t="shared" si="3"/>
        <v>0</v>
      </c>
      <c r="O10" s="55">
        <f t="shared" si="4"/>
        <v>0</v>
      </c>
    </row>
    <row r="11" spans="1:15" s="50" customFormat="1" ht="20.100000000000001" customHeight="1" x14ac:dyDescent="0.25">
      <c r="A11" s="51" t="s">
        <v>13</v>
      </c>
      <c r="B11" s="51" t="s">
        <v>7</v>
      </c>
      <c r="C11" s="51" t="s">
        <v>20</v>
      </c>
      <c r="D11" s="51" t="s">
        <v>26</v>
      </c>
      <c r="E11" s="53">
        <v>50000</v>
      </c>
      <c r="F11" s="17">
        <v>1000</v>
      </c>
      <c r="G11" s="51">
        <v>364</v>
      </c>
      <c r="H11" s="51">
        <v>452</v>
      </c>
      <c r="I11" s="53">
        <f t="shared" si="0"/>
        <v>49636</v>
      </c>
      <c r="J11" s="58">
        <v>5.0000000000000001E-3</v>
      </c>
      <c r="K11" s="55">
        <f t="shared" si="1"/>
        <v>248.18</v>
      </c>
      <c r="L11" s="53">
        <f t="shared" si="2"/>
        <v>548</v>
      </c>
      <c r="M11" s="58">
        <v>0.05</v>
      </c>
      <c r="N11" s="55">
        <f t="shared" si="3"/>
        <v>27.400000000000002</v>
      </c>
      <c r="O11" s="55">
        <f t="shared" si="4"/>
        <v>275.58</v>
      </c>
    </row>
    <row r="12" spans="1:15" s="50" customFormat="1" ht="20.100000000000001" customHeight="1" x14ac:dyDescent="0.25">
      <c r="A12" s="51" t="s">
        <v>55</v>
      </c>
      <c r="B12" s="51" t="s">
        <v>7</v>
      </c>
      <c r="C12" s="51" t="s">
        <v>20</v>
      </c>
      <c r="D12" s="51" t="s">
        <v>28</v>
      </c>
      <c r="E12" s="53">
        <v>50000</v>
      </c>
      <c r="F12" s="17">
        <v>1800</v>
      </c>
      <c r="G12" s="51">
        <v>188</v>
      </c>
      <c r="H12" s="51">
        <v>755</v>
      </c>
      <c r="I12" s="53">
        <f t="shared" si="0"/>
        <v>49812</v>
      </c>
      <c r="J12" s="58">
        <v>5.4999999999999997E-3</v>
      </c>
      <c r="K12" s="55">
        <f t="shared" si="1"/>
        <v>273.96600000000001</v>
      </c>
      <c r="L12" s="53">
        <f t="shared" si="2"/>
        <v>1045</v>
      </c>
      <c r="M12" s="58">
        <v>5.5E-2</v>
      </c>
      <c r="N12" s="55">
        <f t="shared" si="3"/>
        <v>57.475000000000001</v>
      </c>
      <c r="O12" s="55">
        <f t="shared" si="4"/>
        <v>331.44100000000003</v>
      </c>
    </row>
    <row r="13" spans="1:15" s="50" customFormat="1" ht="20.100000000000001" customHeight="1" x14ac:dyDescent="0.25">
      <c r="A13" s="51" t="s">
        <v>29</v>
      </c>
      <c r="B13" s="51" t="s">
        <v>7</v>
      </c>
      <c r="C13" s="51" t="s">
        <v>20</v>
      </c>
      <c r="D13" s="51" t="s">
        <v>27</v>
      </c>
      <c r="E13" s="53">
        <v>50000</v>
      </c>
      <c r="F13" s="17">
        <v>0</v>
      </c>
      <c r="G13" s="51">
        <v>7481</v>
      </c>
      <c r="H13" s="51">
        <v>413</v>
      </c>
      <c r="I13" s="53">
        <f t="shared" si="0"/>
        <v>42519</v>
      </c>
      <c r="J13" s="58">
        <v>5.4999999999999997E-3</v>
      </c>
      <c r="K13" s="55">
        <f t="shared" si="1"/>
        <v>233.85449999999997</v>
      </c>
      <c r="L13" s="53">
        <f t="shared" si="2"/>
        <v>0</v>
      </c>
      <c r="M13" s="58">
        <v>5.5E-2</v>
      </c>
      <c r="N13" s="55">
        <f t="shared" si="3"/>
        <v>0</v>
      </c>
      <c r="O13" s="55">
        <f t="shared" si="4"/>
        <v>233.85449999999997</v>
      </c>
    </row>
    <row r="14" spans="1:15" s="50" customFormat="1" ht="20.100000000000001" customHeight="1" x14ac:dyDescent="0.25">
      <c r="A14" s="51" t="s">
        <v>32</v>
      </c>
      <c r="B14" s="51" t="s">
        <v>7</v>
      </c>
      <c r="C14" s="51" t="s">
        <v>20</v>
      </c>
      <c r="D14" s="50" t="s">
        <v>35</v>
      </c>
      <c r="E14" s="53">
        <v>50000</v>
      </c>
      <c r="F14" s="17">
        <v>0</v>
      </c>
      <c r="G14" s="51">
        <v>0</v>
      </c>
      <c r="H14" s="51">
        <v>0</v>
      </c>
      <c r="I14" s="53">
        <f t="shared" si="0"/>
        <v>50000</v>
      </c>
      <c r="J14" s="58">
        <v>5.4999999999999997E-3</v>
      </c>
      <c r="K14" s="55">
        <f t="shared" si="1"/>
        <v>275</v>
      </c>
      <c r="L14" s="53">
        <f t="shared" si="2"/>
        <v>0</v>
      </c>
      <c r="M14" s="58">
        <v>5.5E-2</v>
      </c>
      <c r="N14" s="55">
        <f t="shared" si="3"/>
        <v>0</v>
      </c>
      <c r="O14" s="55">
        <f t="shared" si="4"/>
        <v>275</v>
      </c>
    </row>
    <row r="15" spans="1:15" s="50" customFormat="1" ht="20.100000000000001" customHeight="1" x14ac:dyDescent="0.25">
      <c r="A15" s="51" t="s">
        <v>30</v>
      </c>
      <c r="B15" s="51" t="s">
        <v>15</v>
      </c>
      <c r="C15" s="51" t="s">
        <v>31</v>
      </c>
      <c r="D15" s="51" t="s">
        <v>34</v>
      </c>
      <c r="E15" s="53">
        <v>50000</v>
      </c>
      <c r="F15" s="17">
        <v>1000</v>
      </c>
      <c r="G15" s="51">
        <v>0</v>
      </c>
      <c r="H15" s="51">
        <v>0</v>
      </c>
      <c r="I15" s="53">
        <f t="shared" si="0"/>
        <v>50000</v>
      </c>
      <c r="J15" s="58">
        <v>3.8E-3</v>
      </c>
      <c r="K15" s="55">
        <f t="shared" si="1"/>
        <v>190</v>
      </c>
      <c r="L15" s="53">
        <f t="shared" si="2"/>
        <v>1000</v>
      </c>
      <c r="M15" s="58">
        <v>3.7999999999999999E-2</v>
      </c>
      <c r="N15" s="55">
        <f t="shared" si="3"/>
        <v>38</v>
      </c>
      <c r="O15" s="55">
        <f t="shared" si="4"/>
        <v>228</v>
      </c>
    </row>
    <row r="16" spans="1:15" s="50" customFormat="1" ht="20.100000000000001" customHeight="1" x14ac:dyDescent="0.25">
      <c r="A16" s="51" t="s">
        <v>38</v>
      </c>
      <c r="B16" s="51" t="s">
        <v>7</v>
      </c>
      <c r="C16" s="51" t="s">
        <v>39</v>
      </c>
      <c r="D16" s="51" t="s">
        <v>43</v>
      </c>
      <c r="E16" s="53">
        <v>10000</v>
      </c>
      <c r="F16" s="17">
        <v>0</v>
      </c>
      <c r="G16" s="51">
        <v>0</v>
      </c>
      <c r="H16" s="51">
        <v>0</v>
      </c>
      <c r="I16" s="53">
        <f t="shared" si="0"/>
        <v>10000</v>
      </c>
      <c r="J16" s="58">
        <v>5.8999999999999999E-3</v>
      </c>
      <c r="K16" s="55">
        <f t="shared" si="1"/>
        <v>59</v>
      </c>
      <c r="L16" s="53">
        <f t="shared" si="2"/>
        <v>0</v>
      </c>
      <c r="M16" s="58">
        <v>5.8999999999999997E-2</v>
      </c>
      <c r="N16" s="55">
        <f t="shared" si="3"/>
        <v>0</v>
      </c>
      <c r="O16" s="55">
        <f t="shared" si="4"/>
        <v>59</v>
      </c>
    </row>
    <row r="17" spans="1:15" s="50" customFormat="1" ht="20.100000000000001" customHeight="1" x14ac:dyDescent="0.25">
      <c r="A17" s="51" t="s">
        <v>40</v>
      </c>
      <c r="B17" s="51" t="s">
        <v>7</v>
      </c>
      <c r="C17" s="51" t="s">
        <v>41</v>
      </c>
      <c r="D17" s="51" t="s">
        <v>42</v>
      </c>
      <c r="E17" s="53">
        <v>50000</v>
      </c>
      <c r="F17" s="17">
        <v>1000</v>
      </c>
      <c r="G17" s="51">
        <v>0</v>
      </c>
      <c r="H17" s="51">
        <v>0</v>
      </c>
      <c r="I17" s="53">
        <f t="shared" si="0"/>
        <v>50000</v>
      </c>
      <c r="J17" s="58">
        <v>3.8999999999999998E-3</v>
      </c>
      <c r="K17" s="55">
        <f t="shared" si="1"/>
        <v>195</v>
      </c>
      <c r="L17" s="53">
        <f t="shared" si="2"/>
        <v>1000</v>
      </c>
      <c r="M17" s="58">
        <v>3.9E-2</v>
      </c>
      <c r="N17" s="55">
        <f t="shared" si="3"/>
        <v>39</v>
      </c>
      <c r="O17" s="55">
        <f t="shared" si="4"/>
        <v>234</v>
      </c>
    </row>
    <row r="18" spans="1:15" ht="21" customHeight="1" x14ac:dyDescent="0.2">
      <c r="A18" s="51" t="s">
        <v>45</v>
      </c>
      <c r="B18" s="51" t="s">
        <v>7</v>
      </c>
      <c r="C18" s="51" t="s">
        <v>20</v>
      </c>
      <c r="D18" s="51" t="s">
        <v>47</v>
      </c>
      <c r="E18" s="53">
        <v>21420</v>
      </c>
      <c r="F18" s="17">
        <v>3780</v>
      </c>
      <c r="G18" s="51">
        <v>0</v>
      </c>
      <c r="H18" s="51">
        <v>0</v>
      </c>
      <c r="I18" s="53">
        <f t="shared" si="0"/>
        <v>21420</v>
      </c>
      <c r="J18" s="58">
        <v>5.4999999999999997E-3</v>
      </c>
      <c r="K18" s="55">
        <f>I18*J18</f>
        <v>117.80999999999999</v>
      </c>
      <c r="L18" s="53">
        <f>IF(F18-H18&lt;0,0,F18-H18)</f>
        <v>3780</v>
      </c>
      <c r="M18" s="58">
        <v>5.5E-2</v>
      </c>
      <c r="N18" s="55">
        <f>L18*M18</f>
        <v>207.9</v>
      </c>
      <c r="O18" s="55">
        <f>K18+N18</f>
        <v>325.70999999999998</v>
      </c>
    </row>
    <row r="19" spans="1:15" ht="26.25" customHeight="1" x14ac:dyDescent="0.2">
      <c r="O19" s="60">
        <f>SUM(O4:O18)</f>
        <v>6773.7316000000001</v>
      </c>
    </row>
  </sheetData>
  <mergeCells count="11">
    <mergeCell ref="O2:O3"/>
    <mergeCell ref="A8:A10"/>
    <mergeCell ref="A1:A3"/>
    <mergeCell ref="B1:B3"/>
    <mergeCell ref="C1:C3"/>
    <mergeCell ref="D1:D3"/>
    <mergeCell ref="E1:F2"/>
    <mergeCell ref="G1:H2"/>
    <mergeCell ref="I1:O1"/>
    <mergeCell ref="I2:K2"/>
    <mergeCell ref="L2:N2"/>
  </mergeCells>
  <printOptions horizontalCentered="1" verticalCentered="1"/>
  <pageMargins left="0.31496062992125984" right="0.31496062992125984" top="0.55118110236220474" bottom="0.55118110236220474" header="0.31496062992125984" footer="0.31496062992125984"/>
  <pageSetup paperSize="9" scale="86" orientation="landscape"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O51"/>
  <sheetViews>
    <sheetView zoomScale="90" zoomScaleNormal="90" workbookViewId="0">
      <selection activeCell="F4" sqref="F4"/>
    </sheetView>
  </sheetViews>
  <sheetFormatPr baseColWidth="10" defaultRowHeight="15" x14ac:dyDescent="0.25"/>
  <cols>
    <col min="1" max="1" width="27" style="2" customWidth="1"/>
    <col min="2" max="2" width="10" style="2" customWidth="1"/>
    <col min="3" max="3" width="10.7109375" style="2"/>
    <col min="4" max="4" width="12.140625" style="2" customWidth="1"/>
    <col min="5" max="6" width="9.42578125" style="2" customWidth="1"/>
    <col min="7" max="7" width="9.5703125" style="2" customWidth="1"/>
    <col min="8" max="8" width="8.28515625" style="2" customWidth="1"/>
    <col min="9" max="9" width="14.140625" style="2" customWidth="1"/>
    <col min="10" max="10" width="12" style="2" customWidth="1"/>
    <col min="11" max="11" width="8.5703125" style="2" customWidth="1"/>
    <col min="12" max="12" width="14" style="2" customWidth="1"/>
    <col min="13" max="13" width="12.85546875" style="2" customWidth="1"/>
    <col min="14" max="14" width="10.42578125" style="2" customWidth="1"/>
    <col min="15" max="15" width="13.140625" style="2" customWidth="1"/>
  </cols>
  <sheetData>
    <row r="1" spans="1:15" ht="39.75" customHeight="1" x14ac:dyDescent="0.25">
      <c r="A1" s="167" t="s">
        <v>0</v>
      </c>
      <c r="B1" s="167" t="s">
        <v>4</v>
      </c>
      <c r="C1" s="167" t="s">
        <v>5</v>
      </c>
      <c r="D1" s="167" t="s">
        <v>1</v>
      </c>
      <c r="E1" s="189" t="s">
        <v>48</v>
      </c>
      <c r="F1" s="190"/>
      <c r="G1" s="193" t="s">
        <v>131</v>
      </c>
      <c r="H1" s="193"/>
      <c r="I1" s="194" t="s">
        <v>129</v>
      </c>
      <c r="J1" s="195"/>
      <c r="K1" s="195"/>
      <c r="L1" s="195"/>
      <c r="M1" s="195"/>
      <c r="N1" s="195"/>
      <c r="O1" s="196"/>
    </row>
    <row r="2" spans="1:15" ht="33" customHeight="1" x14ac:dyDescent="0.25">
      <c r="A2" s="188"/>
      <c r="B2" s="188"/>
      <c r="C2" s="188"/>
      <c r="D2" s="188"/>
      <c r="E2" s="191"/>
      <c r="F2" s="192"/>
      <c r="G2" s="193"/>
      <c r="H2" s="193"/>
      <c r="I2" s="194" t="s">
        <v>2</v>
      </c>
      <c r="J2" s="195"/>
      <c r="K2" s="196"/>
      <c r="L2" s="197" t="s">
        <v>3</v>
      </c>
      <c r="M2" s="198"/>
      <c r="N2" s="199"/>
      <c r="O2" s="200" t="s">
        <v>51</v>
      </c>
    </row>
    <row r="3" spans="1:15" ht="61.5" customHeight="1" x14ac:dyDescent="0.25">
      <c r="A3" s="168"/>
      <c r="B3" s="168"/>
      <c r="C3" s="168"/>
      <c r="D3" s="168"/>
      <c r="E3" s="22" t="s">
        <v>2</v>
      </c>
      <c r="F3" s="22" t="s">
        <v>3</v>
      </c>
      <c r="G3" s="22" t="s">
        <v>2</v>
      </c>
      <c r="H3" s="22" t="s">
        <v>3</v>
      </c>
      <c r="I3" s="25" t="s">
        <v>130</v>
      </c>
      <c r="J3" s="25" t="s">
        <v>53</v>
      </c>
      <c r="K3" s="25" t="s">
        <v>54</v>
      </c>
      <c r="L3" s="25" t="s">
        <v>130</v>
      </c>
      <c r="M3" s="25" t="s">
        <v>53</v>
      </c>
      <c r="N3" s="25" t="s">
        <v>54</v>
      </c>
      <c r="O3" s="201"/>
    </row>
    <row r="4" spans="1:15" ht="18" customHeight="1" x14ac:dyDescent="0.25">
      <c r="A4" s="22" t="s">
        <v>6</v>
      </c>
      <c r="B4" s="22" t="s">
        <v>7</v>
      </c>
      <c r="C4" s="22" t="s">
        <v>20</v>
      </c>
      <c r="D4" s="22" t="s">
        <v>8</v>
      </c>
      <c r="E4" s="10" t="e">
        <f>'relevés compteurs'!#REF!</f>
        <v>#REF!</v>
      </c>
      <c r="F4" s="10" t="e">
        <f>'relevés compteurs'!#REF!</f>
        <v>#REF!</v>
      </c>
      <c r="G4" s="10" t="e">
        <f>'relevés compteurs'!#REF!</f>
        <v>#REF!</v>
      </c>
      <c r="H4" s="10" t="e">
        <f>'relevés compteurs'!#REF!</f>
        <v>#REF!</v>
      </c>
      <c r="I4" s="11" t="e">
        <f>IF(E4-G4&lt;0,0,E4-G4)</f>
        <v>#REF!</v>
      </c>
      <c r="J4" s="23" t="e">
        <f>'relevés compteurs'!#REF!</f>
        <v>#REF!</v>
      </c>
      <c r="K4" s="13" t="e">
        <f>I4*J4</f>
        <v>#REF!</v>
      </c>
      <c r="L4" s="11" t="e">
        <f>IF(F4-G4&lt;0,0,F4-G4)</f>
        <v>#REF!</v>
      </c>
      <c r="M4" s="23" t="e">
        <f>'relevés compteurs'!#REF!</f>
        <v>#REF!</v>
      </c>
      <c r="N4" s="13" t="e">
        <f>L4*M4</f>
        <v>#REF!</v>
      </c>
      <c r="O4" s="24" t="e">
        <f>K4+N4</f>
        <v>#REF!</v>
      </c>
    </row>
    <row r="5" spans="1:15" ht="18" customHeight="1" x14ac:dyDescent="0.25">
      <c r="A5" s="22" t="s">
        <v>9</v>
      </c>
      <c r="B5" s="22" t="s">
        <v>15</v>
      </c>
      <c r="C5" s="22" t="s">
        <v>16</v>
      </c>
      <c r="D5" s="22" t="s">
        <v>17</v>
      </c>
      <c r="E5" s="10" t="e">
        <f>'relevés compteurs'!#REF!</f>
        <v>#REF!</v>
      </c>
      <c r="F5" s="10" t="e">
        <f>'relevés compteurs'!#REF!</f>
        <v>#REF!</v>
      </c>
      <c r="G5" s="10" t="e">
        <f>'relevés compteurs'!#REF!</f>
        <v>#REF!</v>
      </c>
      <c r="H5" s="10" t="e">
        <f>'relevés compteurs'!#REF!</f>
        <v>#REF!</v>
      </c>
      <c r="I5" s="11" t="e">
        <f t="shared" ref="I5:I15" si="0">IF(E5-G5&lt;0,0,E5-G5)</f>
        <v>#REF!</v>
      </c>
      <c r="J5" s="23" t="e">
        <f>'relevés compteurs'!#REF!</f>
        <v>#REF!</v>
      </c>
      <c r="K5" s="13" t="e">
        <f t="shared" ref="K5:K50" si="1">I5*J5</f>
        <v>#REF!</v>
      </c>
      <c r="L5" s="11" t="e">
        <f t="shared" ref="L5:L50" si="2">IF(F5-G5&lt;0,0,F5-G5)</f>
        <v>#REF!</v>
      </c>
      <c r="M5" s="23" t="e">
        <f>'relevés compteurs'!#REF!</f>
        <v>#REF!</v>
      </c>
      <c r="N5" s="13" t="e">
        <f t="shared" ref="N5:N50" si="3">L5*M5</f>
        <v>#REF!</v>
      </c>
      <c r="O5" s="24" t="e">
        <f t="shared" ref="O5:O50" si="4">K5+N5</f>
        <v>#REF!</v>
      </c>
    </row>
    <row r="6" spans="1:15" ht="18" customHeight="1" x14ac:dyDescent="0.25">
      <c r="A6" s="22" t="s">
        <v>10</v>
      </c>
      <c r="B6" s="22" t="s">
        <v>7</v>
      </c>
      <c r="C6" s="22" t="s">
        <v>18</v>
      </c>
      <c r="D6" s="22" t="s">
        <v>19</v>
      </c>
      <c r="E6" s="10" t="e">
        <f>'relevés compteurs'!#REF!</f>
        <v>#REF!</v>
      </c>
      <c r="F6" s="10" t="e">
        <f>'relevés compteurs'!#REF!</f>
        <v>#REF!</v>
      </c>
      <c r="G6" s="10" t="e">
        <f>'relevés compteurs'!#REF!</f>
        <v>#REF!</v>
      </c>
      <c r="H6" s="10" t="e">
        <f>'relevés compteurs'!#REF!</f>
        <v>#REF!</v>
      </c>
      <c r="I6" s="11" t="e">
        <f t="shared" si="0"/>
        <v>#REF!</v>
      </c>
      <c r="J6" s="23" t="e">
        <f>'relevés compteurs'!#REF!</f>
        <v>#REF!</v>
      </c>
      <c r="K6" s="13" t="e">
        <f t="shared" si="1"/>
        <v>#REF!</v>
      </c>
      <c r="L6" s="11" t="e">
        <f t="shared" si="2"/>
        <v>#REF!</v>
      </c>
      <c r="M6" s="23" t="e">
        <f>'relevés compteurs'!#REF!</f>
        <v>#REF!</v>
      </c>
      <c r="N6" s="13" t="e">
        <f t="shared" si="3"/>
        <v>#REF!</v>
      </c>
      <c r="O6" s="24" t="e">
        <f t="shared" si="4"/>
        <v>#REF!</v>
      </c>
    </row>
    <row r="7" spans="1:15" ht="18" customHeight="1" x14ac:dyDescent="0.25">
      <c r="A7" s="22" t="s">
        <v>11</v>
      </c>
      <c r="B7" s="22" t="s">
        <v>7</v>
      </c>
      <c r="C7" s="22" t="s">
        <v>20</v>
      </c>
      <c r="D7" s="22" t="s">
        <v>36</v>
      </c>
      <c r="E7" s="10" t="e">
        <f>'relevés compteurs'!#REF!</f>
        <v>#REF!</v>
      </c>
      <c r="F7" s="10" t="e">
        <f>'relevés compteurs'!#REF!</f>
        <v>#REF!</v>
      </c>
      <c r="G7" s="10" t="e">
        <f>'relevés compteurs'!#REF!</f>
        <v>#REF!</v>
      </c>
      <c r="H7" s="10" t="e">
        <f>'relevés compteurs'!#REF!</f>
        <v>#REF!</v>
      </c>
      <c r="I7" s="11" t="e">
        <f t="shared" si="0"/>
        <v>#REF!</v>
      </c>
      <c r="J7" s="23" t="e">
        <f>'relevés compteurs'!#REF!</f>
        <v>#REF!</v>
      </c>
      <c r="K7" s="13" t="e">
        <f t="shared" si="1"/>
        <v>#REF!</v>
      </c>
      <c r="L7" s="11" t="e">
        <f t="shared" si="2"/>
        <v>#REF!</v>
      </c>
      <c r="M7" s="23" t="e">
        <f>'relevés compteurs'!#REF!</f>
        <v>#REF!</v>
      </c>
      <c r="N7" s="13" t="e">
        <f t="shared" si="3"/>
        <v>#REF!</v>
      </c>
      <c r="O7" s="24" t="e">
        <f t="shared" si="4"/>
        <v>#REF!</v>
      </c>
    </row>
    <row r="8" spans="1:15" ht="18" customHeight="1" x14ac:dyDescent="0.25">
      <c r="A8" s="167" t="s">
        <v>12</v>
      </c>
      <c r="B8" s="22" t="s">
        <v>7</v>
      </c>
      <c r="C8" s="22" t="s">
        <v>21</v>
      </c>
      <c r="D8" s="22" t="s">
        <v>22</v>
      </c>
      <c r="E8" s="10" t="e">
        <f>'relevés compteurs'!#REF!</f>
        <v>#REF!</v>
      </c>
      <c r="F8" s="10" t="e">
        <f>'relevés compteurs'!#REF!</f>
        <v>#REF!</v>
      </c>
      <c r="G8" s="10" t="e">
        <f>'relevés compteurs'!#REF!</f>
        <v>#REF!</v>
      </c>
      <c r="H8" s="10" t="e">
        <f>'relevés compteurs'!#REF!</f>
        <v>#REF!</v>
      </c>
      <c r="I8" s="11" t="e">
        <f t="shared" si="0"/>
        <v>#REF!</v>
      </c>
      <c r="J8" s="23" t="e">
        <f>'relevés compteurs'!#REF!</f>
        <v>#REF!</v>
      </c>
      <c r="K8" s="13" t="e">
        <f t="shared" si="1"/>
        <v>#REF!</v>
      </c>
      <c r="L8" s="11" t="e">
        <f t="shared" si="2"/>
        <v>#REF!</v>
      </c>
      <c r="M8" s="23" t="e">
        <f>'relevés compteurs'!#REF!</f>
        <v>#REF!</v>
      </c>
      <c r="N8" s="13" t="e">
        <f t="shared" si="3"/>
        <v>#REF!</v>
      </c>
      <c r="O8" s="24" t="e">
        <f t="shared" si="4"/>
        <v>#REF!</v>
      </c>
    </row>
    <row r="9" spans="1:15" ht="18" customHeight="1" x14ac:dyDescent="0.25">
      <c r="A9" s="188"/>
      <c r="B9" s="22" t="s">
        <v>7</v>
      </c>
      <c r="C9" s="22" t="s">
        <v>21</v>
      </c>
      <c r="D9" s="22" t="s">
        <v>23</v>
      </c>
      <c r="E9" s="10" t="e">
        <f>'relevés compteurs'!#REF!</f>
        <v>#REF!</v>
      </c>
      <c r="F9" s="10" t="e">
        <f>'relevés compteurs'!#REF!</f>
        <v>#REF!</v>
      </c>
      <c r="G9" s="10" t="e">
        <f>'relevés compteurs'!#REF!</f>
        <v>#REF!</v>
      </c>
      <c r="H9" s="10" t="e">
        <f>'relevés compteurs'!#REF!</f>
        <v>#REF!</v>
      </c>
      <c r="I9" s="11" t="e">
        <f t="shared" si="0"/>
        <v>#REF!</v>
      </c>
      <c r="J9" s="23" t="e">
        <f>'relevés compteurs'!#REF!</f>
        <v>#REF!</v>
      </c>
      <c r="K9" s="13" t="e">
        <f t="shared" si="1"/>
        <v>#REF!</v>
      </c>
      <c r="L9" s="11" t="e">
        <f t="shared" si="2"/>
        <v>#REF!</v>
      </c>
      <c r="M9" s="23" t="e">
        <f>'relevés compteurs'!#REF!</f>
        <v>#REF!</v>
      </c>
      <c r="N9" s="13" t="e">
        <f t="shared" si="3"/>
        <v>#REF!</v>
      </c>
      <c r="O9" s="24" t="e">
        <f t="shared" si="4"/>
        <v>#REF!</v>
      </c>
    </row>
    <row r="10" spans="1:15" ht="18" customHeight="1" x14ac:dyDescent="0.25">
      <c r="A10" s="168"/>
      <c r="B10" s="22" t="s">
        <v>15</v>
      </c>
      <c r="C10" s="22" t="s">
        <v>25</v>
      </c>
      <c r="D10" s="22" t="s">
        <v>24</v>
      </c>
      <c r="E10" s="10" t="e">
        <f>'relevés compteurs'!#REF!</f>
        <v>#REF!</v>
      </c>
      <c r="F10" s="10" t="e">
        <f>'relevés compteurs'!#REF!</f>
        <v>#REF!</v>
      </c>
      <c r="G10" s="10" t="e">
        <f>'relevés compteurs'!#REF!</f>
        <v>#REF!</v>
      </c>
      <c r="H10" s="10" t="e">
        <f>'relevés compteurs'!#REF!</f>
        <v>#REF!</v>
      </c>
      <c r="I10" s="11" t="e">
        <f t="shared" si="0"/>
        <v>#REF!</v>
      </c>
      <c r="J10" s="23" t="e">
        <f>'relevés compteurs'!#REF!</f>
        <v>#REF!</v>
      </c>
      <c r="K10" s="13" t="e">
        <f t="shared" si="1"/>
        <v>#REF!</v>
      </c>
      <c r="L10" s="11" t="e">
        <f t="shared" si="2"/>
        <v>#REF!</v>
      </c>
      <c r="M10" s="23" t="e">
        <f>'relevés compteurs'!#REF!</f>
        <v>#REF!</v>
      </c>
      <c r="N10" s="13" t="e">
        <f t="shared" si="3"/>
        <v>#REF!</v>
      </c>
      <c r="O10" s="24" t="e">
        <f t="shared" si="4"/>
        <v>#REF!</v>
      </c>
    </row>
    <row r="11" spans="1:15" ht="18" customHeight="1" x14ac:dyDescent="0.25">
      <c r="A11" s="22" t="s">
        <v>13</v>
      </c>
      <c r="B11" s="22" t="s">
        <v>7</v>
      </c>
      <c r="C11" s="22" t="s">
        <v>20</v>
      </c>
      <c r="D11" s="22" t="s">
        <v>26</v>
      </c>
      <c r="E11" s="10" t="e">
        <f>'relevés compteurs'!#REF!</f>
        <v>#REF!</v>
      </c>
      <c r="F11" s="10" t="e">
        <f>'relevés compteurs'!#REF!</f>
        <v>#REF!</v>
      </c>
      <c r="G11" s="10" t="e">
        <f>'relevés compteurs'!#REF!</f>
        <v>#REF!</v>
      </c>
      <c r="H11" s="10" t="e">
        <f>'relevés compteurs'!#REF!</f>
        <v>#REF!</v>
      </c>
      <c r="I11" s="11" t="e">
        <f t="shared" si="0"/>
        <v>#REF!</v>
      </c>
      <c r="J11" s="23" t="e">
        <f>'relevés compteurs'!#REF!</f>
        <v>#REF!</v>
      </c>
      <c r="K11" s="13" t="e">
        <f t="shared" si="1"/>
        <v>#REF!</v>
      </c>
      <c r="L11" s="11" t="e">
        <f t="shared" si="2"/>
        <v>#REF!</v>
      </c>
      <c r="M11" s="23" t="e">
        <f>'relevés compteurs'!#REF!</f>
        <v>#REF!</v>
      </c>
      <c r="N11" s="13" t="e">
        <f t="shared" si="3"/>
        <v>#REF!</v>
      </c>
      <c r="O11" s="24" t="e">
        <f t="shared" si="4"/>
        <v>#REF!</v>
      </c>
    </row>
    <row r="12" spans="1:15" ht="18" customHeight="1" x14ac:dyDescent="0.25">
      <c r="A12" s="22" t="s">
        <v>14</v>
      </c>
      <c r="B12" s="22" t="s">
        <v>7</v>
      </c>
      <c r="C12" s="22" t="s">
        <v>20</v>
      </c>
      <c r="D12" s="22" t="s">
        <v>28</v>
      </c>
      <c r="E12" s="10" t="e">
        <f>'relevés compteurs'!#REF!</f>
        <v>#REF!</v>
      </c>
      <c r="F12" s="10" t="e">
        <f>'relevés compteurs'!#REF!</f>
        <v>#REF!</v>
      </c>
      <c r="G12" s="10" t="e">
        <f>'relevés compteurs'!#REF!</f>
        <v>#REF!</v>
      </c>
      <c r="H12" s="10" t="e">
        <f>'relevés compteurs'!#REF!</f>
        <v>#REF!</v>
      </c>
      <c r="I12" s="11" t="e">
        <f t="shared" si="0"/>
        <v>#REF!</v>
      </c>
      <c r="J12" s="23" t="e">
        <f>'relevés compteurs'!#REF!</f>
        <v>#REF!</v>
      </c>
      <c r="K12" s="13" t="e">
        <f t="shared" si="1"/>
        <v>#REF!</v>
      </c>
      <c r="L12" s="11" t="e">
        <f t="shared" si="2"/>
        <v>#REF!</v>
      </c>
      <c r="M12" s="23" t="e">
        <f>'relevés compteurs'!#REF!</f>
        <v>#REF!</v>
      </c>
      <c r="N12" s="13" t="e">
        <f t="shared" si="3"/>
        <v>#REF!</v>
      </c>
      <c r="O12" s="24" t="e">
        <f t="shared" si="4"/>
        <v>#REF!</v>
      </c>
    </row>
    <row r="13" spans="1:15" ht="18" customHeight="1" x14ac:dyDescent="0.25">
      <c r="A13" s="22" t="s">
        <v>29</v>
      </c>
      <c r="B13" s="22" t="s">
        <v>7</v>
      </c>
      <c r="C13" s="22" t="s">
        <v>20</v>
      </c>
      <c r="D13" s="22" t="s">
        <v>27</v>
      </c>
      <c r="E13" s="10" t="e">
        <f>'relevés compteurs'!#REF!</f>
        <v>#REF!</v>
      </c>
      <c r="F13" s="10" t="e">
        <f>'relevés compteurs'!#REF!</f>
        <v>#REF!</v>
      </c>
      <c r="G13" s="10" t="e">
        <f>'relevés compteurs'!#REF!</f>
        <v>#REF!</v>
      </c>
      <c r="H13" s="10" t="e">
        <f>'relevés compteurs'!#REF!</f>
        <v>#REF!</v>
      </c>
      <c r="I13" s="11" t="e">
        <f t="shared" si="0"/>
        <v>#REF!</v>
      </c>
      <c r="J13" s="23" t="e">
        <f>'relevés compteurs'!#REF!</f>
        <v>#REF!</v>
      </c>
      <c r="K13" s="13" t="e">
        <f t="shared" si="1"/>
        <v>#REF!</v>
      </c>
      <c r="L13" s="11" t="e">
        <f t="shared" si="2"/>
        <v>#REF!</v>
      </c>
      <c r="M13" s="23" t="e">
        <f>'relevés compteurs'!#REF!</f>
        <v>#REF!</v>
      </c>
      <c r="N13" s="13" t="e">
        <f t="shared" si="3"/>
        <v>#REF!</v>
      </c>
      <c r="O13" s="24" t="e">
        <f t="shared" si="4"/>
        <v>#REF!</v>
      </c>
    </row>
    <row r="14" spans="1:15" ht="18" customHeight="1" x14ac:dyDescent="0.25">
      <c r="A14" s="22" t="s">
        <v>32</v>
      </c>
      <c r="B14" s="22" t="s">
        <v>7</v>
      </c>
      <c r="C14" s="22" t="s">
        <v>20</v>
      </c>
      <c r="D14" s="22" t="s">
        <v>35</v>
      </c>
      <c r="E14" s="10" t="e">
        <f>'relevés compteurs'!#REF!</f>
        <v>#REF!</v>
      </c>
      <c r="F14" s="10" t="e">
        <f>'relevés compteurs'!#REF!</f>
        <v>#REF!</v>
      </c>
      <c r="G14" s="10" t="e">
        <f>'relevés compteurs'!#REF!</f>
        <v>#REF!</v>
      </c>
      <c r="H14" s="10" t="e">
        <f>'relevés compteurs'!#REF!</f>
        <v>#REF!</v>
      </c>
      <c r="I14" s="11" t="e">
        <f t="shared" si="0"/>
        <v>#REF!</v>
      </c>
      <c r="J14" s="23" t="e">
        <f>'relevés compteurs'!#REF!</f>
        <v>#REF!</v>
      </c>
      <c r="K14" s="13" t="e">
        <f t="shared" si="1"/>
        <v>#REF!</v>
      </c>
      <c r="L14" s="11" t="e">
        <f t="shared" si="2"/>
        <v>#REF!</v>
      </c>
      <c r="M14" s="23" t="e">
        <f>'relevés compteurs'!#REF!</f>
        <v>#REF!</v>
      </c>
      <c r="N14" s="13" t="e">
        <f t="shared" si="3"/>
        <v>#REF!</v>
      </c>
      <c r="O14" s="24" t="e">
        <f t="shared" si="4"/>
        <v>#REF!</v>
      </c>
    </row>
    <row r="15" spans="1:15" ht="18" customHeight="1" x14ac:dyDescent="0.25">
      <c r="A15" s="22" t="s">
        <v>30</v>
      </c>
      <c r="B15" s="22" t="s">
        <v>15</v>
      </c>
      <c r="C15" s="22" t="s">
        <v>31</v>
      </c>
      <c r="D15" s="22" t="s">
        <v>34</v>
      </c>
      <c r="E15" s="10" t="e">
        <f>'relevés compteurs'!#REF!</f>
        <v>#REF!</v>
      </c>
      <c r="F15" s="10" t="e">
        <f>'relevés compteurs'!#REF!</f>
        <v>#REF!</v>
      </c>
      <c r="G15" s="10" t="e">
        <f>'relevés compteurs'!#REF!</f>
        <v>#REF!</v>
      </c>
      <c r="H15" s="10" t="e">
        <f>'relevés compteurs'!#REF!</f>
        <v>#REF!</v>
      </c>
      <c r="I15" s="11" t="e">
        <f t="shared" si="0"/>
        <v>#REF!</v>
      </c>
      <c r="J15" s="23" t="e">
        <f>'relevés compteurs'!#REF!</f>
        <v>#REF!</v>
      </c>
      <c r="K15" s="13" t="e">
        <f t="shared" si="1"/>
        <v>#REF!</v>
      </c>
      <c r="L15" s="11" t="e">
        <f t="shared" si="2"/>
        <v>#REF!</v>
      </c>
      <c r="M15" s="23" t="e">
        <f>'relevés compteurs'!#REF!</f>
        <v>#REF!</v>
      </c>
      <c r="N15" s="13" t="e">
        <f t="shared" si="3"/>
        <v>#REF!</v>
      </c>
      <c r="O15" s="24" t="e">
        <f t="shared" si="4"/>
        <v>#REF!</v>
      </c>
    </row>
    <row r="16" spans="1:15" ht="18" customHeight="1" x14ac:dyDescent="0.25">
      <c r="A16" s="22" t="s">
        <v>38</v>
      </c>
      <c r="B16" s="22" t="s">
        <v>7</v>
      </c>
      <c r="C16" s="22" t="s">
        <v>39</v>
      </c>
      <c r="D16" s="22" t="s">
        <v>43</v>
      </c>
      <c r="E16" s="10" t="e">
        <f>'relevés compteurs'!#REF!</f>
        <v>#REF!</v>
      </c>
      <c r="F16" s="10" t="e">
        <f>'relevés compteurs'!#REF!</f>
        <v>#REF!</v>
      </c>
      <c r="G16" s="10" t="e">
        <f>'relevés compteurs'!#REF!</f>
        <v>#REF!</v>
      </c>
      <c r="H16" s="10" t="e">
        <f>'relevés compteurs'!#REF!</f>
        <v>#REF!</v>
      </c>
      <c r="I16" s="11" t="e">
        <f t="shared" ref="I16:I50" si="5">IF(E16-G16&lt;0,0,E16-G16)</f>
        <v>#REF!</v>
      </c>
      <c r="J16" s="23" t="e">
        <f>'relevés compteurs'!#REF!</f>
        <v>#REF!</v>
      </c>
      <c r="K16" s="13" t="e">
        <f t="shared" si="1"/>
        <v>#REF!</v>
      </c>
      <c r="L16" s="11" t="e">
        <f t="shared" si="2"/>
        <v>#REF!</v>
      </c>
      <c r="M16" s="23" t="e">
        <f>'relevés compteurs'!#REF!</f>
        <v>#REF!</v>
      </c>
      <c r="N16" s="13" t="e">
        <f t="shared" si="3"/>
        <v>#REF!</v>
      </c>
      <c r="O16" s="24" t="e">
        <f t="shared" si="4"/>
        <v>#REF!</v>
      </c>
    </row>
    <row r="17" spans="1:15" ht="18" customHeight="1" x14ac:dyDescent="0.25">
      <c r="A17" s="22" t="s">
        <v>40</v>
      </c>
      <c r="B17" s="22" t="s">
        <v>7</v>
      </c>
      <c r="C17" s="22" t="s">
        <v>56</v>
      </c>
      <c r="D17" s="22" t="s">
        <v>59</v>
      </c>
      <c r="E17" s="10" t="e">
        <f>'relevés compteurs'!#REF!</f>
        <v>#REF!</v>
      </c>
      <c r="F17" s="10" t="e">
        <f>'relevés compteurs'!#REF!</f>
        <v>#REF!</v>
      </c>
      <c r="G17" s="10" t="e">
        <f>'relevés compteurs'!#REF!</f>
        <v>#REF!</v>
      </c>
      <c r="H17" s="10" t="e">
        <f>'relevés compteurs'!#REF!</f>
        <v>#REF!</v>
      </c>
      <c r="I17" s="11" t="e">
        <f t="shared" si="5"/>
        <v>#REF!</v>
      </c>
      <c r="J17" s="23" t="e">
        <f>'relevés compteurs'!#REF!</f>
        <v>#REF!</v>
      </c>
      <c r="K17" s="13" t="e">
        <f t="shared" si="1"/>
        <v>#REF!</v>
      </c>
      <c r="L17" s="11" t="e">
        <f t="shared" si="2"/>
        <v>#REF!</v>
      </c>
      <c r="M17" s="23" t="e">
        <f>'relevés compteurs'!#REF!</f>
        <v>#REF!</v>
      </c>
      <c r="N17" s="13" t="e">
        <f t="shared" si="3"/>
        <v>#REF!</v>
      </c>
      <c r="O17" s="24" t="e">
        <f t="shared" si="4"/>
        <v>#REF!</v>
      </c>
    </row>
    <row r="18" spans="1:15" ht="18" customHeight="1" x14ac:dyDescent="0.25">
      <c r="A18" s="22" t="s">
        <v>45</v>
      </c>
      <c r="B18" s="22" t="s">
        <v>7</v>
      </c>
      <c r="C18" s="22" t="s">
        <v>46</v>
      </c>
      <c r="D18" s="22" t="s">
        <v>47</v>
      </c>
      <c r="E18" s="10" t="e">
        <f>'relevés compteurs'!#REF!</f>
        <v>#REF!</v>
      </c>
      <c r="F18" s="10" t="e">
        <f>'relevés compteurs'!#REF!</f>
        <v>#REF!</v>
      </c>
      <c r="G18" s="10" t="e">
        <f>'relevés compteurs'!#REF!</f>
        <v>#REF!</v>
      </c>
      <c r="H18" s="10" t="e">
        <f>'relevés compteurs'!#REF!</f>
        <v>#REF!</v>
      </c>
      <c r="I18" s="11" t="e">
        <f t="shared" si="5"/>
        <v>#REF!</v>
      </c>
      <c r="J18" s="23" t="e">
        <f>'relevés compteurs'!#REF!</f>
        <v>#REF!</v>
      </c>
      <c r="K18" s="13" t="e">
        <f t="shared" si="1"/>
        <v>#REF!</v>
      </c>
      <c r="L18" s="11" t="e">
        <f t="shared" si="2"/>
        <v>#REF!</v>
      </c>
      <c r="M18" s="23" t="e">
        <f>'relevés compteurs'!#REF!</f>
        <v>#REF!</v>
      </c>
      <c r="N18" s="13" t="e">
        <f t="shared" si="3"/>
        <v>#REF!</v>
      </c>
      <c r="O18" s="24" t="e">
        <f t="shared" si="4"/>
        <v>#REF!</v>
      </c>
    </row>
    <row r="19" spans="1:15" ht="18" customHeight="1" x14ac:dyDescent="0.25">
      <c r="A19" s="22" t="s">
        <v>57</v>
      </c>
      <c r="B19" s="22" t="s">
        <v>7</v>
      </c>
      <c r="C19" s="22" t="s">
        <v>46</v>
      </c>
      <c r="D19" s="22" t="s">
        <v>58</v>
      </c>
      <c r="E19" s="10" t="e">
        <f>'relevés compteurs'!#REF!</f>
        <v>#REF!</v>
      </c>
      <c r="F19" s="10" t="e">
        <f>'relevés compteurs'!#REF!</f>
        <v>#REF!</v>
      </c>
      <c r="G19" s="10" t="e">
        <f>'relevés compteurs'!#REF!</f>
        <v>#REF!</v>
      </c>
      <c r="H19" s="10" t="e">
        <f>'relevés compteurs'!#REF!</f>
        <v>#REF!</v>
      </c>
      <c r="I19" s="11" t="e">
        <f t="shared" si="5"/>
        <v>#REF!</v>
      </c>
      <c r="J19" s="23" t="e">
        <f>'relevés compteurs'!#REF!</f>
        <v>#REF!</v>
      </c>
      <c r="K19" s="13" t="e">
        <f t="shared" si="1"/>
        <v>#REF!</v>
      </c>
      <c r="L19" s="11" t="e">
        <f t="shared" si="2"/>
        <v>#REF!</v>
      </c>
      <c r="M19" s="23" t="e">
        <f>'relevés compteurs'!#REF!</f>
        <v>#REF!</v>
      </c>
      <c r="N19" s="13" t="e">
        <f t="shared" si="3"/>
        <v>#REF!</v>
      </c>
      <c r="O19" s="24" t="e">
        <f t="shared" si="4"/>
        <v>#REF!</v>
      </c>
    </row>
    <row r="20" spans="1:15" ht="18" customHeight="1" x14ac:dyDescent="0.25">
      <c r="A20" s="22" t="s">
        <v>61</v>
      </c>
      <c r="B20" s="22" t="s">
        <v>15</v>
      </c>
      <c r="C20" s="22" t="s">
        <v>60</v>
      </c>
      <c r="D20" s="22" t="s">
        <v>62</v>
      </c>
      <c r="E20" s="10" t="e">
        <f>'relevés compteurs'!#REF!</f>
        <v>#REF!</v>
      </c>
      <c r="F20" s="10" t="e">
        <f>'relevés compteurs'!#REF!</f>
        <v>#REF!</v>
      </c>
      <c r="G20" s="10" t="e">
        <f>'relevés compteurs'!#REF!</f>
        <v>#REF!</v>
      </c>
      <c r="H20" s="10" t="e">
        <f>'relevés compteurs'!#REF!</f>
        <v>#REF!</v>
      </c>
      <c r="I20" s="11" t="e">
        <f t="shared" si="5"/>
        <v>#REF!</v>
      </c>
      <c r="J20" s="23" t="e">
        <f>'relevés compteurs'!#REF!</f>
        <v>#REF!</v>
      </c>
      <c r="K20" s="13" t="e">
        <f t="shared" si="1"/>
        <v>#REF!</v>
      </c>
      <c r="L20" s="11" t="e">
        <f t="shared" si="2"/>
        <v>#REF!</v>
      </c>
      <c r="M20" s="23" t="e">
        <f>'relevés compteurs'!#REF!</f>
        <v>#REF!</v>
      </c>
      <c r="N20" s="13" t="e">
        <f t="shared" si="3"/>
        <v>#REF!</v>
      </c>
      <c r="O20" s="24" t="e">
        <f t="shared" si="4"/>
        <v>#REF!</v>
      </c>
    </row>
    <row r="21" spans="1:15" ht="18" customHeight="1" x14ac:dyDescent="0.25">
      <c r="A21" s="22" t="s">
        <v>63</v>
      </c>
      <c r="B21" s="22" t="s">
        <v>7</v>
      </c>
      <c r="C21" s="22" t="s">
        <v>64</v>
      </c>
      <c r="D21" s="22" t="s">
        <v>65</v>
      </c>
      <c r="E21" s="10" t="e">
        <f>'relevés compteurs'!#REF!</f>
        <v>#REF!</v>
      </c>
      <c r="F21" s="10" t="e">
        <f>'relevés compteurs'!#REF!</f>
        <v>#REF!</v>
      </c>
      <c r="G21" s="10" t="e">
        <f>'relevés compteurs'!#REF!</f>
        <v>#REF!</v>
      </c>
      <c r="H21" s="10" t="e">
        <f>'relevés compteurs'!#REF!</f>
        <v>#REF!</v>
      </c>
      <c r="I21" s="11" t="e">
        <f t="shared" si="5"/>
        <v>#REF!</v>
      </c>
      <c r="J21" s="23" t="e">
        <f>'relevés compteurs'!#REF!</f>
        <v>#REF!</v>
      </c>
      <c r="K21" s="13" t="e">
        <f t="shared" si="1"/>
        <v>#REF!</v>
      </c>
      <c r="L21" s="11" t="e">
        <f t="shared" si="2"/>
        <v>#REF!</v>
      </c>
      <c r="M21" s="23" t="e">
        <f>'relevés compteurs'!#REF!</f>
        <v>#REF!</v>
      </c>
      <c r="N21" s="13" t="e">
        <f t="shared" si="3"/>
        <v>#REF!</v>
      </c>
      <c r="O21" s="24" t="e">
        <f t="shared" si="4"/>
        <v>#REF!</v>
      </c>
    </row>
    <row r="22" spans="1:15" ht="18" customHeight="1" x14ac:dyDescent="0.25">
      <c r="A22" s="22" t="s">
        <v>66</v>
      </c>
      <c r="B22" s="22" t="s">
        <v>7</v>
      </c>
      <c r="C22" s="22" t="s">
        <v>64</v>
      </c>
      <c r="D22" s="22" t="s">
        <v>67</v>
      </c>
      <c r="E22" s="10" t="e">
        <f>'relevés compteurs'!#REF!</f>
        <v>#REF!</v>
      </c>
      <c r="F22" s="10" t="e">
        <f>'relevés compteurs'!#REF!</f>
        <v>#REF!</v>
      </c>
      <c r="G22" s="10" t="e">
        <f>'relevés compteurs'!#REF!</f>
        <v>#REF!</v>
      </c>
      <c r="H22" s="10" t="e">
        <f>'relevés compteurs'!#REF!</f>
        <v>#REF!</v>
      </c>
      <c r="I22" s="11" t="e">
        <f t="shared" si="5"/>
        <v>#REF!</v>
      </c>
      <c r="J22" s="23" t="e">
        <f>'relevés compteurs'!#REF!</f>
        <v>#REF!</v>
      </c>
      <c r="K22" s="13" t="e">
        <f t="shared" si="1"/>
        <v>#REF!</v>
      </c>
      <c r="L22" s="11" t="e">
        <f t="shared" si="2"/>
        <v>#REF!</v>
      </c>
      <c r="M22" s="23" t="e">
        <f>'relevés compteurs'!#REF!</f>
        <v>#REF!</v>
      </c>
      <c r="N22" s="13" t="e">
        <f t="shared" si="3"/>
        <v>#REF!</v>
      </c>
      <c r="O22" s="24" t="e">
        <f t="shared" si="4"/>
        <v>#REF!</v>
      </c>
    </row>
    <row r="23" spans="1:15" ht="18" customHeight="1" x14ac:dyDescent="0.25">
      <c r="A23" s="22" t="s">
        <v>68</v>
      </c>
      <c r="B23" s="22" t="s">
        <v>7</v>
      </c>
      <c r="C23" s="22" t="s">
        <v>64</v>
      </c>
      <c r="D23" s="22" t="s">
        <v>69</v>
      </c>
      <c r="E23" s="10" t="e">
        <f>'relevés compteurs'!#REF!</f>
        <v>#REF!</v>
      </c>
      <c r="F23" s="10" t="e">
        <f>'relevés compteurs'!#REF!</f>
        <v>#REF!</v>
      </c>
      <c r="G23" s="10" t="e">
        <f>'relevés compteurs'!#REF!</f>
        <v>#REF!</v>
      </c>
      <c r="H23" s="10" t="e">
        <f>'relevés compteurs'!#REF!</f>
        <v>#REF!</v>
      </c>
      <c r="I23" s="11" t="e">
        <f t="shared" si="5"/>
        <v>#REF!</v>
      </c>
      <c r="J23" s="23" t="e">
        <f>'relevés compteurs'!#REF!</f>
        <v>#REF!</v>
      </c>
      <c r="K23" s="13" t="e">
        <f t="shared" si="1"/>
        <v>#REF!</v>
      </c>
      <c r="L23" s="11" t="e">
        <f t="shared" si="2"/>
        <v>#REF!</v>
      </c>
      <c r="M23" s="23" t="e">
        <f>'relevés compteurs'!#REF!</f>
        <v>#REF!</v>
      </c>
      <c r="N23" s="13" t="e">
        <f t="shared" si="3"/>
        <v>#REF!</v>
      </c>
      <c r="O23" s="24" t="e">
        <f t="shared" si="4"/>
        <v>#REF!</v>
      </c>
    </row>
    <row r="24" spans="1:15" ht="18" customHeight="1" x14ac:dyDescent="0.25">
      <c r="A24" s="22" t="s">
        <v>70</v>
      </c>
      <c r="B24" s="22" t="s">
        <v>7</v>
      </c>
      <c r="C24" s="22" t="s">
        <v>64</v>
      </c>
      <c r="D24" s="22" t="s">
        <v>71</v>
      </c>
      <c r="E24" s="10" t="e">
        <f>'relevés compteurs'!#REF!</f>
        <v>#REF!</v>
      </c>
      <c r="F24" s="10" t="e">
        <f>'relevés compteurs'!#REF!</f>
        <v>#REF!</v>
      </c>
      <c r="G24" s="10" t="e">
        <f>'relevés compteurs'!#REF!</f>
        <v>#REF!</v>
      </c>
      <c r="H24" s="10" t="e">
        <f>'relevés compteurs'!#REF!</f>
        <v>#REF!</v>
      </c>
      <c r="I24" s="11" t="e">
        <f t="shared" si="5"/>
        <v>#REF!</v>
      </c>
      <c r="J24" s="23" t="e">
        <f>'relevés compteurs'!#REF!</f>
        <v>#REF!</v>
      </c>
      <c r="K24" s="13" t="e">
        <f t="shared" si="1"/>
        <v>#REF!</v>
      </c>
      <c r="L24" s="11" t="e">
        <f t="shared" si="2"/>
        <v>#REF!</v>
      </c>
      <c r="M24" s="23" t="e">
        <f>'relevés compteurs'!#REF!</f>
        <v>#REF!</v>
      </c>
      <c r="N24" s="13" t="e">
        <f t="shared" si="3"/>
        <v>#REF!</v>
      </c>
      <c r="O24" s="24" t="e">
        <f t="shared" si="4"/>
        <v>#REF!</v>
      </c>
    </row>
    <row r="25" spans="1:15" ht="18" customHeight="1" x14ac:dyDescent="0.25">
      <c r="A25" s="22" t="s">
        <v>72</v>
      </c>
      <c r="B25" s="22" t="s">
        <v>7</v>
      </c>
      <c r="C25" s="22" t="s">
        <v>64</v>
      </c>
      <c r="D25" s="22" t="s">
        <v>73</v>
      </c>
      <c r="E25" s="10" t="e">
        <f>'relevés compteurs'!#REF!</f>
        <v>#REF!</v>
      </c>
      <c r="F25" s="10" t="e">
        <f>'relevés compteurs'!#REF!</f>
        <v>#REF!</v>
      </c>
      <c r="G25" s="10" t="e">
        <f>'relevés compteurs'!#REF!</f>
        <v>#REF!</v>
      </c>
      <c r="H25" s="10" t="e">
        <f>'relevés compteurs'!#REF!</f>
        <v>#REF!</v>
      </c>
      <c r="I25" s="11" t="e">
        <f t="shared" si="5"/>
        <v>#REF!</v>
      </c>
      <c r="J25" s="23" t="e">
        <f>'relevés compteurs'!#REF!</f>
        <v>#REF!</v>
      </c>
      <c r="K25" s="13" t="e">
        <f t="shared" si="1"/>
        <v>#REF!</v>
      </c>
      <c r="L25" s="11" t="e">
        <f t="shared" si="2"/>
        <v>#REF!</v>
      </c>
      <c r="M25" s="23" t="e">
        <f>'relevés compteurs'!#REF!</f>
        <v>#REF!</v>
      </c>
      <c r="N25" s="13" t="e">
        <f t="shared" si="3"/>
        <v>#REF!</v>
      </c>
      <c r="O25" s="24" t="e">
        <f t="shared" si="4"/>
        <v>#REF!</v>
      </c>
    </row>
    <row r="26" spans="1:15" ht="18" customHeight="1" x14ac:dyDescent="0.25">
      <c r="A26" s="22" t="s">
        <v>74</v>
      </c>
      <c r="B26" s="22" t="s">
        <v>7</v>
      </c>
      <c r="C26" s="22" t="s">
        <v>64</v>
      </c>
      <c r="D26" s="22" t="s">
        <v>75</v>
      </c>
      <c r="E26" s="10" t="e">
        <f>'relevés compteurs'!#REF!</f>
        <v>#REF!</v>
      </c>
      <c r="F26" s="10" t="e">
        <f>'relevés compteurs'!#REF!</f>
        <v>#REF!</v>
      </c>
      <c r="G26" s="10" t="e">
        <f>'relevés compteurs'!#REF!</f>
        <v>#REF!</v>
      </c>
      <c r="H26" s="10" t="e">
        <f>'relevés compteurs'!#REF!</f>
        <v>#REF!</v>
      </c>
      <c r="I26" s="11" t="e">
        <f t="shared" si="5"/>
        <v>#REF!</v>
      </c>
      <c r="J26" s="23" t="e">
        <f>'relevés compteurs'!#REF!</f>
        <v>#REF!</v>
      </c>
      <c r="K26" s="13" t="e">
        <f t="shared" si="1"/>
        <v>#REF!</v>
      </c>
      <c r="L26" s="11" t="e">
        <f t="shared" si="2"/>
        <v>#REF!</v>
      </c>
      <c r="M26" s="23" t="e">
        <f>'relevés compteurs'!#REF!</f>
        <v>#REF!</v>
      </c>
      <c r="N26" s="13" t="e">
        <f t="shared" si="3"/>
        <v>#REF!</v>
      </c>
      <c r="O26" s="24" t="e">
        <f t="shared" si="4"/>
        <v>#REF!</v>
      </c>
    </row>
    <row r="27" spans="1:15" ht="18" customHeight="1" x14ac:dyDescent="0.25">
      <c r="A27" s="22" t="s">
        <v>116</v>
      </c>
      <c r="B27" s="22" t="s">
        <v>7</v>
      </c>
      <c r="C27" s="22" t="s">
        <v>18</v>
      </c>
      <c r="D27" s="22" t="s">
        <v>76</v>
      </c>
      <c r="E27" s="10" t="e">
        <f>'relevés compteurs'!#REF!</f>
        <v>#REF!</v>
      </c>
      <c r="F27" s="10" t="e">
        <f>'relevés compteurs'!#REF!</f>
        <v>#REF!</v>
      </c>
      <c r="G27" s="10" t="e">
        <f>'relevés compteurs'!#REF!</f>
        <v>#REF!</v>
      </c>
      <c r="H27" s="10" t="e">
        <f>'relevés compteurs'!#REF!</f>
        <v>#REF!</v>
      </c>
      <c r="I27" s="11" t="e">
        <f t="shared" si="5"/>
        <v>#REF!</v>
      </c>
      <c r="J27" s="23" t="e">
        <f>'relevés compteurs'!#REF!</f>
        <v>#REF!</v>
      </c>
      <c r="K27" s="13" t="e">
        <f t="shared" si="1"/>
        <v>#REF!</v>
      </c>
      <c r="L27" s="11" t="e">
        <f t="shared" si="2"/>
        <v>#REF!</v>
      </c>
      <c r="M27" s="23" t="e">
        <f>'relevés compteurs'!#REF!</f>
        <v>#REF!</v>
      </c>
      <c r="N27" s="13" t="e">
        <f t="shared" si="3"/>
        <v>#REF!</v>
      </c>
      <c r="O27" s="24" t="e">
        <f t="shared" si="4"/>
        <v>#REF!</v>
      </c>
    </row>
    <row r="28" spans="1:15" ht="18" customHeight="1" x14ac:dyDescent="0.25">
      <c r="A28" s="22" t="s">
        <v>80</v>
      </c>
      <c r="B28" s="22" t="s">
        <v>7</v>
      </c>
      <c r="C28" s="22" t="s">
        <v>20</v>
      </c>
      <c r="D28" s="22" t="s">
        <v>81</v>
      </c>
      <c r="E28" s="10" t="e">
        <f>'relevés compteurs'!#REF!</f>
        <v>#REF!</v>
      </c>
      <c r="F28" s="10" t="e">
        <f>'relevés compteurs'!#REF!</f>
        <v>#REF!</v>
      </c>
      <c r="G28" s="10" t="e">
        <f>'relevés compteurs'!#REF!</f>
        <v>#REF!</v>
      </c>
      <c r="H28" s="10" t="e">
        <f>'relevés compteurs'!#REF!</f>
        <v>#REF!</v>
      </c>
      <c r="I28" s="11" t="e">
        <f t="shared" si="5"/>
        <v>#REF!</v>
      </c>
      <c r="J28" s="23" t="e">
        <f>'relevés compteurs'!#REF!</f>
        <v>#REF!</v>
      </c>
      <c r="K28" s="13" t="e">
        <f t="shared" si="1"/>
        <v>#REF!</v>
      </c>
      <c r="L28" s="11" t="e">
        <f t="shared" si="2"/>
        <v>#REF!</v>
      </c>
      <c r="M28" s="23" t="e">
        <f>'relevés compteurs'!#REF!</f>
        <v>#REF!</v>
      </c>
      <c r="N28" s="13" t="e">
        <f t="shared" si="3"/>
        <v>#REF!</v>
      </c>
      <c r="O28" s="24" t="e">
        <f t="shared" si="4"/>
        <v>#REF!</v>
      </c>
    </row>
    <row r="29" spans="1:15" ht="18" customHeight="1" x14ac:dyDescent="0.25">
      <c r="A29" s="22" t="s">
        <v>77</v>
      </c>
      <c r="B29" s="22" t="s">
        <v>7</v>
      </c>
      <c r="C29" s="22" t="s">
        <v>20</v>
      </c>
      <c r="D29" s="22" t="s">
        <v>82</v>
      </c>
      <c r="E29" s="10" t="e">
        <f>'relevés compteurs'!#REF!</f>
        <v>#REF!</v>
      </c>
      <c r="F29" s="10" t="e">
        <f>'relevés compteurs'!#REF!</f>
        <v>#REF!</v>
      </c>
      <c r="G29" s="10" t="e">
        <f>'relevés compteurs'!#REF!</f>
        <v>#REF!</v>
      </c>
      <c r="H29" s="10" t="e">
        <f>'relevés compteurs'!#REF!</f>
        <v>#REF!</v>
      </c>
      <c r="I29" s="11" t="e">
        <f t="shared" si="5"/>
        <v>#REF!</v>
      </c>
      <c r="J29" s="23" t="e">
        <f>'relevés compteurs'!#REF!</f>
        <v>#REF!</v>
      </c>
      <c r="K29" s="13" t="e">
        <f t="shared" si="1"/>
        <v>#REF!</v>
      </c>
      <c r="L29" s="11" t="e">
        <f t="shared" si="2"/>
        <v>#REF!</v>
      </c>
      <c r="M29" s="23" t="e">
        <f>'relevés compteurs'!#REF!</f>
        <v>#REF!</v>
      </c>
      <c r="N29" s="13" t="e">
        <f t="shared" si="3"/>
        <v>#REF!</v>
      </c>
      <c r="O29" s="24" t="e">
        <f t="shared" si="4"/>
        <v>#REF!</v>
      </c>
    </row>
    <row r="30" spans="1:15" ht="18" customHeight="1" x14ac:dyDescent="0.25">
      <c r="A30" s="22" t="s">
        <v>78</v>
      </c>
      <c r="B30" s="22" t="s">
        <v>7</v>
      </c>
      <c r="C30" s="22" t="s">
        <v>79</v>
      </c>
      <c r="D30" s="22" t="s">
        <v>84</v>
      </c>
      <c r="E30" s="10" t="e">
        <f>'relevés compteurs'!#REF!</f>
        <v>#REF!</v>
      </c>
      <c r="F30" s="10" t="e">
        <f>'relevés compteurs'!#REF!</f>
        <v>#REF!</v>
      </c>
      <c r="G30" s="10" t="e">
        <f>'relevés compteurs'!#REF!</f>
        <v>#REF!</v>
      </c>
      <c r="H30" s="10" t="e">
        <f>'relevés compteurs'!#REF!</f>
        <v>#REF!</v>
      </c>
      <c r="I30" s="11" t="e">
        <f t="shared" si="5"/>
        <v>#REF!</v>
      </c>
      <c r="J30" s="23" t="e">
        <f>'relevés compteurs'!#REF!</f>
        <v>#REF!</v>
      </c>
      <c r="K30" s="13" t="e">
        <f t="shared" si="1"/>
        <v>#REF!</v>
      </c>
      <c r="L30" s="11" t="e">
        <f t="shared" si="2"/>
        <v>#REF!</v>
      </c>
      <c r="M30" s="23" t="e">
        <f>'relevés compteurs'!#REF!</f>
        <v>#REF!</v>
      </c>
      <c r="N30" s="13" t="e">
        <f t="shared" si="3"/>
        <v>#REF!</v>
      </c>
      <c r="O30" s="24" t="e">
        <f t="shared" si="4"/>
        <v>#REF!</v>
      </c>
    </row>
    <row r="31" spans="1:15" ht="18" customHeight="1" x14ac:dyDescent="0.25">
      <c r="A31" s="22" t="s">
        <v>83</v>
      </c>
      <c r="B31" s="22" t="s">
        <v>7</v>
      </c>
      <c r="C31" s="22" t="s">
        <v>18</v>
      </c>
      <c r="D31" s="22" t="s">
        <v>85</v>
      </c>
      <c r="E31" s="10" t="e">
        <f>'relevés compteurs'!#REF!</f>
        <v>#REF!</v>
      </c>
      <c r="F31" s="10" t="e">
        <f>'relevés compteurs'!#REF!</f>
        <v>#REF!</v>
      </c>
      <c r="G31" s="10" t="e">
        <f>'relevés compteurs'!#REF!</f>
        <v>#REF!</v>
      </c>
      <c r="H31" s="10" t="e">
        <f>'relevés compteurs'!#REF!</f>
        <v>#REF!</v>
      </c>
      <c r="I31" s="11" t="e">
        <f t="shared" si="5"/>
        <v>#REF!</v>
      </c>
      <c r="J31" s="23" t="e">
        <f>'relevés compteurs'!#REF!</f>
        <v>#REF!</v>
      </c>
      <c r="K31" s="13" t="e">
        <f t="shared" si="1"/>
        <v>#REF!</v>
      </c>
      <c r="L31" s="11" t="e">
        <f t="shared" si="2"/>
        <v>#REF!</v>
      </c>
      <c r="M31" s="23" t="e">
        <f>'relevés compteurs'!#REF!</f>
        <v>#REF!</v>
      </c>
      <c r="N31" s="13" t="e">
        <f t="shared" si="3"/>
        <v>#REF!</v>
      </c>
      <c r="O31" s="24" t="e">
        <f t="shared" si="4"/>
        <v>#REF!</v>
      </c>
    </row>
    <row r="32" spans="1:15" ht="18" customHeight="1" x14ac:dyDescent="0.25">
      <c r="A32" s="22" t="s">
        <v>86</v>
      </c>
      <c r="B32" s="22" t="s">
        <v>7</v>
      </c>
      <c r="C32" s="22" t="s">
        <v>87</v>
      </c>
      <c r="D32" s="22" t="s">
        <v>92</v>
      </c>
      <c r="E32" s="10" t="e">
        <f>'relevés compteurs'!#REF!</f>
        <v>#REF!</v>
      </c>
      <c r="F32" s="10" t="e">
        <f>'relevés compteurs'!#REF!</f>
        <v>#REF!</v>
      </c>
      <c r="G32" s="10" t="e">
        <f>'relevés compteurs'!#REF!</f>
        <v>#REF!</v>
      </c>
      <c r="H32" s="10" t="e">
        <f>'relevés compteurs'!#REF!</f>
        <v>#REF!</v>
      </c>
      <c r="I32" s="11" t="e">
        <f t="shared" si="5"/>
        <v>#REF!</v>
      </c>
      <c r="J32" s="23" t="e">
        <f>'relevés compteurs'!#REF!</f>
        <v>#REF!</v>
      </c>
      <c r="K32" s="13" t="e">
        <f t="shared" si="1"/>
        <v>#REF!</v>
      </c>
      <c r="L32" s="11" t="e">
        <f t="shared" si="2"/>
        <v>#REF!</v>
      </c>
      <c r="M32" s="23" t="e">
        <f>'relevés compteurs'!#REF!</f>
        <v>#REF!</v>
      </c>
      <c r="N32" s="13" t="e">
        <f t="shared" si="3"/>
        <v>#REF!</v>
      </c>
      <c r="O32" s="24" t="e">
        <f t="shared" si="4"/>
        <v>#REF!</v>
      </c>
    </row>
    <row r="33" spans="1:15" ht="18" customHeight="1" x14ac:dyDescent="0.25">
      <c r="A33" s="22" t="s">
        <v>89</v>
      </c>
      <c r="B33" s="22" t="s">
        <v>7</v>
      </c>
      <c r="C33" s="22" t="s">
        <v>87</v>
      </c>
      <c r="D33" s="22" t="s">
        <v>90</v>
      </c>
      <c r="E33" s="10" t="e">
        <f>'relevés compteurs'!#REF!</f>
        <v>#REF!</v>
      </c>
      <c r="F33" s="10" t="e">
        <f>'relevés compteurs'!#REF!</f>
        <v>#REF!</v>
      </c>
      <c r="G33" s="10" t="e">
        <f>'relevés compteurs'!#REF!</f>
        <v>#REF!</v>
      </c>
      <c r="H33" s="10" t="e">
        <f>'relevés compteurs'!#REF!</f>
        <v>#REF!</v>
      </c>
      <c r="I33" s="11" t="e">
        <f t="shared" si="5"/>
        <v>#REF!</v>
      </c>
      <c r="J33" s="23" t="e">
        <f>'relevés compteurs'!#REF!</f>
        <v>#REF!</v>
      </c>
      <c r="K33" s="13" t="e">
        <f t="shared" si="1"/>
        <v>#REF!</v>
      </c>
      <c r="L33" s="11" t="e">
        <f t="shared" si="2"/>
        <v>#REF!</v>
      </c>
      <c r="M33" s="23" t="e">
        <f>'relevés compteurs'!#REF!</f>
        <v>#REF!</v>
      </c>
      <c r="N33" s="13" t="e">
        <f t="shared" si="3"/>
        <v>#REF!</v>
      </c>
      <c r="O33" s="24" t="e">
        <f t="shared" si="4"/>
        <v>#REF!</v>
      </c>
    </row>
    <row r="34" spans="1:15" ht="18" customHeight="1" x14ac:dyDescent="0.25">
      <c r="A34" s="22" t="s">
        <v>88</v>
      </c>
      <c r="B34" s="22" t="s">
        <v>7</v>
      </c>
      <c r="C34" s="22" t="s">
        <v>18</v>
      </c>
      <c r="D34" s="22" t="s">
        <v>91</v>
      </c>
      <c r="E34" s="10" t="e">
        <f>'relevés compteurs'!#REF!</f>
        <v>#REF!</v>
      </c>
      <c r="F34" s="10" t="e">
        <f>'relevés compteurs'!#REF!</f>
        <v>#REF!</v>
      </c>
      <c r="G34" s="10" t="e">
        <f>'relevés compteurs'!#REF!</f>
        <v>#REF!</v>
      </c>
      <c r="H34" s="10" t="e">
        <f>'relevés compteurs'!#REF!</f>
        <v>#REF!</v>
      </c>
      <c r="I34" s="11" t="e">
        <f t="shared" si="5"/>
        <v>#REF!</v>
      </c>
      <c r="J34" s="23" t="e">
        <f>'relevés compteurs'!#REF!</f>
        <v>#REF!</v>
      </c>
      <c r="K34" s="13" t="e">
        <f t="shared" si="1"/>
        <v>#REF!</v>
      </c>
      <c r="L34" s="11" t="e">
        <f t="shared" si="2"/>
        <v>#REF!</v>
      </c>
      <c r="M34" s="23" t="e">
        <f>'relevés compteurs'!#REF!</f>
        <v>#REF!</v>
      </c>
      <c r="N34" s="13" t="e">
        <f t="shared" si="3"/>
        <v>#REF!</v>
      </c>
      <c r="O34" s="24" t="e">
        <f t="shared" si="4"/>
        <v>#REF!</v>
      </c>
    </row>
    <row r="35" spans="1:15" ht="18" customHeight="1" x14ac:dyDescent="0.25">
      <c r="A35" s="167" t="s">
        <v>93</v>
      </c>
      <c r="B35" s="22" t="s">
        <v>7</v>
      </c>
      <c r="C35" s="22" t="s">
        <v>79</v>
      </c>
      <c r="D35" s="22" t="s">
        <v>94</v>
      </c>
      <c r="E35" s="10" t="e">
        <f>'relevés compteurs'!#REF!</f>
        <v>#REF!</v>
      </c>
      <c r="F35" s="10" t="e">
        <f>'relevés compteurs'!#REF!</f>
        <v>#REF!</v>
      </c>
      <c r="G35" s="10" t="e">
        <f>'relevés compteurs'!#REF!</f>
        <v>#REF!</v>
      </c>
      <c r="H35" s="10" t="e">
        <f>'relevés compteurs'!#REF!</f>
        <v>#REF!</v>
      </c>
      <c r="I35" s="11" t="e">
        <f t="shared" si="5"/>
        <v>#REF!</v>
      </c>
      <c r="J35" s="23" t="e">
        <f>'relevés compteurs'!#REF!</f>
        <v>#REF!</v>
      </c>
      <c r="K35" s="13" t="e">
        <f t="shared" si="1"/>
        <v>#REF!</v>
      </c>
      <c r="L35" s="11" t="e">
        <f t="shared" si="2"/>
        <v>#REF!</v>
      </c>
      <c r="M35" s="23" t="e">
        <f>'relevés compteurs'!#REF!</f>
        <v>#REF!</v>
      </c>
      <c r="N35" s="13" t="e">
        <f t="shared" si="3"/>
        <v>#REF!</v>
      </c>
      <c r="O35" s="24" t="e">
        <f t="shared" si="4"/>
        <v>#REF!</v>
      </c>
    </row>
    <row r="36" spans="1:15" ht="18" customHeight="1" x14ac:dyDescent="0.25">
      <c r="A36" s="168"/>
      <c r="B36" s="22" t="s">
        <v>7</v>
      </c>
      <c r="C36" s="22" t="s">
        <v>79</v>
      </c>
      <c r="D36" s="22" t="s">
        <v>95</v>
      </c>
      <c r="E36" s="10" t="e">
        <f>'relevés compteurs'!#REF!</f>
        <v>#REF!</v>
      </c>
      <c r="F36" s="10" t="e">
        <f>'relevés compteurs'!#REF!</f>
        <v>#REF!</v>
      </c>
      <c r="G36" s="10" t="e">
        <f>'relevés compteurs'!#REF!</f>
        <v>#REF!</v>
      </c>
      <c r="H36" s="10" t="e">
        <f>'relevés compteurs'!#REF!</f>
        <v>#REF!</v>
      </c>
      <c r="I36" s="11" t="e">
        <f t="shared" si="5"/>
        <v>#REF!</v>
      </c>
      <c r="J36" s="23" t="e">
        <f>'relevés compteurs'!#REF!</f>
        <v>#REF!</v>
      </c>
      <c r="K36" s="13" t="e">
        <f t="shared" si="1"/>
        <v>#REF!</v>
      </c>
      <c r="L36" s="11" t="e">
        <f t="shared" si="2"/>
        <v>#REF!</v>
      </c>
      <c r="M36" s="23" t="e">
        <f>'relevés compteurs'!#REF!</f>
        <v>#REF!</v>
      </c>
      <c r="N36" s="13" t="e">
        <f t="shared" si="3"/>
        <v>#REF!</v>
      </c>
      <c r="O36" s="24" t="e">
        <f t="shared" si="4"/>
        <v>#REF!</v>
      </c>
    </row>
    <row r="37" spans="1:15" ht="18" customHeight="1" x14ac:dyDescent="0.25">
      <c r="A37" s="22" t="s">
        <v>96</v>
      </c>
      <c r="B37" s="22" t="s">
        <v>7</v>
      </c>
      <c r="C37" s="22" t="s">
        <v>87</v>
      </c>
      <c r="D37" s="22" t="s">
        <v>97</v>
      </c>
      <c r="E37" s="10" t="e">
        <f>'relevés compteurs'!#REF!</f>
        <v>#REF!</v>
      </c>
      <c r="F37" s="10" t="e">
        <f>'relevés compteurs'!#REF!</f>
        <v>#REF!</v>
      </c>
      <c r="G37" s="10" t="e">
        <f>'relevés compteurs'!#REF!</f>
        <v>#REF!</v>
      </c>
      <c r="H37" s="10" t="e">
        <f>'relevés compteurs'!#REF!</f>
        <v>#REF!</v>
      </c>
      <c r="I37" s="11" t="e">
        <f t="shared" si="5"/>
        <v>#REF!</v>
      </c>
      <c r="J37" s="23" t="e">
        <f>'relevés compteurs'!#REF!</f>
        <v>#REF!</v>
      </c>
      <c r="K37" s="13" t="e">
        <f t="shared" si="1"/>
        <v>#REF!</v>
      </c>
      <c r="L37" s="11" t="e">
        <f t="shared" si="2"/>
        <v>#REF!</v>
      </c>
      <c r="M37" s="23" t="e">
        <f>'relevés compteurs'!#REF!</f>
        <v>#REF!</v>
      </c>
      <c r="N37" s="13" t="e">
        <f t="shared" si="3"/>
        <v>#REF!</v>
      </c>
      <c r="O37" s="24" t="e">
        <f t="shared" si="4"/>
        <v>#REF!</v>
      </c>
    </row>
    <row r="38" spans="1:15" ht="18" customHeight="1" x14ac:dyDescent="0.25">
      <c r="A38" s="22" t="s">
        <v>103</v>
      </c>
      <c r="B38" s="22" t="s">
        <v>7</v>
      </c>
      <c r="C38" s="22" t="s">
        <v>87</v>
      </c>
      <c r="D38" s="22" t="s">
        <v>104</v>
      </c>
      <c r="E38" s="10" t="e">
        <f>'relevés compteurs'!#REF!</f>
        <v>#REF!</v>
      </c>
      <c r="F38" s="10" t="e">
        <f>'relevés compteurs'!#REF!</f>
        <v>#REF!</v>
      </c>
      <c r="G38" s="10" t="e">
        <f>'relevés compteurs'!#REF!</f>
        <v>#REF!</v>
      </c>
      <c r="H38" s="10" t="e">
        <f>'relevés compteurs'!#REF!</f>
        <v>#REF!</v>
      </c>
      <c r="I38" s="11" t="e">
        <f t="shared" si="5"/>
        <v>#REF!</v>
      </c>
      <c r="J38" s="23" t="e">
        <f>'relevés compteurs'!#REF!</f>
        <v>#REF!</v>
      </c>
      <c r="K38" s="13" t="e">
        <f t="shared" si="1"/>
        <v>#REF!</v>
      </c>
      <c r="L38" s="11" t="e">
        <f t="shared" si="2"/>
        <v>#REF!</v>
      </c>
      <c r="M38" s="23" t="e">
        <f>'relevés compteurs'!#REF!</f>
        <v>#REF!</v>
      </c>
      <c r="N38" s="13" t="e">
        <f t="shared" si="3"/>
        <v>#REF!</v>
      </c>
      <c r="O38" s="24" t="e">
        <f t="shared" si="4"/>
        <v>#REF!</v>
      </c>
    </row>
    <row r="39" spans="1:15" ht="18" customHeight="1" x14ac:dyDescent="0.25">
      <c r="A39" s="22" t="s">
        <v>98</v>
      </c>
      <c r="B39" s="22" t="s">
        <v>7</v>
      </c>
      <c r="C39" s="22" t="s">
        <v>87</v>
      </c>
      <c r="D39" s="22" t="s">
        <v>102</v>
      </c>
      <c r="E39" s="10" t="e">
        <f>'relevés compteurs'!#REF!</f>
        <v>#REF!</v>
      </c>
      <c r="F39" s="10" t="e">
        <f>'relevés compteurs'!#REF!</f>
        <v>#REF!</v>
      </c>
      <c r="G39" s="10" t="e">
        <f>'relevés compteurs'!#REF!</f>
        <v>#REF!</v>
      </c>
      <c r="H39" s="10" t="e">
        <f>'relevés compteurs'!#REF!</f>
        <v>#REF!</v>
      </c>
      <c r="I39" s="11" t="e">
        <f t="shared" si="5"/>
        <v>#REF!</v>
      </c>
      <c r="J39" s="23" t="e">
        <f>'relevés compteurs'!#REF!</f>
        <v>#REF!</v>
      </c>
      <c r="K39" s="13" t="e">
        <f t="shared" si="1"/>
        <v>#REF!</v>
      </c>
      <c r="L39" s="11" t="e">
        <f t="shared" si="2"/>
        <v>#REF!</v>
      </c>
      <c r="M39" s="23" t="e">
        <f>'relevés compteurs'!#REF!</f>
        <v>#REF!</v>
      </c>
      <c r="N39" s="13" t="e">
        <f t="shared" si="3"/>
        <v>#REF!</v>
      </c>
      <c r="O39" s="24" t="e">
        <f t="shared" si="4"/>
        <v>#REF!</v>
      </c>
    </row>
    <row r="40" spans="1:15" ht="18" customHeight="1" x14ac:dyDescent="0.25">
      <c r="A40" s="22" t="s">
        <v>99</v>
      </c>
      <c r="B40" s="22" t="s">
        <v>7</v>
      </c>
      <c r="C40" s="22" t="s">
        <v>87</v>
      </c>
      <c r="D40" s="22" t="s">
        <v>112</v>
      </c>
      <c r="E40" s="10" t="e">
        <f>'relevés compteurs'!#REF!</f>
        <v>#REF!</v>
      </c>
      <c r="F40" s="10" t="e">
        <f>'relevés compteurs'!#REF!</f>
        <v>#REF!</v>
      </c>
      <c r="G40" s="10" t="e">
        <f>'relevés compteurs'!#REF!</f>
        <v>#REF!</v>
      </c>
      <c r="H40" s="10" t="e">
        <f>'relevés compteurs'!#REF!</f>
        <v>#REF!</v>
      </c>
      <c r="I40" s="11" t="e">
        <f t="shared" si="5"/>
        <v>#REF!</v>
      </c>
      <c r="J40" s="23" t="e">
        <f>'relevés compteurs'!#REF!</f>
        <v>#REF!</v>
      </c>
      <c r="K40" s="13" t="e">
        <f t="shared" si="1"/>
        <v>#REF!</v>
      </c>
      <c r="L40" s="11" t="e">
        <f t="shared" si="2"/>
        <v>#REF!</v>
      </c>
      <c r="M40" s="23" t="e">
        <f>'relevés compteurs'!#REF!</f>
        <v>#REF!</v>
      </c>
      <c r="N40" s="13" t="e">
        <f t="shared" si="3"/>
        <v>#REF!</v>
      </c>
      <c r="O40" s="24" t="e">
        <f t="shared" si="4"/>
        <v>#REF!</v>
      </c>
    </row>
    <row r="41" spans="1:15" ht="18" customHeight="1" x14ac:dyDescent="0.25">
      <c r="A41" s="22" t="s">
        <v>101</v>
      </c>
      <c r="B41" s="22" t="s">
        <v>7</v>
      </c>
      <c r="C41" s="22" t="s">
        <v>18</v>
      </c>
      <c r="D41" s="22" t="s">
        <v>105</v>
      </c>
      <c r="E41" s="10" t="e">
        <f>'relevés compteurs'!#REF!</f>
        <v>#REF!</v>
      </c>
      <c r="F41" s="10" t="e">
        <f>'relevés compteurs'!#REF!</f>
        <v>#REF!</v>
      </c>
      <c r="G41" s="10" t="e">
        <f>'relevés compteurs'!#REF!</f>
        <v>#REF!</v>
      </c>
      <c r="H41" s="10" t="e">
        <f>'relevés compteurs'!#REF!</f>
        <v>#REF!</v>
      </c>
      <c r="I41" s="11" t="e">
        <f t="shared" si="5"/>
        <v>#REF!</v>
      </c>
      <c r="J41" s="23" t="e">
        <f>'relevés compteurs'!#REF!</f>
        <v>#REF!</v>
      </c>
      <c r="K41" s="13" t="e">
        <f t="shared" si="1"/>
        <v>#REF!</v>
      </c>
      <c r="L41" s="11" t="e">
        <f t="shared" si="2"/>
        <v>#REF!</v>
      </c>
      <c r="M41" s="23" t="e">
        <f>'relevés compteurs'!#REF!</f>
        <v>#REF!</v>
      </c>
      <c r="N41" s="13" t="e">
        <f t="shared" si="3"/>
        <v>#REF!</v>
      </c>
      <c r="O41" s="24" t="e">
        <f t="shared" si="4"/>
        <v>#REF!</v>
      </c>
    </row>
    <row r="42" spans="1:15" ht="18" customHeight="1" x14ac:dyDescent="0.25">
      <c r="A42" s="163" t="s">
        <v>106</v>
      </c>
      <c r="B42" s="22" t="s">
        <v>7</v>
      </c>
      <c r="C42" s="22" t="s">
        <v>107</v>
      </c>
      <c r="D42" s="22" t="s">
        <v>110</v>
      </c>
      <c r="E42" s="10" t="e">
        <f>'relevés compteurs'!#REF!</f>
        <v>#REF!</v>
      </c>
      <c r="F42" s="10" t="e">
        <f>'relevés compteurs'!#REF!</f>
        <v>#REF!</v>
      </c>
      <c r="G42" s="10" t="e">
        <f>'relevés compteurs'!#REF!</f>
        <v>#REF!</v>
      </c>
      <c r="H42" s="10" t="e">
        <f>'relevés compteurs'!#REF!</f>
        <v>#REF!</v>
      </c>
      <c r="I42" s="11" t="e">
        <f t="shared" si="5"/>
        <v>#REF!</v>
      </c>
      <c r="J42" s="23" t="e">
        <f>'relevés compteurs'!#REF!</f>
        <v>#REF!</v>
      </c>
      <c r="K42" s="13" t="e">
        <f t="shared" si="1"/>
        <v>#REF!</v>
      </c>
      <c r="L42" s="11" t="e">
        <f t="shared" si="2"/>
        <v>#REF!</v>
      </c>
      <c r="M42" s="23" t="e">
        <f>'relevés compteurs'!#REF!</f>
        <v>#REF!</v>
      </c>
      <c r="N42" s="13" t="e">
        <f t="shared" si="3"/>
        <v>#REF!</v>
      </c>
      <c r="O42" s="24" t="e">
        <f t="shared" si="4"/>
        <v>#REF!</v>
      </c>
    </row>
    <row r="43" spans="1:15" ht="18" customHeight="1" x14ac:dyDescent="0.25">
      <c r="A43" s="163"/>
      <c r="B43" s="22" t="s">
        <v>7</v>
      </c>
      <c r="C43" s="22" t="s">
        <v>18</v>
      </c>
      <c r="D43" s="22" t="s">
        <v>109</v>
      </c>
      <c r="E43" s="10" t="e">
        <f>'relevés compteurs'!#REF!</f>
        <v>#REF!</v>
      </c>
      <c r="F43" s="10" t="e">
        <f>'relevés compteurs'!#REF!</f>
        <v>#REF!</v>
      </c>
      <c r="G43" s="10" t="e">
        <f>'relevés compteurs'!#REF!</f>
        <v>#REF!</v>
      </c>
      <c r="H43" s="10" t="e">
        <f>'relevés compteurs'!#REF!</f>
        <v>#REF!</v>
      </c>
      <c r="I43" s="11" t="e">
        <f t="shared" si="5"/>
        <v>#REF!</v>
      </c>
      <c r="J43" s="23" t="e">
        <f>'relevés compteurs'!#REF!</f>
        <v>#REF!</v>
      </c>
      <c r="K43" s="13" t="e">
        <f t="shared" si="1"/>
        <v>#REF!</v>
      </c>
      <c r="L43" s="11" t="e">
        <f t="shared" si="2"/>
        <v>#REF!</v>
      </c>
      <c r="M43" s="23" t="e">
        <f>'relevés compteurs'!#REF!</f>
        <v>#REF!</v>
      </c>
      <c r="N43" s="13" t="e">
        <f t="shared" si="3"/>
        <v>#REF!</v>
      </c>
      <c r="O43" s="24" t="e">
        <f t="shared" si="4"/>
        <v>#REF!</v>
      </c>
    </row>
    <row r="44" spans="1:15" ht="18" customHeight="1" x14ac:dyDescent="0.25">
      <c r="A44" s="22" t="s">
        <v>108</v>
      </c>
      <c r="B44" s="22" t="s">
        <v>7</v>
      </c>
      <c r="C44" s="22" t="s">
        <v>87</v>
      </c>
      <c r="D44" s="22" t="s">
        <v>111</v>
      </c>
      <c r="E44" s="10" t="e">
        <f>'relevés compteurs'!#REF!</f>
        <v>#REF!</v>
      </c>
      <c r="F44" s="10" t="e">
        <f>'relevés compteurs'!#REF!</f>
        <v>#REF!</v>
      </c>
      <c r="G44" s="10" t="e">
        <f>'relevés compteurs'!#REF!</f>
        <v>#REF!</v>
      </c>
      <c r="H44" s="10" t="e">
        <f>'relevés compteurs'!#REF!</f>
        <v>#REF!</v>
      </c>
      <c r="I44" s="11" t="e">
        <f t="shared" si="5"/>
        <v>#REF!</v>
      </c>
      <c r="J44" s="23" t="e">
        <f>'relevés compteurs'!#REF!</f>
        <v>#REF!</v>
      </c>
      <c r="K44" s="13" t="e">
        <f t="shared" si="1"/>
        <v>#REF!</v>
      </c>
      <c r="L44" s="11" t="e">
        <f t="shared" si="2"/>
        <v>#REF!</v>
      </c>
      <c r="M44" s="23" t="e">
        <f>'relevés compteurs'!#REF!</f>
        <v>#REF!</v>
      </c>
      <c r="N44" s="13" t="e">
        <f t="shared" si="3"/>
        <v>#REF!</v>
      </c>
      <c r="O44" s="24" t="e">
        <f t="shared" si="4"/>
        <v>#REF!</v>
      </c>
    </row>
    <row r="45" spans="1:15" ht="18" customHeight="1" x14ac:dyDescent="0.25">
      <c r="A45" s="22" t="s">
        <v>113</v>
      </c>
      <c r="B45" s="22" t="s">
        <v>15</v>
      </c>
      <c r="C45" s="22" t="s">
        <v>114</v>
      </c>
      <c r="D45" s="22" t="s">
        <v>115</v>
      </c>
      <c r="E45" s="10" t="e">
        <f>'relevés compteurs'!#REF!</f>
        <v>#REF!</v>
      </c>
      <c r="F45" s="10" t="e">
        <f>'relevés compteurs'!#REF!</f>
        <v>#REF!</v>
      </c>
      <c r="G45" s="10" t="e">
        <f>'relevés compteurs'!#REF!</f>
        <v>#REF!</v>
      </c>
      <c r="H45" s="10" t="e">
        <f>'relevés compteurs'!#REF!</f>
        <v>#REF!</v>
      </c>
      <c r="I45" s="11" t="e">
        <f t="shared" si="5"/>
        <v>#REF!</v>
      </c>
      <c r="J45" s="23" t="e">
        <f>'relevés compteurs'!#REF!</f>
        <v>#REF!</v>
      </c>
      <c r="K45" s="13" t="e">
        <f t="shared" si="1"/>
        <v>#REF!</v>
      </c>
      <c r="L45" s="11" t="e">
        <f t="shared" si="2"/>
        <v>#REF!</v>
      </c>
      <c r="M45" s="23" t="e">
        <f>'relevés compteurs'!#REF!</f>
        <v>#REF!</v>
      </c>
      <c r="N45" s="13" t="e">
        <f t="shared" si="3"/>
        <v>#REF!</v>
      </c>
      <c r="O45" s="24" t="e">
        <f t="shared" si="4"/>
        <v>#REF!</v>
      </c>
    </row>
    <row r="46" spans="1:15" ht="18" customHeight="1" x14ac:dyDescent="0.25">
      <c r="A46" s="22" t="s">
        <v>117</v>
      </c>
      <c r="B46" s="22" t="s">
        <v>15</v>
      </c>
      <c r="C46" s="22" t="s">
        <v>114</v>
      </c>
      <c r="D46" s="22" t="s">
        <v>118</v>
      </c>
      <c r="E46" s="10" t="e">
        <f>'relevés compteurs'!#REF!</f>
        <v>#REF!</v>
      </c>
      <c r="F46" s="10" t="e">
        <f>'relevés compteurs'!#REF!</f>
        <v>#REF!</v>
      </c>
      <c r="G46" s="10" t="e">
        <f>'relevés compteurs'!#REF!</f>
        <v>#REF!</v>
      </c>
      <c r="H46" s="10" t="e">
        <f>'relevés compteurs'!#REF!</f>
        <v>#REF!</v>
      </c>
      <c r="I46" s="11" t="e">
        <f t="shared" si="5"/>
        <v>#REF!</v>
      </c>
      <c r="J46" s="23" t="e">
        <f>'relevés compteurs'!#REF!</f>
        <v>#REF!</v>
      </c>
      <c r="K46" s="13" t="e">
        <f t="shared" si="1"/>
        <v>#REF!</v>
      </c>
      <c r="L46" s="11" t="e">
        <f t="shared" si="2"/>
        <v>#REF!</v>
      </c>
      <c r="M46" s="23" t="e">
        <f>'relevés compteurs'!#REF!</f>
        <v>#REF!</v>
      </c>
      <c r="N46" s="13" t="e">
        <f t="shared" si="3"/>
        <v>#REF!</v>
      </c>
      <c r="O46" s="24" t="e">
        <f t="shared" si="4"/>
        <v>#REF!</v>
      </c>
    </row>
    <row r="47" spans="1:15" ht="18" customHeight="1" x14ac:dyDescent="0.25">
      <c r="A47" s="22" t="s">
        <v>119</v>
      </c>
      <c r="B47" s="22" t="s">
        <v>7</v>
      </c>
      <c r="C47" s="22" t="s">
        <v>120</v>
      </c>
      <c r="D47" s="22" t="s">
        <v>125</v>
      </c>
      <c r="E47" s="10" t="e">
        <f>'relevés compteurs'!#REF!</f>
        <v>#REF!</v>
      </c>
      <c r="F47" s="10" t="e">
        <f>'relevés compteurs'!#REF!</f>
        <v>#REF!</v>
      </c>
      <c r="G47" s="10" t="e">
        <f>'relevés compteurs'!#REF!</f>
        <v>#REF!</v>
      </c>
      <c r="H47" s="10" t="e">
        <f>'relevés compteurs'!#REF!</f>
        <v>#REF!</v>
      </c>
      <c r="I47" s="11" t="e">
        <f t="shared" si="5"/>
        <v>#REF!</v>
      </c>
      <c r="J47" s="23" t="e">
        <f>'relevés compteurs'!#REF!</f>
        <v>#REF!</v>
      </c>
      <c r="K47" s="13" t="e">
        <f t="shared" si="1"/>
        <v>#REF!</v>
      </c>
      <c r="L47" s="11" t="e">
        <f t="shared" si="2"/>
        <v>#REF!</v>
      </c>
      <c r="M47" s="23" t="e">
        <f>'relevés compteurs'!#REF!</f>
        <v>#REF!</v>
      </c>
      <c r="N47" s="13" t="e">
        <f t="shared" si="3"/>
        <v>#REF!</v>
      </c>
      <c r="O47" s="24" t="e">
        <f t="shared" si="4"/>
        <v>#REF!</v>
      </c>
    </row>
    <row r="48" spans="1:15" ht="18" customHeight="1" x14ac:dyDescent="0.25">
      <c r="A48" s="163" t="s">
        <v>121</v>
      </c>
      <c r="B48" s="22" t="s">
        <v>7</v>
      </c>
      <c r="C48" s="22" t="s">
        <v>120</v>
      </c>
      <c r="D48" s="22" t="s">
        <v>124</v>
      </c>
      <c r="E48" s="10" t="e">
        <f>'relevés compteurs'!#REF!</f>
        <v>#REF!</v>
      </c>
      <c r="F48" s="10" t="e">
        <f>'relevés compteurs'!#REF!</f>
        <v>#REF!</v>
      </c>
      <c r="G48" s="10" t="e">
        <f>'relevés compteurs'!#REF!</f>
        <v>#REF!</v>
      </c>
      <c r="H48" s="10" t="e">
        <f>'relevés compteurs'!#REF!</f>
        <v>#REF!</v>
      </c>
      <c r="I48" s="11" t="e">
        <f t="shared" si="5"/>
        <v>#REF!</v>
      </c>
      <c r="J48" s="23" t="e">
        <f>'relevés compteurs'!#REF!</f>
        <v>#REF!</v>
      </c>
      <c r="K48" s="13" t="e">
        <f t="shared" si="1"/>
        <v>#REF!</v>
      </c>
      <c r="L48" s="11" t="e">
        <f t="shared" si="2"/>
        <v>#REF!</v>
      </c>
      <c r="M48" s="23" t="e">
        <f>'relevés compteurs'!#REF!</f>
        <v>#REF!</v>
      </c>
      <c r="N48" s="13" t="e">
        <f t="shared" si="3"/>
        <v>#REF!</v>
      </c>
      <c r="O48" s="24" t="e">
        <f t="shared" si="4"/>
        <v>#REF!</v>
      </c>
    </row>
    <row r="49" spans="1:15" ht="18" customHeight="1" x14ac:dyDescent="0.25">
      <c r="A49" s="163"/>
      <c r="B49" s="22" t="s">
        <v>15</v>
      </c>
      <c r="C49" s="22" t="s">
        <v>122</v>
      </c>
      <c r="D49" s="22" t="s">
        <v>123</v>
      </c>
      <c r="E49" s="10" t="e">
        <f>'relevés compteurs'!#REF!</f>
        <v>#REF!</v>
      </c>
      <c r="F49" s="10" t="e">
        <f>'relevés compteurs'!#REF!</f>
        <v>#REF!</v>
      </c>
      <c r="G49" s="10" t="e">
        <f>'relevés compteurs'!#REF!</f>
        <v>#REF!</v>
      </c>
      <c r="H49" s="10" t="e">
        <f>'relevés compteurs'!#REF!</f>
        <v>#REF!</v>
      </c>
      <c r="I49" s="11" t="e">
        <f t="shared" si="5"/>
        <v>#REF!</v>
      </c>
      <c r="J49" s="23" t="e">
        <f>'relevés compteurs'!#REF!</f>
        <v>#REF!</v>
      </c>
      <c r="K49" s="13" t="e">
        <f t="shared" si="1"/>
        <v>#REF!</v>
      </c>
      <c r="L49" s="11" t="e">
        <f t="shared" si="2"/>
        <v>#REF!</v>
      </c>
      <c r="M49" s="23" t="e">
        <f>'relevés compteurs'!#REF!</f>
        <v>#REF!</v>
      </c>
      <c r="N49" s="13" t="e">
        <f t="shared" si="3"/>
        <v>#REF!</v>
      </c>
      <c r="O49" s="24" t="e">
        <f t="shared" si="4"/>
        <v>#REF!</v>
      </c>
    </row>
    <row r="50" spans="1:15" ht="18" customHeight="1" x14ac:dyDescent="0.25">
      <c r="A50" s="22" t="s">
        <v>126</v>
      </c>
      <c r="B50" s="22" t="s">
        <v>7</v>
      </c>
      <c r="C50" s="22" t="s">
        <v>120</v>
      </c>
      <c r="D50" s="22" t="s">
        <v>127</v>
      </c>
      <c r="E50" s="10" t="e">
        <f>'relevés compteurs'!#REF!</f>
        <v>#REF!</v>
      </c>
      <c r="F50" s="10" t="e">
        <f>'relevés compteurs'!#REF!</f>
        <v>#REF!</v>
      </c>
      <c r="G50" s="10" t="e">
        <f>'relevés compteurs'!#REF!</f>
        <v>#REF!</v>
      </c>
      <c r="H50" s="10" t="e">
        <f>'relevés compteurs'!#REF!</f>
        <v>#REF!</v>
      </c>
      <c r="I50" s="11" t="e">
        <f t="shared" si="5"/>
        <v>#REF!</v>
      </c>
      <c r="J50" s="23" t="e">
        <f>'relevés compteurs'!#REF!</f>
        <v>#REF!</v>
      </c>
      <c r="K50" s="13" t="e">
        <f t="shared" si="1"/>
        <v>#REF!</v>
      </c>
      <c r="L50" s="11" t="e">
        <f t="shared" si="2"/>
        <v>#REF!</v>
      </c>
      <c r="M50" s="23" t="e">
        <f>'relevés compteurs'!#REF!</f>
        <v>#REF!</v>
      </c>
      <c r="N50" s="13" t="e">
        <f t="shared" si="3"/>
        <v>#REF!</v>
      </c>
      <c r="O50" s="24" t="e">
        <f t="shared" si="4"/>
        <v>#REF!</v>
      </c>
    </row>
    <row r="51" spans="1:15" ht="23.25" customHeight="1" x14ac:dyDescent="0.25">
      <c r="O51" s="15" t="e">
        <f>SUM(O4:O50)</f>
        <v>#REF!</v>
      </c>
    </row>
  </sheetData>
  <mergeCells count="14">
    <mergeCell ref="G1:H2"/>
    <mergeCell ref="A35:A36"/>
    <mergeCell ref="A42:A43"/>
    <mergeCell ref="I1:O1"/>
    <mergeCell ref="I2:K2"/>
    <mergeCell ref="L2:N2"/>
    <mergeCell ref="O2:O3"/>
    <mergeCell ref="C1:C3"/>
    <mergeCell ref="D1:D3"/>
    <mergeCell ref="A48:A49"/>
    <mergeCell ref="A1:A3"/>
    <mergeCell ref="B1:B3"/>
    <mergeCell ref="A8:A10"/>
    <mergeCell ref="E1:F2"/>
  </mergeCells>
  <pageMargins left="0.7" right="0.7"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Q174"/>
  <sheetViews>
    <sheetView workbookViewId="0">
      <selection activeCell="L4" sqref="L4"/>
    </sheetView>
  </sheetViews>
  <sheetFormatPr baseColWidth="10" defaultColWidth="10.7109375" defaultRowHeight="12.75" x14ac:dyDescent="0.2"/>
  <cols>
    <col min="1" max="1" width="24.5703125" style="32" customWidth="1"/>
    <col min="2" max="2" width="11.28515625" style="32" customWidth="1"/>
    <col min="3" max="3" width="14.28515625" style="32" customWidth="1"/>
    <col min="4" max="4" width="13.5703125" style="32" customWidth="1"/>
    <col min="5" max="6" width="11.28515625" style="32" customWidth="1"/>
    <col min="7" max="7" width="10" style="32" customWidth="1"/>
    <col min="8" max="8" width="9.28515625" style="32" customWidth="1"/>
    <col min="9" max="9" width="12.85546875" style="32" customWidth="1"/>
    <col min="10" max="11" width="10.7109375" style="32"/>
    <col min="12" max="12" width="12.7109375" style="32" customWidth="1"/>
    <col min="13" max="14" width="10.7109375" style="32"/>
    <col min="15" max="15" width="10.7109375" style="49"/>
    <col min="16" max="16384" width="10.7109375" style="32"/>
  </cols>
  <sheetData>
    <row r="1" spans="1:17" ht="35.65" customHeight="1" x14ac:dyDescent="0.2">
      <c r="A1" s="174" t="s">
        <v>0</v>
      </c>
      <c r="B1" s="174" t="s">
        <v>4</v>
      </c>
      <c r="C1" s="174" t="s">
        <v>5</v>
      </c>
      <c r="D1" s="174" t="s">
        <v>1</v>
      </c>
      <c r="E1" s="213" t="s">
        <v>48</v>
      </c>
      <c r="F1" s="214"/>
      <c r="G1" s="217" t="s">
        <v>178</v>
      </c>
      <c r="H1" s="217"/>
      <c r="I1" s="205" t="s">
        <v>180</v>
      </c>
      <c r="J1" s="206"/>
      <c r="K1" s="206"/>
      <c r="L1" s="206"/>
      <c r="M1" s="206"/>
      <c r="N1" s="206"/>
      <c r="O1" s="207"/>
      <c r="P1" s="202" t="s">
        <v>237</v>
      </c>
      <c r="Q1" s="202"/>
    </row>
    <row r="2" spans="1:17" ht="34.15" customHeight="1" x14ac:dyDescent="0.2">
      <c r="A2" s="175"/>
      <c r="B2" s="175"/>
      <c r="C2" s="175"/>
      <c r="D2" s="175"/>
      <c r="E2" s="215"/>
      <c r="F2" s="216"/>
      <c r="G2" s="217"/>
      <c r="H2" s="217"/>
      <c r="I2" s="205" t="s">
        <v>2</v>
      </c>
      <c r="J2" s="206"/>
      <c r="K2" s="207"/>
      <c r="L2" s="208" t="s">
        <v>3</v>
      </c>
      <c r="M2" s="209"/>
      <c r="N2" s="210"/>
      <c r="O2" s="211" t="s">
        <v>51</v>
      </c>
      <c r="P2" s="202"/>
      <c r="Q2" s="202"/>
    </row>
    <row r="3" spans="1:17" ht="58.9" customHeight="1" x14ac:dyDescent="0.2">
      <c r="A3" s="176"/>
      <c r="B3" s="176"/>
      <c r="C3" s="176"/>
      <c r="D3" s="176"/>
      <c r="E3" s="33" t="s">
        <v>2</v>
      </c>
      <c r="F3" s="33" t="s">
        <v>3</v>
      </c>
      <c r="G3" s="33" t="s">
        <v>2</v>
      </c>
      <c r="H3" s="33" t="s">
        <v>3</v>
      </c>
      <c r="I3" s="34" t="s">
        <v>179</v>
      </c>
      <c r="J3" s="34" t="s">
        <v>53</v>
      </c>
      <c r="K3" s="34" t="s">
        <v>54</v>
      </c>
      <c r="L3" s="34" t="s">
        <v>179</v>
      </c>
      <c r="M3" s="34" t="s">
        <v>53</v>
      </c>
      <c r="N3" s="34" t="s">
        <v>54</v>
      </c>
      <c r="O3" s="212"/>
      <c r="P3" s="203" t="e">
        <f>SUM(O4:O104)</f>
        <v>#REF!</v>
      </c>
      <c r="Q3" s="204"/>
    </row>
    <row r="4" spans="1:17" x14ac:dyDescent="0.2">
      <c r="A4" s="35" t="str">
        <f>'relevés compteurs'!A3</f>
        <v>DUPONT</v>
      </c>
      <c r="B4" s="35" t="e">
        <f>'relevés compteurs'!#REF!</f>
        <v>#REF!</v>
      </c>
      <c r="C4" s="35" t="e">
        <f>'relevés compteurs'!#REF!</f>
        <v>#REF!</v>
      </c>
      <c r="D4" s="33" t="e">
        <f>'relevés compteurs'!#REF!</f>
        <v>#REF!</v>
      </c>
      <c r="E4" s="36" t="e">
        <f>'relevés compteurs'!#REF!</f>
        <v>#REF!</v>
      </c>
      <c r="F4" s="36" t="e">
        <f>'relevés compteurs'!#REF!</f>
        <v>#REF!</v>
      </c>
      <c r="G4" s="36" t="e">
        <f>'relevés compteurs'!#REF!</f>
        <v>#REF!</v>
      </c>
      <c r="H4" s="36" t="e">
        <f>'relevés compteurs'!#REF!</f>
        <v>#REF!</v>
      </c>
      <c r="I4" s="11" t="e">
        <f>IF(E4-G4&lt;0,0,E4-G4)</f>
        <v>#REF!</v>
      </c>
      <c r="J4" s="37" t="e">
        <f>'relevés compteurs'!#REF!</f>
        <v>#REF!</v>
      </c>
      <c r="K4" s="38" t="e">
        <f>I4*J4</f>
        <v>#REF!</v>
      </c>
      <c r="L4" s="11" t="e">
        <f>IF(F4-H4&lt;0,0,F4-H4)</f>
        <v>#REF!</v>
      </c>
      <c r="M4" s="39" t="e">
        <f>'relevés compteurs'!#REF!</f>
        <v>#REF!</v>
      </c>
      <c r="N4" s="38" t="e">
        <f>L4*M4</f>
        <v>#REF!</v>
      </c>
      <c r="O4" s="13" t="e">
        <f>K4+N4</f>
        <v>#REF!</v>
      </c>
    </row>
    <row r="5" spans="1:17" x14ac:dyDescent="0.2">
      <c r="A5" s="35" t="e">
        <f>'relevés compteurs'!#REF!</f>
        <v>#REF!</v>
      </c>
      <c r="B5" s="35" t="e">
        <f>'relevés compteurs'!#REF!</f>
        <v>#REF!</v>
      </c>
      <c r="C5" s="35" t="e">
        <f>'relevés compteurs'!#REF!</f>
        <v>#REF!</v>
      </c>
      <c r="D5" s="33" t="e">
        <f>'relevés compteurs'!#REF!</f>
        <v>#REF!</v>
      </c>
      <c r="E5" s="36" t="e">
        <f>'relevés compteurs'!#REF!</f>
        <v>#REF!</v>
      </c>
      <c r="F5" s="40" t="e">
        <f>'relevés compteurs'!#REF!</f>
        <v>#REF!</v>
      </c>
      <c r="G5" s="36" t="e">
        <f>'relevés compteurs'!#REF!</f>
        <v>#REF!</v>
      </c>
      <c r="H5" s="36" t="e">
        <f>'relevés compteurs'!#REF!</f>
        <v>#REF!</v>
      </c>
      <c r="I5" s="11" t="e">
        <f t="shared" ref="I5:I68" si="0">IF(E5-G5&lt;0,0,E5-G5)</f>
        <v>#REF!</v>
      </c>
      <c r="J5" s="37" t="e">
        <f>'relevés compteurs'!#REF!</f>
        <v>#REF!</v>
      </c>
      <c r="K5" s="38" t="e">
        <f t="shared" ref="K5:K68" si="1">I5*J5</f>
        <v>#REF!</v>
      </c>
      <c r="L5" s="11" t="e">
        <f t="shared" ref="L5:L68" si="2">IF(F5-H5&lt;0,0,F5-H5)</f>
        <v>#REF!</v>
      </c>
      <c r="M5" s="41" t="e">
        <f>'relevés compteurs'!#REF!</f>
        <v>#REF!</v>
      </c>
      <c r="N5" s="38" t="e">
        <f t="shared" ref="N5:N68" si="3">L5*M5</f>
        <v>#REF!</v>
      </c>
      <c r="O5" s="13" t="e">
        <f t="shared" ref="O5:O68" si="4">K5+N5</f>
        <v>#REF!</v>
      </c>
    </row>
    <row r="6" spans="1:17" x14ac:dyDescent="0.2">
      <c r="A6" s="33" t="e">
        <f>'relevés compteurs'!#REF!</f>
        <v>#REF!</v>
      </c>
      <c r="B6" s="35" t="e">
        <f>'relevés compteurs'!#REF!</f>
        <v>#REF!</v>
      </c>
      <c r="C6" s="35" t="e">
        <f>'relevés compteurs'!#REF!</f>
        <v>#REF!</v>
      </c>
      <c r="D6" s="33" t="e">
        <f>'relevés compteurs'!#REF!</f>
        <v>#REF!</v>
      </c>
      <c r="E6" s="36" t="e">
        <f>'relevés compteurs'!#REF!</f>
        <v>#REF!</v>
      </c>
      <c r="F6" s="36" t="e">
        <f>'relevés compteurs'!#REF!</f>
        <v>#REF!</v>
      </c>
      <c r="G6" s="36" t="e">
        <f>'relevés compteurs'!#REF!</f>
        <v>#REF!</v>
      </c>
      <c r="H6" s="36" t="e">
        <f>'relevés compteurs'!#REF!</f>
        <v>#REF!</v>
      </c>
      <c r="I6" s="11" t="e">
        <f t="shared" si="0"/>
        <v>#REF!</v>
      </c>
      <c r="J6" s="37" t="e">
        <f>'relevés compteurs'!#REF!</f>
        <v>#REF!</v>
      </c>
      <c r="K6" s="38" t="e">
        <f t="shared" si="1"/>
        <v>#REF!</v>
      </c>
      <c r="L6" s="11" t="e">
        <f t="shared" si="2"/>
        <v>#REF!</v>
      </c>
      <c r="M6" s="39" t="e">
        <f>'relevés compteurs'!#REF!</f>
        <v>#REF!</v>
      </c>
      <c r="N6" s="38" t="e">
        <f t="shared" si="3"/>
        <v>#REF!</v>
      </c>
      <c r="O6" s="13" t="e">
        <f t="shared" si="4"/>
        <v>#REF!</v>
      </c>
    </row>
    <row r="7" spans="1:17" x14ac:dyDescent="0.2">
      <c r="A7" s="33" t="e">
        <f>'relevés compteurs'!#REF!</f>
        <v>#REF!</v>
      </c>
      <c r="B7" s="35" t="e">
        <f>'relevés compteurs'!#REF!</f>
        <v>#REF!</v>
      </c>
      <c r="C7" s="35" t="e">
        <f>'relevés compteurs'!#REF!</f>
        <v>#REF!</v>
      </c>
      <c r="D7" s="33" t="e">
        <f>'relevés compteurs'!#REF!</f>
        <v>#REF!</v>
      </c>
      <c r="E7" s="36" t="e">
        <f>'relevés compteurs'!#REF!</f>
        <v>#REF!</v>
      </c>
      <c r="F7" s="42" t="e">
        <f>'relevés compteurs'!#REF!</f>
        <v>#REF!</v>
      </c>
      <c r="G7" s="36" t="e">
        <f>'relevés compteurs'!#REF!</f>
        <v>#REF!</v>
      </c>
      <c r="H7" s="36" t="e">
        <f>'relevés compteurs'!#REF!</f>
        <v>#REF!</v>
      </c>
      <c r="I7" s="11" t="e">
        <f t="shared" si="0"/>
        <v>#REF!</v>
      </c>
      <c r="J7" s="37" t="e">
        <f>'relevés compteurs'!#REF!</f>
        <v>#REF!</v>
      </c>
      <c r="K7" s="38" t="e">
        <f t="shared" si="1"/>
        <v>#REF!</v>
      </c>
      <c r="L7" s="11" t="e">
        <f t="shared" si="2"/>
        <v>#REF!</v>
      </c>
      <c r="M7" s="39" t="e">
        <f>'relevés compteurs'!#REF!</f>
        <v>#REF!</v>
      </c>
      <c r="N7" s="38" t="e">
        <f t="shared" si="3"/>
        <v>#REF!</v>
      </c>
      <c r="O7" s="13" t="e">
        <f t="shared" si="4"/>
        <v>#REF!</v>
      </c>
    </row>
    <row r="8" spans="1:17" x14ac:dyDescent="0.2">
      <c r="A8" s="174" t="str">
        <f>'relevés compteurs'!A4</f>
        <v>DURAND</v>
      </c>
      <c r="B8" s="35" t="str">
        <f>'relevés compteurs'!B4</f>
        <v>CANON</v>
      </c>
      <c r="C8" s="35" t="str">
        <f>'relevés compteurs'!C4</f>
        <v>IRA C5560I</v>
      </c>
      <c r="D8" s="33" t="str">
        <f>'relevés compteurs'!D4</f>
        <v>WHJ05578</v>
      </c>
      <c r="E8" s="36" t="e">
        <f>'relevés compteurs'!#REF!</f>
        <v>#REF!</v>
      </c>
      <c r="F8" s="42" t="e">
        <f>'relevés compteurs'!#REF!</f>
        <v>#REF!</v>
      </c>
      <c r="G8" s="36" t="e">
        <f>'relevés compteurs'!#REF!</f>
        <v>#REF!</v>
      </c>
      <c r="H8" s="36" t="e">
        <f>'relevés compteurs'!#REF!</f>
        <v>#REF!</v>
      </c>
      <c r="I8" s="11" t="e">
        <f t="shared" si="0"/>
        <v>#REF!</v>
      </c>
      <c r="J8" s="37" t="e">
        <f>'relevés compteurs'!#REF!</f>
        <v>#REF!</v>
      </c>
      <c r="K8" s="38" t="e">
        <f t="shared" si="1"/>
        <v>#REF!</v>
      </c>
      <c r="L8" s="11" t="e">
        <f t="shared" si="2"/>
        <v>#REF!</v>
      </c>
      <c r="M8" s="39" t="e">
        <f>'relevés compteurs'!#REF!</f>
        <v>#REF!</v>
      </c>
      <c r="N8" s="38" t="e">
        <f t="shared" si="3"/>
        <v>#REF!</v>
      </c>
      <c r="O8" s="13" t="e">
        <f t="shared" si="4"/>
        <v>#REF!</v>
      </c>
    </row>
    <row r="9" spans="1:17" x14ac:dyDescent="0.2">
      <c r="A9" s="175" t="str">
        <f>'relevés compteurs'!A5</f>
        <v>GARNIER</v>
      </c>
      <c r="B9" s="35" t="str">
        <f>'relevés compteurs'!B5</f>
        <v>CANON</v>
      </c>
      <c r="C9" s="35" t="str">
        <f>'relevés compteurs'!C5</f>
        <v>IRA C5560I</v>
      </c>
      <c r="D9" s="33" t="str">
        <f>'relevés compteurs'!D5</f>
        <v>XVB00892</v>
      </c>
      <c r="E9" s="36" t="e">
        <f>'relevés compteurs'!#REF!</f>
        <v>#REF!</v>
      </c>
      <c r="F9" s="42" t="e">
        <f>'relevés compteurs'!#REF!</f>
        <v>#REF!</v>
      </c>
      <c r="G9" s="36" t="e">
        <f>'relevés compteurs'!#REF!</f>
        <v>#REF!</v>
      </c>
      <c r="H9" s="36" t="e">
        <f>'relevés compteurs'!#REF!</f>
        <v>#REF!</v>
      </c>
      <c r="I9" s="11" t="e">
        <f t="shared" si="0"/>
        <v>#REF!</v>
      </c>
      <c r="J9" s="37" t="e">
        <f>'relevés compteurs'!#REF!</f>
        <v>#REF!</v>
      </c>
      <c r="K9" s="38" t="e">
        <f t="shared" si="1"/>
        <v>#REF!</v>
      </c>
      <c r="L9" s="11" t="e">
        <f t="shared" si="2"/>
        <v>#REF!</v>
      </c>
      <c r="M9" s="39" t="e">
        <f>'relevés compteurs'!#REF!</f>
        <v>#REF!</v>
      </c>
      <c r="N9" s="38" t="e">
        <f t="shared" si="3"/>
        <v>#REF!</v>
      </c>
      <c r="O9" s="13" t="e">
        <f t="shared" si="4"/>
        <v>#REF!</v>
      </c>
    </row>
    <row r="10" spans="1:17" x14ac:dyDescent="0.2">
      <c r="A10" s="176" t="e">
        <f>'relevés compteurs'!#REF!</f>
        <v>#REF!</v>
      </c>
      <c r="B10" s="35" t="e">
        <f>'relevés compteurs'!#REF!</f>
        <v>#REF!</v>
      </c>
      <c r="C10" s="35" t="e">
        <f>'relevés compteurs'!#REF!</f>
        <v>#REF!</v>
      </c>
      <c r="D10" s="33" t="e">
        <f>'relevés compteurs'!#REF!</f>
        <v>#REF!</v>
      </c>
      <c r="E10" s="36" t="e">
        <f>'relevés compteurs'!#REF!</f>
        <v>#REF!</v>
      </c>
      <c r="F10" s="42" t="e">
        <f>'relevés compteurs'!#REF!</f>
        <v>#REF!</v>
      </c>
      <c r="G10" s="36" t="e">
        <f>'relevés compteurs'!#REF!</f>
        <v>#REF!</v>
      </c>
      <c r="H10" s="36" t="e">
        <f>'relevés compteurs'!#REF!</f>
        <v>#REF!</v>
      </c>
      <c r="I10" s="11" t="e">
        <f t="shared" si="0"/>
        <v>#REF!</v>
      </c>
      <c r="J10" s="37" t="e">
        <f>'relevés compteurs'!#REF!</f>
        <v>#REF!</v>
      </c>
      <c r="K10" s="38" t="e">
        <f t="shared" si="1"/>
        <v>#REF!</v>
      </c>
      <c r="L10" s="11" t="e">
        <f t="shared" si="2"/>
        <v>#REF!</v>
      </c>
      <c r="M10" s="39" t="e">
        <f>'relevés compteurs'!#REF!</f>
        <v>#REF!</v>
      </c>
      <c r="N10" s="38" t="e">
        <f t="shared" si="3"/>
        <v>#REF!</v>
      </c>
      <c r="O10" s="13" t="e">
        <f t="shared" si="4"/>
        <v>#REF!</v>
      </c>
    </row>
    <row r="11" spans="1:17" x14ac:dyDescent="0.2">
      <c r="A11" s="35" t="e">
        <f>'relevés compteurs'!#REF!</f>
        <v>#REF!</v>
      </c>
      <c r="B11" s="35" t="e">
        <f>'relevés compteurs'!#REF!</f>
        <v>#REF!</v>
      </c>
      <c r="C11" s="35" t="e">
        <f>'relevés compteurs'!#REF!</f>
        <v>#REF!</v>
      </c>
      <c r="D11" s="33" t="e">
        <f>'relevés compteurs'!#REF!</f>
        <v>#REF!</v>
      </c>
      <c r="E11" s="36" t="e">
        <f>'relevés compteurs'!#REF!</f>
        <v>#REF!</v>
      </c>
      <c r="F11" s="42" t="e">
        <f>'relevés compteurs'!#REF!</f>
        <v>#REF!</v>
      </c>
      <c r="G11" s="36" t="e">
        <f>'relevés compteurs'!#REF!</f>
        <v>#REF!</v>
      </c>
      <c r="H11" s="36" t="e">
        <f>'relevés compteurs'!#REF!</f>
        <v>#REF!</v>
      </c>
      <c r="I11" s="11" t="e">
        <f t="shared" si="0"/>
        <v>#REF!</v>
      </c>
      <c r="J11" s="37" t="e">
        <f>'relevés compteurs'!#REF!</f>
        <v>#REF!</v>
      </c>
      <c r="K11" s="38" t="e">
        <f t="shared" si="1"/>
        <v>#REF!</v>
      </c>
      <c r="L11" s="11" t="e">
        <f t="shared" si="2"/>
        <v>#REF!</v>
      </c>
      <c r="M11" s="39" t="e">
        <f>'relevés compteurs'!#REF!</f>
        <v>#REF!</v>
      </c>
      <c r="N11" s="38" t="e">
        <f t="shared" si="3"/>
        <v>#REF!</v>
      </c>
      <c r="O11" s="13" t="e">
        <f t="shared" si="4"/>
        <v>#REF!</v>
      </c>
    </row>
    <row r="12" spans="1:17" x14ac:dyDescent="0.2">
      <c r="A12" s="35" t="e">
        <f>'relevés compteurs'!#REF!</f>
        <v>#REF!</v>
      </c>
      <c r="B12" s="35" t="e">
        <f>'relevés compteurs'!#REF!</f>
        <v>#REF!</v>
      </c>
      <c r="C12" s="35" t="e">
        <f>'relevés compteurs'!#REF!</f>
        <v>#REF!</v>
      </c>
      <c r="D12" s="33" t="e">
        <f>'relevés compteurs'!#REF!</f>
        <v>#REF!</v>
      </c>
      <c r="E12" s="36" t="e">
        <f>'relevés compteurs'!#REF!</f>
        <v>#REF!</v>
      </c>
      <c r="F12" s="42" t="e">
        <f>'relevés compteurs'!#REF!</f>
        <v>#REF!</v>
      </c>
      <c r="G12" s="36" t="e">
        <f>'relevés compteurs'!#REF!</f>
        <v>#REF!</v>
      </c>
      <c r="H12" s="36" t="e">
        <f>'relevés compteurs'!#REF!</f>
        <v>#REF!</v>
      </c>
      <c r="I12" s="11" t="e">
        <f t="shared" si="0"/>
        <v>#REF!</v>
      </c>
      <c r="J12" s="37" t="e">
        <f>'relevés compteurs'!#REF!</f>
        <v>#REF!</v>
      </c>
      <c r="K12" s="38" t="e">
        <f t="shared" si="1"/>
        <v>#REF!</v>
      </c>
      <c r="L12" s="11" t="e">
        <f t="shared" si="2"/>
        <v>#REF!</v>
      </c>
      <c r="M12" s="39" t="e">
        <f>'relevés compteurs'!#REF!</f>
        <v>#REF!</v>
      </c>
      <c r="N12" s="38" t="e">
        <f t="shared" si="3"/>
        <v>#REF!</v>
      </c>
      <c r="O12" s="13" t="e">
        <f t="shared" si="4"/>
        <v>#REF!</v>
      </c>
    </row>
    <row r="13" spans="1:17" x14ac:dyDescent="0.2">
      <c r="A13" s="33" t="e">
        <f>'relevés compteurs'!#REF!</f>
        <v>#REF!</v>
      </c>
      <c r="B13" s="35" t="e">
        <f>'relevés compteurs'!#REF!</f>
        <v>#REF!</v>
      </c>
      <c r="C13" s="35" t="e">
        <f>'relevés compteurs'!#REF!</f>
        <v>#REF!</v>
      </c>
      <c r="D13" s="33" t="e">
        <f>'relevés compteurs'!#REF!</f>
        <v>#REF!</v>
      </c>
      <c r="E13" s="36" t="e">
        <f>'relevés compteurs'!#REF!</f>
        <v>#REF!</v>
      </c>
      <c r="F13" s="42" t="e">
        <f>'relevés compteurs'!#REF!</f>
        <v>#REF!</v>
      </c>
      <c r="G13" s="36" t="e">
        <f>'relevés compteurs'!#REF!</f>
        <v>#REF!</v>
      </c>
      <c r="H13" s="36" t="e">
        <f>'relevés compteurs'!#REF!</f>
        <v>#REF!</v>
      </c>
      <c r="I13" s="11" t="e">
        <f t="shared" si="0"/>
        <v>#REF!</v>
      </c>
      <c r="J13" s="37" t="e">
        <f>'relevés compteurs'!#REF!</f>
        <v>#REF!</v>
      </c>
      <c r="K13" s="38" t="e">
        <f t="shared" si="1"/>
        <v>#REF!</v>
      </c>
      <c r="L13" s="11" t="e">
        <f t="shared" si="2"/>
        <v>#REF!</v>
      </c>
      <c r="M13" s="39" t="e">
        <f>'relevés compteurs'!#REF!</f>
        <v>#REF!</v>
      </c>
      <c r="N13" s="38" t="e">
        <f t="shared" si="3"/>
        <v>#REF!</v>
      </c>
      <c r="O13" s="13" t="e">
        <f t="shared" si="4"/>
        <v>#REF!</v>
      </c>
    </row>
    <row r="14" spans="1:17" x14ac:dyDescent="0.2">
      <c r="A14" s="33" t="e">
        <f>'relevés compteurs'!#REF!</f>
        <v>#REF!</v>
      </c>
      <c r="B14" s="35" t="e">
        <f>'relevés compteurs'!#REF!</f>
        <v>#REF!</v>
      </c>
      <c r="C14" s="35" t="e">
        <f>'relevés compteurs'!#REF!</f>
        <v>#REF!</v>
      </c>
      <c r="D14" s="43" t="e">
        <f>'relevés compteurs'!#REF!</f>
        <v>#REF!</v>
      </c>
      <c r="E14" s="36" t="e">
        <f>'relevés compteurs'!#REF!</f>
        <v>#REF!</v>
      </c>
      <c r="F14" s="42" t="e">
        <f>'relevés compteurs'!#REF!</f>
        <v>#REF!</v>
      </c>
      <c r="G14" s="36" t="e">
        <f>'relevés compteurs'!#REF!</f>
        <v>#REF!</v>
      </c>
      <c r="H14" s="36" t="e">
        <f>'relevés compteurs'!#REF!</f>
        <v>#REF!</v>
      </c>
      <c r="I14" s="11" t="e">
        <f t="shared" si="0"/>
        <v>#REF!</v>
      </c>
      <c r="J14" s="37" t="e">
        <f>'relevés compteurs'!#REF!</f>
        <v>#REF!</v>
      </c>
      <c r="K14" s="38" t="e">
        <f t="shared" si="1"/>
        <v>#REF!</v>
      </c>
      <c r="L14" s="11" t="e">
        <f t="shared" si="2"/>
        <v>#REF!</v>
      </c>
      <c r="M14" s="39" t="e">
        <f>'relevés compteurs'!#REF!</f>
        <v>#REF!</v>
      </c>
      <c r="N14" s="38" t="e">
        <f t="shared" si="3"/>
        <v>#REF!</v>
      </c>
      <c r="O14" s="13" t="e">
        <f t="shared" si="4"/>
        <v>#REF!</v>
      </c>
    </row>
    <row r="15" spans="1:17" x14ac:dyDescent="0.2">
      <c r="A15" s="33" t="e">
        <f>'relevés compteurs'!#REF!</f>
        <v>#REF!</v>
      </c>
      <c r="B15" s="35" t="e">
        <f>'relevés compteurs'!#REF!</f>
        <v>#REF!</v>
      </c>
      <c r="C15" s="35" t="e">
        <f>'relevés compteurs'!#REF!</f>
        <v>#REF!</v>
      </c>
      <c r="D15" s="33" t="e">
        <f>'relevés compteurs'!#REF!</f>
        <v>#REF!</v>
      </c>
      <c r="E15" s="36" t="e">
        <f>'relevés compteurs'!#REF!</f>
        <v>#REF!</v>
      </c>
      <c r="F15" s="42" t="e">
        <f>'relevés compteurs'!#REF!</f>
        <v>#REF!</v>
      </c>
      <c r="G15" s="36" t="e">
        <f>'relevés compteurs'!#REF!</f>
        <v>#REF!</v>
      </c>
      <c r="H15" s="36" t="e">
        <f>'relevés compteurs'!#REF!</f>
        <v>#REF!</v>
      </c>
      <c r="I15" s="11" t="e">
        <f t="shared" si="0"/>
        <v>#REF!</v>
      </c>
      <c r="J15" s="37" t="e">
        <f>'relevés compteurs'!#REF!</f>
        <v>#REF!</v>
      </c>
      <c r="K15" s="38" t="e">
        <f t="shared" si="1"/>
        <v>#REF!</v>
      </c>
      <c r="L15" s="11" t="e">
        <f t="shared" si="2"/>
        <v>#REF!</v>
      </c>
      <c r="M15" s="39" t="e">
        <f>'relevés compteurs'!#REF!</f>
        <v>#REF!</v>
      </c>
      <c r="N15" s="38" t="e">
        <f t="shared" si="3"/>
        <v>#REF!</v>
      </c>
      <c r="O15" s="13" t="e">
        <f t="shared" si="4"/>
        <v>#REF!</v>
      </c>
    </row>
    <row r="16" spans="1:17" x14ac:dyDescent="0.2">
      <c r="A16" s="33" t="e">
        <f>'relevés compteurs'!#REF!</f>
        <v>#REF!</v>
      </c>
      <c r="B16" s="35" t="e">
        <f>'relevés compteurs'!#REF!</f>
        <v>#REF!</v>
      </c>
      <c r="C16" s="35" t="e">
        <f>'relevés compteurs'!#REF!</f>
        <v>#REF!</v>
      </c>
      <c r="D16" s="33" t="e">
        <f>'relevés compteurs'!#REF!</f>
        <v>#REF!</v>
      </c>
      <c r="E16" s="36" t="e">
        <f>'relevés compteurs'!#REF!</f>
        <v>#REF!</v>
      </c>
      <c r="F16" s="42" t="e">
        <f>'relevés compteurs'!#REF!</f>
        <v>#REF!</v>
      </c>
      <c r="G16" s="36" t="e">
        <f>'relevés compteurs'!#REF!</f>
        <v>#REF!</v>
      </c>
      <c r="H16" s="36" t="e">
        <f>'relevés compteurs'!#REF!</f>
        <v>#REF!</v>
      </c>
      <c r="I16" s="11" t="e">
        <f t="shared" si="0"/>
        <v>#REF!</v>
      </c>
      <c r="J16" s="37" t="e">
        <f>'relevés compteurs'!#REF!</f>
        <v>#REF!</v>
      </c>
      <c r="K16" s="38" t="e">
        <f t="shared" si="1"/>
        <v>#REF!</v>
      </c>
      <c r="L16" s="11" t="e">
        <f t="shared" si="2"/>
        <v>#REF!</v>
      </c>
      <c r="M16" s="39" t="e">
        <f>'relevés compteurs'!#REF!</f>
        <v>#REF!</v>
      </c>
      <c r="N16" s="38" t="e">
        <f t="shared" si="3"/>
        <v>#REF!</v>
      </c>
      <c r="O16" s="13" t="e">
        <f t="shared" si="4"/>
        <v>#REF!</v>
      </c>
    </row>
    <row r="17" spans="1:15" x14ac:dyDescent="0.2">
      <c r="A17" s="35" t="e">
        <f>'relevés compteurs'!#REF!</f>
        <v>#REF!</v>
      </c>
      <c r="B17" s="35" t="e">
        <f>'relevés compteurs'!#REF!</f>
        <v>#REF!</v>
      </c>
      <c r="C17" s="35" t="e">
        <f>'relevés compteurs'!#REF!</f>
        <v>#REF!</v>
      </c>
      <c r="D17" s="35" t="e">
        <f>'relevés compteurs'!#REF!</f>
        <v>#REF!</v>
      </c>
      <c r="E17" s="36" t="e">
        <f>'relevés compteurs'!#REF!</f>
        <v>#REF!</v>
      </c>
      <c r="F17" s="42" t="e">
        <f>'relevés compteurs'!#REF!</f>
        <v>#REF!</v>
      </c>
      <c r="G17" s="36" t="e">
        <f>'relevés compteurs'!#REF!</f>
        <v>#REF!</v>
      </c>
      <c r="H17" s="36" t="e">
        <f>'relevés compteurs'!#REF!</f>
        <v>#REF!</v>
      </c>
      <c r="I17" s="11" t="e">
        <f t="shared" si="0"/>
        <v>#REF!</v>
      </c>
      <c r="J17" s="44" t="e">
        <f>'relevés compteurs'!#REF!</f>
        <v>#REF!</v>
      </c>
      <c r="K17" s="38" t="e">
        <f t="shared" si="1"/>
        <v>#REF!</v>
      </c>
      <c r="L17" s="11" t="e">
        <f t="shared" si="2"/>
        <v>#REF!</v>
      </c>
      <c r="M17" s="37" t="e">
        <f>'relevés compteurs'!#REF!</f>
        <v>#REF!</v>
      </c>
      <c r="N17" s="38" t="e">
        <f t="shared" si="3"/>
        <v>#REF!</v>
      </c>
      <c r="O17" s="13" t="e">
        <f t="shared" si="4"/>
        <v>#REF!</v>
      </c>
    </row>
    <row r="18" spans="1:15" x14ac:dyDescent="0.2">
      <c r="A18" s="35" t="e">
        <f>'relevés compteurs'!#REF!</f>
        <v>#REF!</v>
      </c>
      <c r="B18" s="35" t="e">
        <f>'relevés compteurs'!#REF!</f>
        <v>#REF!</v>
      </c>
      <c r="C18" s="35" t="e">
        <f>'relevés compteurs'!#REF!</f>
        <v>#REF!</v>
      </c>
      <c r="D18" s="35" t="e">
        <f>'relevés compteurs'!#REF!</f>
        <v>#REF!</v>
      </c>
      <c r="E18" s="36" t="e">
        <f>'relevés compteurs'!#REF!</f>
        <v>#REF!</v>
      </c>
      <c r="F18" s="42" t="e">
        <f>'relevés compteurs'!#REF!</f>
        <v>#REF!</v>
      </c>
      <c r="G18" s="36" t="e">
        <f>'relevés compteurs'!#REF!</f>
        <v>#REF!</v>
      </c>
      <c r="H18" s="36" t="e">
        <f>'relevés compteurs'!#REF!</f>
        <v>#REF!</v>
      </c>
      <c r="I18" s="11" t="e">
        <f t="shared" si="0"/>
        <v>#REF!</v>
      </c>
      <c r="J18" s="37" t="e">
        <f>'relevés compteurs'!#REF!</f>
        <v>#REF!</v>
      </c>
      <c r="K18" s="38" t="e">
        <f t="shared" si="1"/>
        <v>#REF!</v>
      </c>
      <c r="L18" s="11" t="e">
        <f t="shared" si="2"/>
        <v>#REF!</v>
      </c>
      <c r="M18" s="39" t="e">
        <f>'relevés compteurs'!#REF!</f>
        <v>#REF!</v>
      </c>
      <c r="N18" s="38" t="e">
        <f t="shared" si="3"/>
        <v>#REF!</v>
      </c>
      <c r="O18" s="13" t="e">
        <f t="shared" si="4"/>
        <v>#REF!</v>
      </c>
    </row>
    <row r="19" spans="1:15" x14ac:dyDescent="0.2">
      <c r="A19" s="35" t="e">
        <f>'relevés compteurs'!#REF!</f>
        <v>#REF!</v>
      </c>
      <c r="B19" s="35" t="e">
        <f>'relevés compteurs'!#REF!</f>
        <v>#REF!</v>
      </c>
      <c r="C19" s="35" t="e">
        <f>'relevés compteurs'!#REF!</f>
        <v>#REF!</v>
      </c>
      <c r="D19" s="35" t="e">
        <f>'relevés compteurs'!#REF!</f>
        <v>#REF!</v>
      </c>
      <c r="E19" s="36" t="e">
        <f>'relevés compteurs'!#REF!</f>
        <v>#REF!</v>
      </c>
      <c r="F19" s="36" t="e">
        <f>'relevés compteurs'!#REF!</f>
        <v>#REF!</v>
      </c>
      <c r="G19" s="36" t="e">
        <f>'relevés compteurs'!#REF!</f>
        <v>#REF!</v>
      </c>
      <c r="H19" s="36" t="e">
        <f>'relevés compteurs'!#REF!</f>
        <v>#REF!</v>
      </c>
      <c r="I19" s="11" t="e">
        <f t="shared" si="0"/>
        <v>#REF!</v>
      </c>
      <c r="J19" s="37" t="e">
        <f>'relevés compteurs'!#REF!</f>
        <v>#REF!</v>
      </c>
      <c r="K19" s="38" t="e">
        <f t="shared" si="1"/>
        <v>#REF!</v>
      </c>
      <c r="L19" s="11" t="e">
        <f t="shared" si="2"/>
        <v>#REF!</v>
      </c>
      <c r="M19" s="39" t="e">
        <f>'relevés compteurs'!#REF!</f>
        <v>#REF!</v>
      </c>
      <c r="N19" s="38" t="e">
        <f t="shared" si="3"/>
        <v>#REF!</v>
      </c>
      <c r="O19" s="13" t="e">
        <f t="shared" si="4"/>
        <v>#REF!</v>
      </c>
    </row>
    <row r="20" spans="1:15" x14ac:dyDescent="0.2">
      <c r="A20" s="35" t="e">
        <f>'relevés compteurs'!#REF!</f>
        <v>#REF!</v>
      </c>
      <c r="B20" s="35" t="e">
        <f>'relevés compteurs'!#REF!</f>
        <v>#REF!</v>
      </c>
      <c r="C20" s="35" t="e">
        <f>'relevés compteurs'!#REF!</f>
        <v>#REF!</v>
      </c>
      <c r="D20" s="35" t="e">
        <f>'relevés compteurs'!#REF!</f>
        <v>#REF!</v>
      </c>
      <c r="E20" s="36" t="e">
        <f>'relevés compteurs'!#REF!</f>
        <v>#REF!</v>
      </c>
      <c r="F20" s="36" t="e">
        <f>'relevés compteurs'!#REF!</f>
        <v>#REF!</v>
      </c>
      <c r="G20" s="36" t="e">
        <f>'relevés compteurs'!#REF!</f>
        <v>#REF!</v>
      </c>
      <c r="H20" s="36" t="e">
        <f>'relevés compteurs'!#REF!</f>
        <v>#REF!</v>
      </c>
      <c r="I20" s="11" t="e">
        <f t="shared" si="0"/>
        <v>#REF!</v>
      </c>
      <c r="J20" s="37" t="e">
        <f>'relevés compteurs'!#REF!</f>
        <v>#REF!</v>
      </c>
      <c r="K20" s="38" t="e">
        <f t="shared" si="1"/>
        <v>#REF!</v>
      </c>
      <c r="L20" s="11" t="e">
        <f t="shared" si="2"/>
        <v>#REF!</v>
      </c>
      <c r="M20" s="39" t="e">
        <f>'relevés compteurs'!#REF!</f>
        <v>#REF!</v>
      </c>
      <c r="N20" s="38" t="e">
        <f t="shared" si="3"/>
        <v>#REF!</v>
      </c>
      <c r="O20" s="13" t="e">
        <f t="shared" si="4"/>
        <v>#REF!</v>
      </c>
    </row>
    <row r="21" spans="1:15" x14ac:dyDescent="0.2">
      <c r="A21" s="35" t="e">
        <f>'relevés compteurs'!#REF!</f>
        <v>#REF!</v>
      </c>
      <c r="B21" s="35" t="e">
        <f>'relevés compteurs'!#REF!</f>
        <v>#REF!</v>
      </c>
      <c r="C21" s="35" t="e">
        <f>'relevés compteurs'!#REF!</f>
        <v>#REF!</v>
      </c>
      <c r="D21" s="35" t="e">
        <f>'relevés compteurs'!#REF!</f>
        <v>#REF!</v>
      </c>
      <c r="E21" s="36" t="e">
        <f>'relevés compteurs'!#REF!</f>
        <v>#REF!</v>
      </c>
      <c r="F21" s="36" t="e">
        <f>'relevés compteurs'!#REF!</f>
        <v>#REF!</v>
      </c>
      <c r="G21" s="36" t="e">
        <f>'relevés compteurs'!#REF!</f>
        <v>#REF!</v>
      </c>
      <c r="H21" s="36" t="e">
        <f>'relevés compteurs'!#REF!</f>
        <v>#REF!</v>
      </c>
      <c r="I21" s="11" t="e">
        <f t="shared" si="0"/>
        <v>#REF!</v>
      </c>
      <c r="J21" s="37" t="e">
        <f>'relevés compteurs'!#REF!</f>
        <v>#REF!</v>
      </c>
      <c r="K21" s="38" t="e">
        <f t="shared" si="1"/>
        <v>#REF!</v>
      </c>
      <c r="L21" s="11" t="e">
        <f t="shared" si="2"/>
        <v>#REF!</v>
      </c>
      <c r="M21" s="39" t="e">
        <f>'relevés compteurs'!#REF!</f>
        <v>#REF!</v>
      </c>
      <c r="N21" s="38" t="e">
        <f t="shared" si="3"/>
        <v>#REF!</v>
      </c>
      <c r="O21" s="13" t="e">
        <f t="shared" si="4"/>
        <v>#REF!</v>
      </c>
    </row>
    <row r="22" spans="1:15" x14ac:dyDescent="0.2">
      <c r="A22" s="35" t="e">
        <f>'relevés compteurs'!#REF!</f>
        <v>#REF!</v>
      </c>
      <c r="B22" s="35" t="e">
        <f>'relevés compteurs'!#REF!</f>
        <v>#REF!</v>
      </c>
      <c r="C22" s="35" t="e">
        <f>'relevés compteurs'!#REF!</f>
        <v>#REF!</v>
      </c>
      <c r="D22" s="35" t="e">
        <f>'relevés compteurs'!#REF!</f>
        <v>#REF!</v>
      </c>
      <c r="E22" s="36" t="e">
        <f>'relevés compteurs'!#REF!</f>
        <v>#REF!</v>
      </c>
      <c r="F22" s="36" t="e">
        <f>'relevés compteurs'!#REF!</f>
        <v>#REF!</v>
      </c>
      <c r="G22" s="36" t="e">
        <f>'relevés compteurs'!#REF!</f>
        <v>#REF!</v>
      </c>
      <c r="H22" s="36" t="e">
        <f>'relevés compteurs'!#REF!</f>
        <v>#REF!</v>
      </c>
      <c r="I22" s="11" t="e">
        <f t="shared" si="0"/>
        <v>#REF!</v>
      </c>
      <c r="J22" s="37" t="e">
        <f>'relevés compteurs'!#REF!</f>
        <v>#REF!</v>
      </c>
      <c r="K22" s="38" t="e">
        <f t="shared" si="1"/>
        <v>#REF!</v>
      </c>
      <c r="L22" s="11" t="e">
        <f t="shared" si="2"/>
        <v>#REF!</v>
      </c>
      <c r="M22" s="39" t="e">
        <f>'relevés compteurs'!#REF!</f>
        <v>#REF!</v>
      </c>
      <c r="N22" s="38" t="e">
        <f t="shared" si="3"/>
        <v>#REF!</v>
      </c>
      <c r="O22" s="13" t="e">
        <f t="shared" si="4"/>
        <v>#REF!</v>
      </c>
    </row>
    <row r="23" spans="1:15" x14ac:dyDescent="0.2">
      <c r="A23" s="35" t="e">
        <f>'relevés compteurs'!#REF!</f>
        <v>#REF!</v>
      </c>
      <c r="B23" s="35" t="e">
        <f>'relevés compteurs'!#REF!</f>
        <v>#REF!</v>
      </c>
      <c r="C23" s="35" t="e">
        <f>'relevés compteurs'!#REF!</f>
        <v>#REF!</v>
      </c>
      <c r="D23" s="35" t="e">
        <f>'relevés compteurs'!#REF!</f>
        <v>#REF!</v>
      </c>
      <c r="E23" s="36" t="e">
        <f>'relevés compteurs'!#REF!</f>
        <v>#REF!</v>
      </c>
      <c r="F23" s="36" t="e">
        <f>'relevés compteurs'!#REF!</f>
        <v>#REF!</v>
      </c>
      <c r="G23" s="36" t="e">
        <f>'relevés compteurs'!#REF!</f>
        <v>#REF!</v>
      </c>
      <c r="H23" s="36" t="e">
        <f>'relevés compteurs'!#REF!</f>
        <v>#REF!</v>
      </c>
      <c r="I23" s="11" t="e">
        <f t="shared" si="0"/>
        <v>#REF!</v>
      </c>
      <c r="J23" s="37" t="e">
        <f>'relevés compteurs'!#REF!</f>
        <v>#REF!</v>
      </c>
      <c r="K23" s="38" t="e">
        <f t="shared" si="1"/>
        <v>#REF!</v>
      </c>
      <c r="L23" s="11" t="e">
        <f t="shared" si="2"/>
        <v>#REF!</v>
      </c>
      <c r="M23" s="39" t="e">
        <f>'relevés compteurs'!#REF!</f>
        <v>#REF!</v>
      </c>
      <c r="N23" s="38" t="e">
        <f t="shared" si="3"/>
        <v>#REF!</v>
      </c>
      <c r="O23" s="13" t="e">
        <f t="shared" si="4"/>
        <v>#REF!</v>
      </c>
    </row>
    <row r="24" spans="1:15" x14ac:dyDescent="0.2">
      <c r="A24" s="35" t="e">
        <f>'relevés compteurs'!#REF!</f>
        <v>#REF!</v>
      </c>
      <c r="B24" s="35" t="e">
        <f>'relevés compteurs'!#REF!</f>
        <v>#REF!</v>
      </c>
      <c r="C24" s="35" t="e">
        <f>'relevés compteurs'!#REF!</f>
        <v>#REF!</v>
      </c>
      <c r="D24" s="35" t="e">
        <f>'relevés compteurs'!#REF!</f>
        <v>#REF!</v>
      </c>
      <c r="E24" s="36" t="e">
        <f>'relevés compteurs'!#REF!</f>
        <v>#REF!</v>
      </c>
      <c r="F24" s="36" t="e">
        <f>'relevés compteurs'!#REF!</f>
        <v>#REF!</v>
      </c>
      <c r="G24" s="36" t="e">
        <f>'relevés compteurs'!#REF!</f>
        <v>#REF!</v>
      </c>
      <c r="H24" s="36" t="e">
        <f>'relevés compteurs'!#REF!</f>
        <v>#REF!</v>
      </c>
      <c r="I24" s="11" t="e">
        <f t="shared" si="0"/>
        <v>#REF!</v>
      </c>
      <c r="J24" s="37" t="e">
        <f>'relevés compteurs'!#REF!</f>
        <v>#REF!</v>
      </c>
      <c r="K24" s="38" t="e">
        <f t="shared" si="1"/>
        <v>#REF!</v>
      </c>
      <c r="L24" s="11" t="e">
        <f t="shared" si="2"/>
        <v>#REF!</v>
      </c>
      <c r="M24" s="39" t="e">
        <f>'relevés compteurs'!#REF!</f>
        <v>#REF!</v>
      </c>
      <c r="N24" s="38" t="e">
        <f t="shared" si="3"/>
        <v>#REF!</v>
      </c>
      <c r="O24" s="13" t="e">
        <f t="shared" si="4"/>
        <v>#REF!</v>
      </c>
    </row>
    <row r="25" spans="1:15" x14ac:dyDescent="0.2">
      <c r="A25" s="35" t="e">
        <f>'relevés compteurs'!#REF!</f>
        <v>#REF!</v>
      </c>
      <c r="B25" s="35" t="e">
        <f>'relevés compteurs'!#REF!</f>
        <v>#REF!</v>
      </c>
      <c r="C25" s="35" t="e">
        <f>'relevés compteurs'!#REF!</f>
        <v>#REF!</v>
      </c>
      <c r="D25" s="35" t="e">
        <f>'relevés compteurs'!#REF!</f>
        <v>#REF!</v>
      </c>
      <c r="E25" s="36" t="e">
        <f>'relevés compteurs'!#REF!</f>
        <v>#REF!</v>
      </c>
      <c r="F25" s="36" t="e">
        <f>'relevés compteurs'!#REF!</f>
        <v>#REF!</v>
      </c>
      <c r="G25" s="36" t="e">
        <f>'relevés compteurs'!#REF!</f>
        <v>#REF!</v>
      </c>
      <c r="H25" s="36" t="e">
        <f>'relevés compteurs'!#REF!</f>
        <v>#REF!</v>
      </c>
      <c r="I25" s="11" t="e">
        <f t="shared" si="0"/>
        <v>#REF!</v>
      </c>
      <c r="J25" s="37" t="e">
        <f>'relevés compteurs'!#REF!</f>
        <v>#REF!</v>
      </c>
      <c r="K25" s="38" t="e">
        <f t="shared" si="1"/>
        <v>#REF!</v>
      </c>
      <c r="L25" s="11" t="e">
        <f t="shared" si="2"/>
        <v>#REF!</v>
      </c>
      <c r="M25" s="39" t="e">
        <f>'relevés compteurs'!#REF!</f>
        <v>#REF!</v>
      </c>
      <c r="N25" s="38" t="e">
        <f t="shared" si="3"/>
        <v>#REF!</v>
      </c>
      <c r="O25" s="13" t="e">
        <f t="shared" si="4"/>
        <v>#REF!</v>
      </c>
    </row>
    <row r="26" spans="1:15" x14ac:dyDescent="0.2">
      <c r="A26" s="35" t="e">
        <f>'relevés compteurs'!#REF!</f>
        <v>#REF!</v>
      </c>
      <c r="B26" s="35" t="e">
        <f>'relevés compteurs'!#REF!</f>
        <v>#REF!</v>
      </c>
      <c r="C26" s="35" t="e">
        <f>'relevés compteurs'!#REF!</f>
        <v>#REF!</v>
      </c>
      <c r="D26" s="35" t="e">
        <f>'relevés compteurs'!#REF!</f>
        <v>#REF!</v>
      </c>
      <c r="E26" s="36" t="e">
        <f>'relevés compteurs'!#REF!</f>
        <v>#REF!</v>
      </c>
      <c r="F26" s="36" t="e">
        <f>'relevés compteurs'!#REF!</f>
        <v>#REF!</v>
      </c>
      <c r="G26" s="36" t="e">
        <f>'relevés compteurs'!#REF!</f>
        <v>#REF!</v>
      </c>
      <c r="H26" s="36" t="e">
        <f>'relevés compteurs'!#REF!</f>
        <v>#REF!</v>
      </c>
      <c r="I26" s="11" t="e">
        <f t="shared" si="0"/>
        <v>#REF!</v>
      </c>
      <c r="J26" s="37" t="e">
        <f>'relevés compteurs'!#REF!</f>
        <v>#REF!</v>
      </c>
      <c r="K26" s="38" t="e">
        <f t="shared" si="1"/>
        <v>#REF!</v>
      </c>
      <c r="L26" s="11" t="e">
        <f t="shared" si="2"/>
        <v>#REF!</v>
      </c>
      <c r="M26" s="39" t="e">
        <f>'relevés compteurs'!#REF!</f>
        <v>#REF!</v>
      </c>
      <c r="N26" s="38" t="e">
        <f t="shared" si="3"/>
        <v>#REF!</v>
      </c>
      <c r="O26" s="13" t="e">
        <f t="shared" si="4"/>
        <v>#REF!</v>
      </c>
    </row>
    <row r="27" spans="1:15" x14ac:dyDescent="0.2">
      <c r="A27" s="35" t="e">
        <f>'relevés compteurs'!#REF!</f>
        <v>#REF!</v>
      </c>
      <c r="B27" s="35" t="e">
        <f>'relevés compteurs'!#REF!</f>
        <v>#REF!</v>
      </c>
      <c r="C27" s="35" t="e">
        <f>'relevés compteurs'!#REF!</f>
        <v>#REF!</v>
      </c>
      <c r="D27" s="35" t="e">
        <f>'relevés compteurs'!#REF!</f>
        <v>#REF!</v>
      </c>
      <c r="E27" s="36" t="e">
        <f>'relevés compteurs'!#REF!</f>
        <v>#REF!</v>
      </c>
      <c r="F27" s="36" t="e">
        <f>'relevés compteurs'!#REF!</f>
        <v>#REF!</v>
      </c>
      <c r="G27" s="36" t="e">
        <f>'relevés compteurs'!#REF!</f>
        <v>#REF!</v>
      </c>
      <c r="H27" s="36" t="e">
        <f>'relevés compteurs'!#REF!</f>
        <v>#REF!</v>
      </c>
      <c r="I27" s="11" t="e">
        <f t="shared" si="0"/>
        <v>#REF!</v>
      </c>
      <c r="J27" s="37" t="e">
        <f>'relevés compteurs'!#REF!</f>
        <v>#REF!</v>
      </c>
      <c r="K27" s="38" t="e">
        <f t="shared" si="1"/>
        <v>#REF!</v>
      </c>
      <c r="L27" s="11" t="e">
        <f t="shared" si="2"/>
        <v>#REF!</v>
      </c>
      <c r="M27" s="39" t="e">
        <f>'relevés compteurs'!#REF!</f>
        <v>#REF!</v>
      </c>
      <c r="N27" s="38" t="e">
        <f t="shared" si="3"/>
        <v>#REF!</v>
      </c>
      <c r="O27" s="13" t="e">
        <f t="shared" si="4"/>
        <v>#REF!</v>
      </c>
    </row>
    <row r="28" spans="1:15" x14ac:dyDescent="0.2">
      <c r="A28" s="35" t="e">
        <f>'relevés compteurs'!#REF!</f>
        <v>#REF!</v>
      </c>
      <c r="B28" s="35" t="e">
        <f>'relevés compteurs'!#REF!</f>
        <v>#REF!</v>
      </c>
      <c r="C28" s="35" t="e">
        <f>'relevés compteurs'!#REF!</f>
        <v>#REF!</v>
      </c>
      <c r="D28" s="35" t="e">
        <f>'relevés compteurs'!#REF!</f>
        <v>#REF!</v>
      </c>
      <c r="E28" s="36" t="e">
        <f>'relevés compteurs'!#REF!</f>
        <v>#REF!</v>
      </c>
      <c r="F28" s="36" t="e">
        <f>'relevés compteurs'!#REF!</f>
        <v>#REF!</v>
      </c>
      <c r="G28" s="36" t="e">
        <f>'relevés compteurs'!#REF!</f>
        <v>#REF!</v>
      </c>
      <c r="H28" s="36" t="e">
        <f>'relevés compteurs'!#REF!</f>
        <v>#REF!</v>
      </c>
      <c r="I28" s="11" t="e">
        <f t="shared" si="0"/>
        <v>#REF!</v>
      </c>
      <c r="J28" s="37" t="e">
        <f>'relevés compteurs'!#REF!</f>
        <v>#REF!</v>
      </c>
      <c r="K28" s="38" t="e">
        <f t="shared" si="1"/>
        <v>#REF!</v>
      </c>
      <c r="L28" s="11" t="e">
        <f t="shared" si="2"/>
        <v>#REF!</v>
      </c>
      <c r="M28" s="39" t="e">
        <f>'relevés compteurs'!#REF!</f>
        <v>#REF!</v>
      </c>
      <c r="N28" s="38" t="e">
        <f t="shared" si="3"/>
        <v>#REF!</v>
      </c>
      <c r="O28" s="13" t="e">
        <f t="shared" si="4"/>
        <v>#REF!</v>
      </c>
    </row>
    <row r="29" spans="1:15" x14ac:dyDescent="0.2">
      <c r="A29" s="35" t="e">
        <f>'relevés compteurs'!#REF!</f>
        <v>#REF!</v>
      </c>
      <c r="B29" s="35" t="e">
        <f>'relevés compteurs'!#REF!</f>
        <v>#REF!</v>
      </c>
      <c r="C29" s="35" t="e">
        <f>'relevés compteurs'!#REF!</f>
        <v>#REF!</v>
      </c>
      <c r="D29" s="35" t="e">
        <f>'relevés compteurs'!#REF!</f>
        <v>#REF!</v>
      </c>
      <c r="E29" s="36" t="e">
        <f>'relevés compteurs'!#REF!</f>
        <v>#REF!</v>
      </c>
      <c r="F29" s="36" t="e">
        <f>'relevés compteurs'!#REF!</f>
        <v>#REF!</v>
      </c>
      <c r="G29" s="36" t="e">
        <f>'relevés compteurs'!#REF!</f>
        <v>#REF!</v>
      </c>
      <c r="H29" s="36" t="e">
        <f>'relevés compteurs'!#REF!</f>
        <v>#REF!</v>
      </c>
      <c r="I29" s="11" t="e">
        <f t="shared" si="0"/>
        <v>#REF!</v>
      </c>
      <c r="J29" s="37" t="e">
        <f>'relevés compteurs'!#REF!</f>
        <v>#REF!</v>
      </c>
      <c r="K29" s="38" t="e">
        <f t="shared" si="1"/>
        <v>#REF!</v>
      </c>
      <c r="L29" s="11" t="e">
        <f t="shared" si="2"/>
        <v>#REF!</v>
      </c>
      <c r="M29" s="39" t="e">
        <f>'relevés compteurs'!#REF!</f>
        <v>#REF!</v>
      </c>
      <c r="N29" s="38" t="e">
        <f t="shared" si="3"/>
        <v>#REF!</v>
      </c>
      <c r="O29" s="13" t="e">
        <f t="shared" si="4"/>
        <v>#REF!</v>
      </c>
    </row>
    <row r="30" spans="1:15" x14ac:dyDescent="0.2">
      <c r="A30" s="35" t="e">
        <f>'relevés compteurs'!#REF!</f>
        <v>#REF!</v>
      </c>
      <c r="B30" s="35" t="e">
        <f>'relevés compteurs'!#REF!</f>
        <v>#REF!</v>
      </c>
      <c r="C30" s="35" t="e">
        <f>'relevés compteurs'!#REF!</f>
        <v>#REF!</v>
      </c>
      <c r="D30" s="35" t="e">
        <f>'relevés compteurs'!#REF!</f>
        <v>#REF!</v>
      </c>
      <c r="E30" s="36" t="e">
        <f>'relevés compteurs'!#REF!</f>
        <v>#REF!</v>
      </c>
      <c r="F30" s="36" t="e">
        <f>'relevés compteurs'!#REF!</f>
        <v>#REF!</v>
      </c>
      <c r="G30" s="36" t="e">
        <f>'relevés compteurs'!#REF!</f>
        <v>#REF!</v>
      </c>
      <c r="H30" s="36" t="e">
        <f>'relevés compteurs'!#REF!</f>
        <v>#REF!</v>
      </c>
      <c r="I30" s="11" t="e">
        <f t="shared" si="0"/>
        <v>#REF!</v>
      </c>
      <c r="J30" s="37" t="e">
        <f>'relevés compteurs'!#REF!</f>
        <v>#REF!</v>
      </c>
      <c r="K30" s="38" t="e">
        <f t="shared" si="1"/>
        <v>#REF!</v>
      </c>
      <c r="L30" s="11" t="e">
        <f t="shared" si="2"/>
        <v>#REF!</v>
      </c>
      <c r="M30" s="39" t="e">
        <f>'relevés compteurs'!#REF!</f>
        <v>#REF!</v>
      </c>
      <c r="N30" s="38" t="e">
        <f t="shared" si="3"/>
        <v>#REF!</v>
      </c>
      <c r="O30" s="13" t="e">
        <f t="shared" si="4"/>
        <v>#REF!</v>
      </c>
    </row>
    <row r="31" spans="1:15" x14ac:dyDescent="0.2">
      <c r="A31" s="35" t="e">
        <f>'relevés compteurs'!#REF!</f>
        <v>#REF!</v>
      </c>
      <c r="B31" s="35" t="e">
        <f>'relevés compteurs'!#REF!</f>
        <v>#REF!</v>
      </c>
      <c r="C31" s="35" t="e">
        <f>'relevés compteurs'!#REF!</f>
        <v>#REF!</v>
      </c>
      <c r="D31" s="35" t="e">
        <f>'relevés compteurs'!#REF!</f>
        <v>#REF!</v>
      </c>
      <c r="E31" s="36" t="e">
        <f>'relevés compteurs'!#REF!</f>
        <v>#REF!</v>
      </c>
      <c r="F31" s="36" t="e">
        <f>'relevés compteurs'!#REF!</f>
        <v>#REF!</v>
      </c>
      <c r="G31" s="36" t="e">
        <f>'relevés compteurs'!#REF!</f>
        <v>#REF!</v>
      </c>
      <c r="H31" s="36" t="e">
        <f>'relevés compteurs'!#REF!</f>
        <v>#REF!</v>
      </c>
      <c r="I31" s="11" t="e">
        <f t="shared" si="0"/>
        <v>#REF!</v>
      </c>
      <c r="J31" s="37" t="e">
        <f>'relevés compteurs'!#REF!</f>
        <v>#REF!</v>
      </c>
      <c r="K31" s="38" t="e">
        <f t="shared" si="1"/>
        <v>#REF!</v>
      </c>
      <c r="L31" s="11" t="e">
        <f t="shared" si="2"/>
        <v>#REF!</v>
      </c>
      <c r="M31" s="39" t="e">
        <f>'relevés compteurs'!#REF!</f>
        <v>#REF!</v>
      </c>
      <c r="N31" s="38" t="e">
        <f t="shared" si="3"/>
        <v>#REF!</v>
      </c>
      <c r="O31" s="13" t="e">
        <f t="shared" si="4"/>
        <v>#REF!</v>
      </c>
    </row>
    <row r="32" spans="1:15" x14ac:dyDescent="0.2">
      <c r="A32" s="35" t="e">
        <f>'relevés compteurs'!#REF!</f>
        <v>#REF!</v>
      </c>
      <c r="B32" s="35" t="e">
        <f>'relevés compteurs'!#REF!</f>
        <v>#REF!</v>
      </c>
      <c r="C32" s="35" t="e">
        <f>'relevés compteurs'!#REF!</f>
        <v>#REF!</v>
      </c>
      <c r="D32" s="35" t="e">
        <f>'relevés compteurs'!#REF!</f>
        <v>#REF!</v>
      </c>
      <c r="E32" s="36" t="e">
        <f>'relevés compteurs'!#REF!</f>
        <v>#REF!</v>
      </c>
      <c r="F32" s="36" t="e">
        <f>'relevés compteurs'!#REF!</f>
        <v>#REF!</v>
      </c>
      <c r="G32" s="36" t="e">
        <f>'relevés compteurs'!#REF!</f>
        <v>#REF!</v>
      </c>
      <c r="H32" s="36" t="e">
        <f>'relevés compteurs'!#REF!</f>
        <v>#REF!</v>
      </c>
      <c r="I32" s="11" t="e">
        <f t="shared" si="0"/>
        <v>#REF!</v>
      </c>
      <c r="J32" s="37" t="e">
        <f>'relevés compteurs'!#REF!</f>
        <v>#REF!</v>
      </c>
      <c r="K32" s="38" t="e">
        <f t="shared" si="1"/>
        <v>#REF!</v>
      </c>
      <c r="L32" s="11" t="e">
        <f t="shared" si="2"/>
        <v>#REF!</v>
      </c>
      <c r="M32" s="39" t="e">
        <f>'relevés compteurs'!#REF!</f>
        <v>#REF!</v>
      </c>
      <c r="N32" s="38" t="e">
        <f t="shared" si="3"/>
        <v>#REF!</v>
      </c>
      <c r="O32" s="13" t="e">
        <f t="shared" si="4"/>
        <v>#REF!</v>
      </c>
    </row>
    <row r="33" spans="1:15" x14ac:dyDescent="0.2">
      <c r="A33" s="35" t="e">
        <f>'relevés compteurs'!#REF!</f>
        <v>#REF!</v>
      </c>
      <c r="B33" s="35" t="e">
        <f>'relevés compteurs'!#REF!</f>
        <v>#REF!</v>
      </c>
      <c r="C33" s="35" t="e">
        <f>'relevés compteurs'!#REF!</f>
        <v>#REF!</v>
      </c>
      <c r="D33" s="35" t="e">
        <f>'relevés compteurs'!#REF!</f>
        <v>#REF!</v>
      </c>
      <c r="E33" s="36" t="e">
        <f>'relevés compteurs'!#REF!</f>
        <v>#REF!</v>
      </c>
      <c r="F33" s="36" t="e">
        <f>'relevés compteurs'!#REF!</f>
        <v>#REF!</v>
      </c>
      <c r="G33" s="36" t="e">
        <f>'relevés compteurs'!#REF!</f>
        <v>#REF!</v>
      </c>
      <c r="H33" s="36" t="e">
        <f>'relevés compteurs'!#REF!</f>
        <v>#REF!</v>
      </c>
      <c r="I33" s="11" t="e">
        <f t="shared" si="0"/>
        <v>#REF!</v>
      </c>
      <c r="J33" s="37" t="e">
        <f>'relevés compteurs'!#REF!</f>
        <v>#REF!</v>
      </c>
      <c r="K33" s="38" t="e">
        <f t="shared" si="1"/>
        <v>#REF!</v>
      </c>
      <c r="L33" s="11" t="e">
        <f t="shared" si="2"/>
        <v>#REF!</v>
      </c>
      <c r="M33" s="39" t="e">
        <f>'relevés compteurs'!#REF!</f>
        <v>#REF!</v>
      </c>
      <c r="N33" s="38" t="e">
        <f t="shared" si="3"/>
        <v>#REF!</v>
      </c>
      <c r="O33" s="13" t="e">
        <f t="shared" si="4"/>
        <v>#REF!</v>
      </c>
    </row>
    <row r="34" spans="1:15" x14ac:dyDescent="0.2">
      <c r="A34" s="35" t="e">
        <f>'relevés compteurs'!#REF!</f>
        <v>#REF!</v>
      </c>
      <c r="B34" s="35" t="e">
        <f>'relevés compteurs'!#REF!</f>
        <v>#REF!</v>
      </c>
      <c r="C34" s="35" t="e">
        <f>'relevés compteurs'!#REF!</f>
        <v>#REF!</v>
      </c>
      <c r="D34" s="35" t="e">
        <f>'relevés compteurs'!#REF!</f>
        <v>#REF!</v>
      </c>
      <c r="E34" s="36" t="e">
        <f>'relevés compteurs'!#REF!</f>
        <v>#REF!</v>
      </c>
      <c r="F34" s="36" t="e">
        <f>'relevés compteurs'!#REF!</f>
        <v>#REF!</v>
      </c>
      <c r="G34" s="36" t="e">
        <f>'relevés compteurs'!#REF!</f>
        <v>#REF!</v>
      </c>
      <c r="H34" s="36" t="e">
        <f>'relevés compteurs'!#REF!</f>
        <v>#REF!</v>
      </c>
      <c r="I34" s="11" t="e">
        <f t="shared" si="0"/>
        <v>#REF!</v>
      </c>
      <c r="J34" s="37" t="e">
        <f>'relevés compteurs'!#REF!</f>
        <v>#REF!</v>
      </c>
      <c r="K34" s="38" t="e">
        <f t="shared" si="1"/>
        <v>#REF!</v>
      </c>
      <c r="L34" s="11" t="e">
        <f t="shared" si="2"/>
        <v>#REF!</v>
      </c>
      <c r="M34" s="39" t="e">
        <f>'relevés compteurs'!#REF!</f>
        <v>#REF!</v>
      </c>
      <c r="N34" s="38" t="e">
        <f t="shared" si="3"/>
        <v>#REF!</v>
      </c>
      <c r="O34" s="13" t="e">
        <f t="shared" si="4"/>
        <v>#REF!</v>
      </c>
    </row>
    <row r="35" spans="1:15" x14ac:dyDescent="0.2">
      <c r="A35" s="174" t="e">
        <f>'relevés compteurs'!#REF!</f>
        <v>#REF!</v>
      </c>
      <c r="B35" s="35" t="e">
        <f>'relevés compteurs'!#REF!</f>
        <v>#REF!</v>
      </c>
      <c r="C35" s="35" t="e">
        <f>'relevés compteurs'!#REF!</f>
        <v>#REF!</v>
      </c>
      <c r="D35" s="35" t="e">
        <f>'relevés compteurs'!#REF!</f>
        <v>#REF!</v>
      </c>
      <c r="E35" s="36" t="e">
        <f>'relevés compteurs'!#REF!</f>
        <v>#REF!</v>
      </c>
      <c r="F35" s="36" t="e">
        <f>'relevés compteurs'!#REF!</f>
        <v>#REF!</v>
      </c>
      <c r="G35" s="36" t="e">
        <f>'relevés compteurs'!#REF!</f>
        <v>#REF!</v>
      </c>
      <c r="H35" s="36" t="e">
        <f>'relevés compteurs'!#REF!</f>
        <v>#REF!</v>
      </c>
      <c r="I35" s="11" t="e">
        <f t="shared" si="0"/>
        <v>#REF!</v>
      </c>
      <c r="J35" s="37" t="e">
        <f>'relevés compteurs'!#REF!</f>
        <v>#REF!</v>
      </c>
      <c r="K35" s="38" t="e">
        <f t="shared" si="1"/>
        <v>#REF!</v>
      </c>
      <c r="L35" s="11" t="e">
        <f t="shared" si="2"/>
        <v>#REF!</v>
      </c>
      <c r="M35" s="39" t="e">
        <f>'relevés compteurs'!#REF!</f>
        <v>#REF!</v>
      </c>
      <c r="N35" s="38" t="e">
        <f t="shared" si="3"/>
        <v>#REF!</v>
      </c>
      <c r="O35" s="13" t="e">
        <f t="shared" si="4"/>
        <v>#REF!</v>
      </c>
    </row>
    <row r="36" spans="1:15" x14ac:dyDescent="0.2">
      <c r="A36" s="176" t="e">
        <f>'relevés compteurs'!#REF!</f>
        <v>#REF!</v>
      </c>
      <c r="B36" s="35" t="e">
        <f>'relevés compteurs'!#REF!</f>
        <v>#REF!</v>
      </c>
      <c r="C36" s="35" t="e">
        <f>'relevés compteurs'!#REF!</f>
        <v>#REF!</v>
      </c>
      <c r="D36" s="35" t="e">
        <f>'relevés compteurs'!#REF!</f>
        <v>#REF!</v>
      </c>
      <c r="E36" s="36" t="e">
        <f>'relevés compteurs'!#REF!</f>
        <v>#REF!</v>
      </c>
      <c r="F36" s="36" t="e">
        <f>'relevés compteurs'!#REF!</f>
        <v>#REF!</v>
      </c>
      <c r="G36" s="36" t="e">
        <f>'relevés compteurs'!#REF!</f>
        <v>#REF!</v>
      </c>
      <c r="H36" s="36" t="e">
        <f>'relevés compteurs'!#REF!</f>
        <v>#REF!</v>
      </c>
      <c r="I36" s="11" t="e">
        <f t="shared" si="0"/>
        <v>#REF!</v>
      </c>
      <c r="J36" s="37" t="e">
        <f>'relevés compteurs'!#REF!</f>
        <v>#REF!</v>
      </c>
      <c r="K36" s="38" t="e">
        <f t="shared" si="1"/>
        <v>#REF!</v>
      </c>
      <c r="L36" s="11" t="e">
        <f t="shared" si="2"/>
        <v>#REF!</v>
      </c>
      <c r="M36" s="39" t="e">
        <f>'relevés compteurs'!#REF!</f>
        <v>#REF!</v>
      </c>
      <c r="N36" s="38" t="e">
        <f t="shared" si="3"/>
        <v>#REF!</v>
      </c>
      <c r="O36" s="13" t="e">
        <f t="shared" si="4"/>
        <v>#REF!</v>
      </c>
    </row>
    <row r="37" spans="1:15" x14ac:dyDescent="0.2">
      <c r="A37" s="35" t="e">
        <f>'relevés compteurs'!#REF!</f>
        <v>#REF!</v>
      </c>
      <c r="B37" s="35" t="e">
        <f>'relevés compteurs'!#REF!</f>
        <v>#REF!</v>
      </c>
      <c r="C37" s="35" t="e">
        <f>'relevés compteurs'!#REF!</f>
        <v>#REF!</v>
      </c>
      <c r="D37" s="35" t="e">
        <f>'relevés compteurs'!#REF!</f>
        <v>#REF!</v>
      </c>
      <c r="E37" s="36" t="e">
        <f>'relevés compteurs'!#REF!</f>
        <v>#REF!</v>
      </c>
      <c r="F37" s="36" t="e">
        <f>'relevés compteurs'!#REF!</f>
        <v>#REF!</v>
      </c>
      <c r="G37" s="36" t="e">
        <f>'relevés compteurs'!#REF!</f>
        <v>#REF!</v>
      </c>
      <c r="H37" s="36" t="e">
        <f>'relevés compteurs'!#REF!</f>
        <v>#REF!</v>
      </c>
      <c r="I37" s="11" t="e">
        <f t="shared" si="0"/>
        <v>#REF!</v>
      </c>
      <c r="J37" s="37" t="e">
        <f>'relevés compteurs'!#REF!</f>
        <v>#REF!</v>
      </c>
      <c r="K37" s="38" t="e">
        <f t="shared" si="1"/>
        <v>#REF!</v>
      </c>
      <c r="L37" s="11" t="e">
        <f t="shared" si="2"/>
        <v>#REF!</v>
      </c>
      <c r="M37" s="39" t="e">
        <f>'relevés compteurs'!#REF!</f>
        <v>#REF!</v>
      </c>
      <c r="N37" s="38" t="e">
        <f t="shared" si="3"/>
        <v>#REF!</v>
      </c>
      <c r="O37" s="13" t="e">
        <f t="shared" si="4"/>
        <v>#REF!</v>
      </c>
    </row>
    <row r="38" spans="1:15" x14ac:dyDescent="0.2">
      <c r="A38" s="35" t="e">
        <f>'relevés compteurs'!#REF!</f>
        <v>#REF!</v>
      </c>
      <c r="B38" s="35" t="e">
        <f>'relevés compteurs'!#REF!</f>
        <v>#REF!</v>
      </c>
      <c r="C38" s="35" t="e">
        <f>'relevés compteurs'!#REF!</f>
        <v>#REF!</v>
      </c>
      <c r="D38" s="35" t="e">
        <f>'relevés compteurs'!#REF!</f>
        <v>#REF!</v>
      </c>
      <c r="E38" s="36" t="e">
        <f>'relevés compteurs'!#REF!</f>
        <v>#REF!</v>
      </c>
      <c r="F38" s="36" t="e">
        <f>'relevés compteurs'!#REF!</f>
        <v>#REF!</v>
      </c>
      <c r="G38" s="36" t="e">
        <f>'relevés compteurs'!#REF!</f>
        <v>#REF!</v>
      </c>
      <c r="H38" s="36" t="e">
        <f>'relevés compteurs'!#REF!</f>
        <v>#REF!</v>
      </c>
      <c r="I38" s="11" t="e">
        <f t="shared" si="0"/>
        <v>#REF!</v>
      </c>
      <c r="J38" s="37" t="e">
        <f>'relevés compteurs'!#REF!</f>
        <v>#REF!</v>
      </c>
      <c r="K38" s="38" t="e">
        <f t="shared" si="1"/>
        <v>#REF!</v>
      </c>
      <c r="L38" s="11" t="e">
        <f t="shared" si="2"/>
        <v>#REF!</v>
      </c>
      <c r="M38" s="39" t="e">
        <f>'relevés compteurs'!#REF!</f>
        <v>#REF!</v>
      </c>
      <c r="N38" s="38" t="e">
        <f t="shared" si="3"/>
        <v>#REF!</v>
      </c>
      <c r="O38" s="13" t="e">
        <f t="shared" si="4"/>
        <v>#REF!</v>
      </c>
    </row>
    <row r="39" spans="1:15" x14ac:dyDescent="0.2">
      <c r="A39" s="35" t="e">
        <f>'relevés compteurs'!#REF!</f>
        <v>#REF!</v>
      </c>
      <c r="B39" s="35" t="e">
        <f>'relevés compteurs'!#REF!</f>
        <v>#REF!</v>
      </c>
      <c r="C39" s="35" t="e">
        <f>'relevés compteurs'!#REF!</f>
        <v>#REF!</v>
      </c>
      <c r="D39" s="35" t="e">
        <f>'relevés compteurs'!#REF!</f>
        <v>#REF!</v>
      </c>
      <c r="E39" s="36" t="e">
        <f>'relevés compteurs'!#REF!</f>
        <v>#REF!</v>
      </c>
      <c r="F39" s="36" t="e">
        <f>'relevés compteurs'!#REF!</f>
        <v>#REF!</v>
      </c>
      <c r="G39" s="36" t="e">
        <f>'relevés compteurs'!#REF!</f>
        <v>#REF!</v>
      </c>
      <c r="H39" s="36" t="e">
        <f>'relevés compteurs'!#REF!</f>
        <v>#REF!</v>
      </c>
      <c r="I39" s="11" t="e">
        <f t="shared" si="0"/>
        <v>#REF!</v>
      </c>
      <c r="J39" s="37" t="e">
        <f>'relevés compteurs'!#REF!</f>
        <v>#REF!</v>
      </c>
      <c r="K39" s="38" t="e">
        <f t="shared" si="1"/>
        <v>#REF!</v>
      </c>
      <c r="L39" s="11" t="e">
        <f t="shared" si="2"/>
        <v>#REF!</v>
      </c>
      <c r="M39" s="39" t="e">
        <f>'relevés compteurs'!#REF!</f>
        <v>#REF!</v>
      </c>
      <c r="N39" s="38" t="e">
        <f t="shared" si="3"/>
        <v>#REF!</v>
      </c>
      <c r="O39" s="13" t="e">
        <f t="shared" si="4"/>
        <v>#REF!</v>
      </c>
    </row>
    <row r="40" spans="1:15" x14ac:dyDescent="0.2">
      <c r="A40" s="35" t="e">
        <f>'relevés compteurs'!#REF!</f>
        <v>#REF!</v>
      </c>
      <c r="B40" s="35" t="e">
        <f>'relevés compteurs'!#REF!</f>
        <v>#REF!</v>
      </c>
      <c r="C40" s="35" t="e">
        <f>'relevés compteurs'!#REF!</f>
        <v>#REF!</v>
      </c>
      <c r="D40" s="35" t="e">
        <f>'relevés compteurs'!#REF!</f>
        <v>#REF!</v>
      </c>
      <c r="E40" s="36" t="e">
        <f>'relevés compteurs'!#REF!</f>
        <v>#REF!</v>
      </c>
      <c r="F40" s="36" t="e">
        <f>'relevés compteurs'!#REF!</f>
        <v>#REF!</v>
      </c>
      <c r="G40" s="36" t="e">
        <f>'relevés compteurs'!#REF!</f>
        <v>#REF!</v>
      </c>
      <c r="H40" s="36" t="e">
        <f>'relevés compteurs'!#REF!</f>
        <v>#REF!</v>
      </c>
      <c r="I40" s="11" t="e">
        <f t="shared" si="0"/>
        <v>#REF!</v>
      </c>
      <c r="J40" s="37" t="e">
        <f>'relevés compteurs'!#REF!</f>
        <v>#REF!</v>
      </c>
      <c r="K40" s="38" t="e">
        <f t="shared" si="1"/>
        <v>#REF!</v>
      </c>
      <c r="L40" s="11" t="e">
        <f t="shared" si="2"/>
        <v>#REF!</v>
      </c>
      <c r="M40" s="39" t="e">
        <f>'relevés compteurs'!#REF!</f>
        <v>#REF!</v>
      </c>
      <c r="N40" s="38" t="e">
        <f t="shared" si="3"/>
        <v>#REF!</v>
      </c>
      <c r="O40" s="13" t="e">
        <f t="shared" si="4"/>
        <v>#REF!</v>
      </c>
    </row>
    <row r="41" spans="1:15" x14ac:dyDescent="0.2">
      <c r="A41" s="35" t="e">
        <f>'relevés compteurs'!#REF!</f>
        <v>#REF!</v>
      </c>
      <c r="B41" s="35" t="e">
        <f>'relevés compteurs'!#REF!</f>
        <v>#REF!</v>
      </c>
      <c r="C41" s="35" t="e">
        <f>'relevés compteurs'!#REF!</f>
        <v>#REF!</v>
      </c>
      <c r="D41" s="35" t="e">
        <f>'relevés compteurs'!#REF!</f>
        <v>#REF!</v>
      </c>
      <c r="E41" s="36" t="e">
        <f>'relevés compteurs'!#REF!</f>
        <v>#REF!</v>
      </c>
      <c r="F41" s="36" t="e">
        <f>'relevés compteurs'!#REF!</f>
        <v>#REF!</v>
      </c>
      <c r="G41" s="36" t="e">
        <f>'relevés compteurs'!#REF!</f>
        <v>#REF!</v>
      </c>
      <c r="H41" s="36" t="e">
        <f>'relevés compteurs'!#REF!</f>
        <v>#REF!</v>
      </c>
      <c r="I41" s="11" t="e">
        <f t="shared" si="0"/>
        <v>#REF!</v>
      </c>
      <c r="J41" s="37" t="e">
        <f>'relevés compteurs'!#REF!</f>
        <v>#REF!</v>
      </c>
      <c r="K41" s="38" t="e">
        <f t="shared" si="1"/>
        <v>#REF!</v>
      </c>
      <c r="L41" s="11" t="e">
        <f t="shared" si="2"/>
        <v>#REF!</v>
      </c>
      <c r="M41" s="39" t="e">
        <f>'relevés compteurs'!#REF!</f>
        <v>#REF!</v>
      </c>
      <c r="N41" s="38" t="e">
        <f t="shared" si="3"/>
        <v>#REF!</v>
      </c>
      <c r="O41" s="13" t="e">
        <f t="shared" si="4"/>
        <v>#REF!</v>
      </c>
    </row>
    <row r="42" spans="1:15" x14ac:dyDescent="0.2">
      <c r="A42" s="218" t="e">
        <f>'relevés compteurs'!#REF!</f>
        <v>#REF!</v>
      </c>
      <c r="B42" s="35" t="e">
        <f>'relevés compteurs'!#REF!</f>
        <v>#REF!</v>
      </c>
      <c r="C42" s="35" t="e">
        <f>'relevés compteurs'!#REF!</f>
        <v>#REF!</v>
      </c>
      <c r="D42" s="35" t="e">
        <f>'relevés compteurs'!#REF!</f>
        <v>#REF!</v>
      </c>
      <c r="E42" s="36" t="e">
        <f>'relevés compteurs'!#REF!</f>
        <v>#REF!</v>
      </c>
      <c r="F42" s="36" t="e">
        <f>'relevés compteurs'!#REF!</f>
        <v>#REF!</v>
      </c>
      <c r="G42" s="36" t="e">
        <f>'relevés compteurs'!#REF!</f>
        <v>#REF!</v>
      </c>
      <c r="H42" s="36" t="e">
        <f>'relevés compteurs'!#REF!</f>
        <v>#REF!</v>
      </c>
      <c r="I42" s="11" t="e">
        <f t="shared" si="0"/>
        <v>#REF!</v>
      </c>
      <c r="J42" s="37" t="e">
        <f>'relevés compteurs'!#REF!</f>
        <v>#REF!</v>
      </c>
      <c r="K42" s="38" t="e">
        <f t="shared" si="1"/>
        <v>#REF!</v>
      </c>
      <c r="L42" s="11" t="e">
        <f t="shared" si="2"/>
        <v>#REF!</v>
      </c>
      <c r="M42" s="39" t="e">
        <f>'relevés compteurs'!#REF!</f>
        <v>#REF!</v>
      </c>
      <c r="N42" s="38" t="e">
        <f t="shared" si="3"/>
        <v>#REF!</v>
      </c>
      <c r="O42" s="13" t="e">
        <f t="shared" si="4"/>
        <v>#REF!</v>
      </c>
    </row>
    <row r="43" spans="1:15" x14ac:dyDescent="0.2">
      <c r="A43" s="218" t="e">
        <f>'relevés compteurs'!#REF!</f>
        <v>#REF!</v>
      </c>
      <c r="B43" s="35" t="e">
        <f>'relevés compteurs'!#REF!</f>
        <v>#REF!</v>
      </c>
      <c r="C43" s="35" t="e">
        <f>'relevés compteurs'!#REF!</f>
        <v>#REF!</v>
      </c>
      <c r="D43" s="35" t="e">
        <f>'relevés compteurs'!#REF!</f>
        <v>#REF!</v>
      </c>
      <c r="E43" s="36" t="e">
        <f>'relevés compteurs'!#REF!</f>
        <v>#REF!</v>
      </c>
      <c r="F43" s="36" t="e">
        <f>'relevés compteurs'!#REF!</f>
        <v>#REF!</v>
      </c>
      <c r="G43" s="36" t="e">
        <f>'relevés compteurs'!#REF!</f>
        <v>#REF!</v>
      </c>
      <c r="H43" s="36" t="e">
        <f>'relevés compteurs'!#REF!</f>
        <v>#REF!</v>
      </c>
      <c r="I43" s="11" t="e">
        <f t="shared" si="0"/>
        <v>#REF!</v>
      </c>
      <c r="J43" s="37" t="e">
        <f>'relevés compteurs'!#REF!</f>
        <v>#REF!</v>
      </c>
      <c r="K43" s="38" t="e">
        <f t="shared" si="1"/>
        <v>#REF!</v>
      </c>
      <c r="L43" s="11" t="e">
        <f t="shared" si="2"/>
        <v>#REF!</v>
      </c>
      <c r="M43" s="39" t="e">
        <f>'relevés compteurs'!#REF!</f>
        <v>#REF!</v>
      </c>
      <c r="N43" s="38" t="e">
        <f t="shared" si="3"/>
        <v>#REF!</v>
      </c>
      <c r="O43" s="13" t="e">
        <f t="shared" si="4"/>
        <v>#REF!</v>
      </c>
    </row>
    <row r="44" spans="1:15" x14ac:dyDescent="0.2">
      <c r="A44" s="35" t="e">
        <f>'relevés compteurs'!#REF!</f>
        <v>#REF!</v>
      </c>
      <c r="B44" s="35" t="e">
        <f>'relevés compteurs'!#REF!</f>
        <v>#REF!</v>
      </c>
      <c r="C44" s="35" t="e">
        <f>'relevés compteurs'!#REF!</f>
        <v>#REF!</v>
      </c>
      <c r="D44" s="35" t="e">
        <f>'relevés compteurs'!#REF!</f>
        <v>#REF!</v>
      </c>
      <c r="E44" s="36" t="e">
        <f>'relevés compteurs'!#REF!</f>
        <v>#REF!</v>
      </c>
      <c r="F44" s="36" t="e">
        <f>'relevés compteurs'!#REF!</f>
        <v>#REF!</v>
      </c>
      <c r="G44" s="36" t="e">
        <f>'relevés compteurs'!#REF!</f>
        <v>#REF!</v>
      </c>
      <c r="H44" s="36" t="e">
        <f>'relevés compteurs'!#REF!</f>
        <v>#REF!</v>
      </c>
      <c r="I44" s="11" t="e">
        <f t="shared" si="0"/>
        <v>#REF!</v>
      </c>
      <c r="J44" s="37" t="e">
        <f>'relevés compteurs'!#REF!</f>
        <v>#REF!</v>
      </c>
      <c r="K44" s="38" t="e">
        <f t="shared" si="1"/>
        <v>#REF!</v>
      </c>
      <c r="L44" s="11" t="e">
        <f t="shared" si="2"/>
        <v>#REF!</v>
      </c>
      <c r="M44" s="39" t="e">
        <f>'relevés compteurs'!#REF!</f>
        <v>#REF!</v>
      </c>
      <c r="N44" s="38" t="e">
        <f t="shared" si="3"/>
        <v>#REF!</v>
      </c>
      <c r="O44" s="13" t="e">
        <f t="shared" si="4"/>
        <v>#REF!</v>
      </c>
    </row>
    <row r="45" spans="1:15" x14ac:dyDescent="0.2">
      <c r="A45" s="35" t="e">
        <f>'relevés compteurs'!#REF!</f>
        <v>#REF!</v>
      </c>
      <c r="B45" s="35" t="e">
        <f>'relevés compteurs'!#REF!</f>
        <v>#REF!</v>
      </c>
      <c r="C45" s="35" t="e">
        <f>'relevés compteurs'!#REF!</f>
        <v>#REF!</v>
      </c>
      <c r="D45" s="35" t="e">
        <f>'relevés compteurs'!#REF!</f>
        <v>#REF!</v>
      </c>
      <c r="E45" s="36" t="e">
        <f>'relevés compteurs'!#REF!</f>
        <v>#REF!</v>
      </c>
      <c r="F45" s="36" t="e">
        <f>'relevés compteurs'!#REF!</f>
        <v>#REF!</v>
      </c>
      <c r="G45" s="36" t="e">
        <f>'relevés compteurs'!#REF!</f>
        <v>#REF!</v>
      </c>
      <c r="H45" s="36" t="e">
        <f>'relevés compteurs'!#REF!</f>
        <v>#REF!</v>
      </c>
      <c r="I45" s="11" t="e">
        <f t="shared" si="0"/>
        <v>#REF!</v>
      </c>
      <c r="J45" s="37" t="e">
        <f>'relevés compteurs'!#REF!</f>
        <v>#REF!</v>
      </c>
      <c r="K45" s="38" t="e">
        <f t="shared" si="1"/>
        <v>#REF!</v>
      </c>
      <c r="L45" s="11" t="e">
        <f t="shared" si="2"/>
        <v>#REF!</v>
      </c>
      <c r="M45" s="39" t="e">
        <f>'relevés compteurs'!#REF!</f>
        <v>#REF!</v>
      </c>
      <c r="N45" s="38" t="e">
        <f t="shared" si="3"/>
        <v>#REF!</v>
      </c>
      <c r="O45" s="13" t="e">
        <f t="shared" si="4"/>
        <v>#REF!</v>
      </c>
    </row>
    <row r="46" spans="1:15" x14ac:dyDescent="0.2">
      <c r="A46" s="35" t="e">
        <f>'relevés compteurs'!#REF!</f>
        <v>#REF!</v>
      </c>
      <c r="B46" s="35" t="e">
        <f>'relevés compteurs'!#REF!</f>
        <v>#REF!</v>
      </c>
      <c r="C46" s="35" t="e">
        <f>'relevés compteurs'!#REF!</f>
        <v>#REF!</v>
      </c>
      <c r="D46" s="35" t="e">
        <f>'relevés compteurs'!#REF!</f>
        <v>#REF!</v>
      </c>
      <c r="E46" s="36" t="e">
        <f>'relevés compteurs'!#REF!</f>
        <v>#REF!</v>
      </c>
      <c r="F46" s="36" t="e">
        <f>'relevés compteurs'!#REF!</f>
        <v>#REF!</v>
      </c>
      <c r="G46" s="36" t="e">
        <f>'relevés compteurs'!#REF!</f>
        <v>#REF!</v>
      </c>
      <c r="H46" s="36" t="e">
        <f>'relevés compteurs'!#REF!</f>
        <v>#REF!</v>
      </c>
      <c r="I46" s="11" t="e">
        <f t="shared" si="0"/>
        <v>#REF!</v>
      </c>
      <c r="J46" s="37" t="e">
        <f>'relevés compteurs'!#REF!</f>
        <v>#REF!</v>
      </c>
      <c r="K46" s="38" t="e">
        <f t="shared" si="1"/>
        <v>#REF!</v>
      </c>
      <c r="L46" s="11" t="e">
        <f t="shared" si="2"/>
        <v>#REF!</v>
      </c>
      <c r="M46" s="39" t="e">
        <f>'relevés compteurs'!#REF!</f>
        <v>#REF!</v>
      </c>
      <c r="N46" s="38" t="e">
        <f t="shared" si="3"/>
        <v>#REF!</v>
      </c>
      <c r="O46" s="13" t="e">
        <f t="shared" si="4"/>
        <v>#REF!</v>
      </c>
    </row>
    <row r="47" spans="1:15" x14ac:dyDescent="0.2">
      <c r="A47" s="35" t="e">
        <f>'relevés compteurs'!#REF!</f>
        <v>#REF!</v>
      </c>
      <c r="B47" s="35" t="e">
        <f>'relevés compteurs'!#REF!</f>
        <v>#REF!</v>
      </c>
      <c r="C47" s="35" t="e">
        <f>'relevés compteurs'!#REF!</f>
        <v>#REF!</v>
      </c>
      <c r="D47" s="35" t="e">
        <f>'relevés compteurs'!#REF!</f>
        <v>#REF!</v>
      </c>
      <c r="E47" s="36" t="e">
        <f>'relevés compteurs'!#REF!</f>
        <v>#REF!</v>
      </c>
      <c r="F47" s="36" t="e">
        <f>'relevés compteurs'!#REF!</f>
        <v>#REF!</v>
      </c>
      <c r="G47" s="36" t="e">
        <f>'relevés compteurs'!#REF!</f>
        <v>#REF!</v>
      </c>
      <c r="H47" s="36" t="e">
        <f>'relevés compteurs'!#REF!</f>
        <v>#REF!</v>
      </c>
      <c r="I47" s="11" t="e">
        <f t="shared" si="0"/>
        <v>#REF!</v>
      </c>
      <c r="J47" s="37" t="e">
        <f>'relevés compteurs'!#REF!</f>
        <v>#REF!</v>
      </c>
      <c r="K47" s="38" t="e">
        <f t="shared" si="1"/>
        <v>#REF!</v>
      </c>
      <c r="L47" s="11" t="e">
        <f t="shared" si="2"/>
        <v>#REF!</v>
      </c>
      <c r="M47" s="39" t="e">
        <f>'relevés compteurs'!#REF!</f>
        <v>#REF!</v>
      </c>
      <c r="N47" s="38" t="e">
        <f t="shared" si="3"/>
        <v>#REF!</v>
      </c>
      <c r="O47" s="13" t="e">
        <f t="shared" si="4"/>
        <v>#REF!</v>
      </c>
    </row>
    <row r="48" spans="1:15" x14ac:dyDescent="0.2">
      <c r="A48" s="218" t="e">
        <f>'relevés compteurs'!#REF!</f>
        <v>#REF!</v>
      </c>
      <c r="B48" s="33" t="e">
        <f>'relevés compteurs'!#REF!</f>
        <v>#REF!</v>
      </c>
      <c r="C48" s="33" t="e">
        <f>'relevés compteurs'!#REF!</f>
        <v>#REF!</v>
      </c>
      <c r="D48" s="33" t="e">
        <f>'relevés compteurs'!#REF!</f>
        <v>#REF!</v>
      </c>
      <c r="E48" s="11" t="e">
        <f>'relevés compteurs'!#REF!</f>
        <v>#REF!</v>
      </c>
      <c r="F48" s="11" t="e">
        <f>'relevés compteurs'!#REF!</f>
        <v>#REF!</v>
      </c>
      <c r="G48" s="36" t="e">
        <f>'relevés compteurs'!#REF!</f>
        <v>#REF!</v>
      </c>
      <c r="H48" s="36" t="e">
        <f>'relevés compteurs'!#REF!</f>
        <v>#REF!</v>
      </c>
      <c r="I48" s="11" t="e">
        <f t="shared" si="0"/>
        <v>#REF!</v>
      </c>
      <c r="J48" s="23" t="e">
        <f>'relevés compteurs'!#REF!</f>
        <v>#REF!</v>
      </c>
      <c r="K48" s="38" t="e">
        <f t="shared" si="1"/>
        <v>#REF!</v>
      </c>
      <c r="L48" s="11" t="e">
        <f t="shared" si="2"/>
        <v>#REF!</v>
      </c>
      <c r="M48" s="45" t="e">
        <f>'relevés compteurs'!#REF!</f>
        <v>#REF!</v>
      </c>
      <c r="N48" s="38" t="e">
        <f t="shared" si="3"/>
        <v>#REF!</v>
      </c>
      <c r="O48" s="13" t="e">
        <f t="shared" si="4"/>
        <v>#REF!</v>
      </c>
    </row>
    <row r="49" spans="1:15" x14ac:dyDescent="0.2">
      <c r="A49" s="218" t="e">
        <f>'relevés compteurs'!#REF!</f>
        <v>#REF!</v>
      </c>
      <c r="B49" s="35" t="e">
        <f>'relevés compteurs'!#REF!</f>
        <v>#REF!</v>
      </c>
      <c r="C49" s="35" t="e">
        <f>'relevés compteurs'!#REF!</f>
        <v>#REF!</v>
      </c>
      <c r="D49" s="35" t="e">
        <f>'relevés compteurs'!#REF!</f>
        <v>#REF!</v>
      </c>
      <c r="E49" s="36" t="e">
        <f>'relevés compteurs'!#REF!</f>
        <v>#REF!</v>
      </c>
      <c r="F49" s="36" t="e">
        <f>'relevés compteurs'!#REF!</f>
        <v>#REF!</v>
      </c>
      <c r="G49" s="36" t="e">
        <f>'relevés compteurs'!#REF!</f>
        <v>#REF!</v>
      </c>
      <c r="H49" s="36" t="e">
        <f>'relevés compteurs'!#REF!</f>
        <v>#REF!</v>
      </c>
      <c r="I49" s="11" t="e">
        <f t="shared" si="0"/>
        <v>#REF!</v>
      </c>
      <c r="J49" s="37" t="e">
        <f>'relevés compteurs'!#REF!</f>
        <v>#REF!</v>
      </c>
      <c r="K49" s="38" t="e">
        <f t="shared" si="1"/>
        <v>#REF!</v>
      </c>
      <c r="L49" s="11" t="e">
        <f t="shared" si="2"/>
        <v>#REF!</v>
      </c>
      <c r="M49" s="39" t="e">
        <f>'relevés compteurs'!#REF!</f>
        <v>#REF!</v>
      </c>
      <c r="N49" s="38" t="e">
        <f t="shared" si="3"/>
        <v>#REF!</v>
      </c>
      <c r="O49" s="13" t="e">
        <f t="shared" si="4"/>
        <v>#REF!</v>
      </c>
    </row>
    <row r="50" spans="1:15" x14ac:dyDescent="0.2">
      <c r="A50" s="35" t="e">
        <f>'relevés compteurs'!#REF!</f>
        <v>#REF!</v>
      </c>
      <c r="B50" s="35" t="e">
        <f>'relevés compteurs'!#REF!</f>
        <v>#REF!</v>
      </c>
      <c r="C50" s="35" t="e">
        <f>'relevés compteurs'!#REF!</f>
        <v>#REF!</v>
      </c>
      <c r="D50" s="35" t="e">
        <f>'relevés compteurs'!#REF!</f>
        <v>#REF!</v>
      </c>
      <c r="E50" s="36" t="e">
        <f>'relevés compteurs'!#REF!</f>
        <v>#REF!</v>
      </c>
      <c r="F50" s="36" t="e">
        <f>'relevés compteurs'!#REF!</f>
        <v>#REF!</v>
      </c>
      <c r="G50" s="36" t="e">
        <f>'relevés compteurs'!#REF!</f>
        <v>#REF!</v>
      </c>
      <c r="H50" s="36" t="e">
        <f>'relevés compteurs'!#REF!</f>
        <v>#REF!</v>
      </c>
      <c r="I50" s="11" t="e">
        <f>IF(E50-G50&lt;0,0,E50-G50)</f>
        <v>#REF!</v>
      </c>
      <c r="J50" s="37" t="e">
        <f>'relevés compteurs'!#REF!</f>
        <v>#REF!</v>
      </c>
      <c r="K50" s="38" t="e">
        <f t="shared" si="1"/>
        <v>#REF!</v>
      </c>
      <c r="L50" s="11" t="e">
        <f t="shared" si="2"/>
        <v>#REF!</v>
      </c>
      <c r="M50" s="39" t="e">
        <f>'relevés compteurs'!#REF!</f>
        <v>#REF!</v>
      </c>
      <c r="N50" s="38" t="e">
        <f t="shared" si="3"/>
        <v>#REF!</v>
      </c>
      <c r="O50" s="13" t="e">
        <f t="shared" si="4"/>
        <v>#REF!</v>
      </c>
    </row>
    <row r="51" spans="1:15" x14ac:dyDescent="0.2">
      <c r="A51" s="35" t="e">
        <f>'relevés compteurs'!#REF!</f>
        <v>#REF!</v>
      </c>
      <c r="B51" s="35" t="e">
        <f>'relevés compteurs'!#REF!</f>
        <v>#REF!</v>
      </c>
      <c r="C51" s="35" t="e">
        <f>'relevés compteurs'!#REF!</f>
        <v>#REF!</v>
      </c>
      <c r="D51" s="35" t="e">
        <f>'relevés compteurs'!#REF!</f>
        <v>#REF!</v>
      </c>
      <c r="E51" s="36" t="e">
        <f>'relevés compteurs'!#REF!</f>
        <v>#REF!</v>
      </c>
      <c r="F51" s="36" t="e">
        <f>'relevés compteurs'!#REF!</f>
        <v>#REF!</v>
      </c>
      <c r="G51" s="36"/>
      <c r="H51" s="36"/>
      <c r="I51" s="11" t="e">
        <f>IF(E51-G51&lt;0,0,E51-G51)</f>
        <v>#REF!</v>
      </c>
      <c r="J51" s="37" t="e">
        <f>'relevés compteurs'!#REF!</f>
        <v>#REF!</v>
      </c>
      <c r="K51" s="38" t="e">
        <f t="shared" si="1"/>
        <v>#REF!</v>
      </c>
      <c r="L51" s="11" t="e">
        <f t="shared" si="2"/>
        <v>#REF!</v>
      </c>
      <c r="M51" s="39" t="e">
        <f>'relevés compteurs'!#REF!</f>
        <v>#REF!</v>
      </c>
      <c r="N51" s="38" t="e">
        <f t="shared" si="3"/>
        <v>#REF!</v>
      </c>
      <c r="O51" s="13" t="e">
        <f t="shared" si="4"/>
        <v>#REF!</v>
      </c>
    </row>
    <row r="52" spans="1:15" x14ac:dyDescent="0.2">
      <c r="A52" s="35" t="e">
        <f>'relevés compteurs'!#REF!</f>
        <v>#REF!</v>
      </c>
      <c r="B52" s="35" t="e">
        <f>'relevés compteurs'!#REF!</f>
        <v>#REF!</v>
      </c>
      <c r="C52" s="35" t="e">
        <f>'relevés compteurs'!#REF!</f>
        <v>#REF!</v>
      </c>
      <c r="D52" s="35" t="e">
        <f>'relevés compteurs'!#REF!</f>
        <v>#REF!</v>
      </c>
      <c r="E52" s="36" t="e">
        <f>'relevés compteurs'!#REF!</f>
        <v>#REF!</v>
      </c>
      <c r="F52" s="36" t="e">
        <f>'relevés compteurs'!#REF!</f>
        <v>#REF!</v>
      </c>
      <c r="G52" s="36" t="e">
        <f>'relevés compteurs'!#REF!</f>
        <v>#REF!</v>
      </c>
      <c r="H52" s="36" t="e">
        <f>'relevés compteurs'!#REF!</f>
        <v>#REF!</v>
      </c>
      <c r="I52" s="11" t="e">
        <f t="shared" si="0"/>
        <v>#REF!</v>
      </c>
      <c r="J52" s="37" t="e">
        <f>'relevés compteurs'!#REF!</f>
        <v>#REF!</v>
      </c>
      <c r="K52" s="38" t="e">
        <f t="shared" si="1"/>
        <v>#REF!</v>
      </c>
      <c r="L52" s="11" t="e">
        <f t="shared" si="2"/>
        <v>#REF!</v>
      </c>
      <c r="M52" s="39" t="e">
        <f>'relevés compteurs'!#REF!</f>
        <v>#REF!</v>
      </c>
      <c r="N52" s="38" t="e">
        <f t="shared" si="3"/>
        <v>#REF!</v>
      </c>
      <c r="O52" s="13" t="e">
        <f t="shared" si="4"/>
        <v>#REF!</v>
      </c>
    </row>
    <row r="53" spans="1:15" x14ac:dyDescent="0.2">
      <c r="A53" s="218" t="e">
        <f>'relevés compteurs'!#REF!</f>
        <v>#REF!</v>
      </c>
      <c r="B53" s="35" t="e">
        <f>'relevés compteurs'!#REF!</f>
        <v>#REF!</v>
      </c>
      <c r="C53" s="35" t="e">
        <f>'relevés compteurs'!#REF!</f>
        <v>#REF!</v>
      </c>
      <c r="D53" s="35" t="e">
        <f>'relevés compteurs'!#REF!</f>
        <v>#REF!</v>
      </c>
      <c r="E53" s="36" t="e">
        <f>'relevés compteurs'!#REF!</f>
        <v>#REF!</v>
      </c>
      <c r="F53" s="36" t="e">
        <f>'relevés compteurs'!#REF!</f>
        <v>#REF!</v>
      </c>
      <c r="G53" s="36" t="e">
        <f>'relevés compteurs'!#REF!</f>
        <v>#REF!</v>
      </c>
      <c r="H53" s="36" t="e">
        <f>'relevés compteurs'!#REF!</f>
        <v>#REF!</v>
      </c>
      <c r="I53" s="11" t="e">
        <f t="shared" si="0"/>
        <v>#REF!</v>
      </c>
      <c r="J53" s="37" t="e">
        <f>'relevés compteurs'!#REF!</f>
        <v>#REF!</v>
      </c>
      <c r="K53" s="38" t="e">
        <f t="shared" si="1"/>
        <v>#REF!</v>
      </c>
      <c r="L53" s="11" t="e">
        <f t="shared" si="2"/>
        <v>#REF!</v>
      </c>
      <c r="M53" s="39" t="e">
        <f>'relevés compteurs'!#REF!</f>
        <v>#REF!</v>
      </c>
      <c r="N53" s="38" t="e">
        <f t="shared" si="3"/>
        <v>#REF!</v>
      </c>
      <c r="O53" s="13" t="e">
        <f t="shared" si="4"/>
        <v>#REF!</v>
      </c>
    </row>
    <row r="54" spans="1:15" x14ac:dyDescent="0.2">
      <c r="A54" s="218" t="e">
        <f>'relevés compteurs'!#REF!</f>
        <v>#REF!</v>
      </c>
      <c r="B54" s="35" t="e">
        <f>'relevés compteurs'!#REF!</f>
        <v>#REF!</v>
      </c>
      <c r="C54" s="35" t="e">
        <f>'relevés compteurs'!#REF!</f>
        <v>#REF!</v>
      </c>
      <c r="D54" s="35" t="e">
        <f>'relevés compteurs'!#REF!</f>
        <v>#REF!</v>
      </c>
      <c r="E54" s="36" t="e">
        <f>'relevés compteurs'!#REF!</f>
        <v>#REF!</v>
      </c>
      <c r="F54" s="36" t="e">
        <f>'relevés compteurs'!#REF!</f>
        <v>#REF!</v>
      </c>
      <c r="G54" s="36" t="e">
        <f>'relevés compteurs'!#REF!</f>
        <v>#REF!</v>
      </c>
      <c r="H54" s="36" t="e">
        <f>'relevés compteurs'!#REF!</f>
        <v>#REF!</v>
      </c>
      <c r="I54" s="11" t="e">
        <f t="shared" si="0"/>
        <v>#REF!</v>
      </c>
      <c r="J54" s="37" t="e">
        <f>'relevés compteurs'!#REF!</f>
        <v>#REF!</v>
      </c>
      <c r="K54" s="38" t="e">
        <f t="shared" si="1"/>
        <v>#REF!</v>
      </c>
      <c r="L54" s="11" t="e">
        <f t="shared" si="2"/>
        <v>#REF!</v>
      </c>
      <c r="M54" s="39" t="e">
        <f>'relevés compteurs'!#REF!</f>
        <v>#REF!</v>
      </c>
      <c r="N54" s="38" t="e">
        <f t="shared" si="3"/>
        <v>#REF!</v>
      </c>
      <c r="O54" s="13" t="e">
        <f t="shared" si="4"/>
        <v>#REF!</v>
      </c>
    </row>
    <row r="55" spans="1:15" x14ac:dyDescent="0.2">
      <c r="A55" s="218" t="e">
        <f>'relevés compteurs'!#REF!</f>
        <v>#REF!</v>
      </c>
      <c r="B55" s="35" t="e">
        <f>'relevés compteurs'!#REF!</f>
        <v>#REF!</v>
      </c>
      <c r="C55" s="35" t="e">
        <f>'relevés compteurs'!#REF!</f>
        <v>#REF!</v>
      </c>
      <c r="D55" s="35" t="e">
        <f>'relevés compteurs'!#REF!</f>
        <v>#REF!</v>
      </c>
      <c r="E55" s="36" t="e">
        <f>'relevés compteurs'!#REF!</f>
        <v>#REF!</v>
      </c>
      <c r="F55" s="36" t="e">
        <f>'relevés compteurs'!#REF!</f>
        <v>#REF!</v>
      </c>
      <c r="G55" s="36" t="e">
        <f>'relevés compteurs'!#REF!</f>
        <v>#REF!</v>
      </c>
      <c r="H55" s="36" t="e">
        <f>'relevés compteurs'!#REF!</f>
        <v>#REF!</v>
      </c>
      <c r="I55" s="11" t="e">
        <f t="shared" si="0"/>
        <v>#REF!</v>
      </c>
      <c r="J55" s="37" t="e">
        <f>'relevés compteurs'!#REF!</f>
        <v>#REF!</v>
      </c>
      <c r="K55" s="38" t="e">
        <f t="shared" si="1"/>
        <v>#REF!</v>
      </c>
      <c r="L55" s="11" t="e">
        <f t="shared" si="2"/>
        <v>#REF!</v>
      </c>
      <c r="M55" s="39" t="e">
        <f>'relevés compteurs'!#REF!</f>
        <v>#REF!</v>
      </c>
      <c r="N55" s="38" t="e">
        <f t="shared" si="3"/>
        <v>#REF!</v>
      </c>
      <c r="O55" s="13" t="e">
        <f t="shared" si="4"/>
        <v>#REF!</v>
      </c>
    </row>
    <row r="56" spans="1:15" x14ac:dyDescent="0.2">
      <c r="A56" s="35" t="e">
        <f>'relevés compteurs'!#REF!</f>
        <v>#REF!</v>
      </c>
      <c r="B56" s="35" t="e">
        <f>'relevés compteurs'!#REF!</f>
        <v>#REF!</v>
      </c>
      <c r="C56" s="35" t="e">
        <f>'relevés compteurs'!#REF!</f>
        <v>#REF!</v>
      </c>
      <c r="D56" s="35" t="e">
        <f>'relevés compteurs'!#REF!</f>
        <v>#REF!</v>
      </c>
      <c r="E56" s="36" t="e">
        <f>'relevés compteurs'!#REF!</f>
        <v>#REF!</v>
      </c>
      <c r="F56" s="36" t="e">
        <f>'relevés compteurs'!#REF!</f>
        <v>#REF!</v>
      </c>
      <c r="G56" s="36" t="e">
        <f>'relevés compteurs'!#REF!</f>
        <v>#REF!</v>
      </c>
      <c r="H56" s="36" t="e">
        <f>'relevés compteurs'!#REF!</f>
        <v>#REF!</v>
      </c>
      <c r="I56" s="11" t="e">
        <f t="shared" si="0"/>
        <v>#REF!</v>
      </c>
      <c r="J56" s="37" t="e">
        <f>'relevés compteurs'!#REF!</f>
        <v>#REF!</v>
      </c>
      <c r="K56" s="38" t="e">
        <f t="shared" si="1"/>
        <v>#REF!</v>
      </c>
      <c r="L56" s="11" t="e">
        <f t="shared" si="2"/>
        <v>#REF!</v>
      </c>
      <c r="M56" s="39" t="e">
        <f>'relevés compteurs'!#REF!</f>
        <v>#REF!</v>
      </c>
      <c r="N56" s="38" t="e">
        <f t="shared" si="3"/>
        <v>#REF!</v>
      </c>
      <c r="O56" s="13" t="e">
        <f t="shared" si="4"/>
        <v>#REF!</v>
      </c>
    </row>
    <row r="57" spans="1:15" x14ac:dyDescent="0.2">
      <c r="A57" s="174" t="e">
        <f>'relevés compteurs'!#REF!</f>
        <v>#REF!</v>
      </c>
      <c r="B57" s="35" t="e">
        <f>'relevés compteurs'!#REF!</f>
        <v>#REF!</v>
      </c>
      <c r="C57" s="35" t="e">
        <f>'relevés compteurs'!#REF!</f>
        <v>#REF!</v>
      </c>
      <c r="D57" s="35" t="e">
        <f>'relevés compteurs'!#REF!</f>
        <v>#REF!</v>
      </c>
      <c r="E57" s="36" t="e">
        <f>'relevés compteurs'!#REF!</f>
        <v>#REF!</v>
      </c>
      <c r="F57" s="36" t="e">
        <f>'relevés compteurs'!#REF!</f>
        <v>#REF!</v>
      </c>
      <c r="G57" s="36" t="e">
        <f>'relevés compteurs'!#REF!</f>
        <v>#REF!</v>
      </c>
      <c r="H57" s="36" t="e">
        <f>'relevés compteurs'!#REF!</f>
        <v>#REF!</v>
      </c>
      <c r="I57" s="11" t="e">
        <f t="shared" si="0"/>
        <v>#REF!</v>
      </c>
      <c r="J57" s="37" t="e">
        <f>'relevés compteurs'!#REF!</f>
        <v>#REF!</v>
      </c>
      <c r="K57" s="38" t="e">
        <f t="shared" si="1"/>
        <v>#REF!</v>
      </c>
      <c r="L57" s="11" t="e">
        <f t="shared" si="2"/>
        <v>#REF!</v>
      </c>
      <c r="M57" s="39" t="e">
        <f>'relevés compteurs'!#REF!</f>
        <v>#REF!</v>
      </c>
      <c r="N57" s="38" t="e">
        <f t="shared" si="3"/>
        <v>#REF!</v>
      </c>
      <c r="O57" s="13" t="e">
        <f t="shared" si="4"/>
        <v>#REF!</v>
      </c>
    </row>
    <row r="58" spans="1:15" x14ac:dyDescent="0.2">
      <c r="A58" s="176" t="e">
        <f>'relevés compteurs'!#REF!</f>
        <v>#REF!</v>
      </c>
      <c r="B58" s="35" t="e">
        <f>'relevés compteurs'!#REF!</f>
        <v>#REF!</v>
      </c>
      <c r="C58" s="35" t="e">
        <f>'relevés compteurs'!#REF!</f>
        <v>#REF!</v>
      </c>
      <c r="D58" s="35" t="e">
        <f>'relevés compteurs'!#REF!</f>
        <v>#REF!</v>
      </c>
      <c r="E58" s="36" t="e">
        <f>'relevés compteurs'!#REF!</f>
        <v>#REF!</v>
      </c>
      <c r="F58" s="36" t="e">
        <f>'relevés compteurs'!#REF!</f>
        <v>#REF!</v>
      </c>
      <c r="G58" s="36" t="e">
        <f>'relevés compteurs'!#REF!</f>
        <v>#REF!</v>
      </c>
      <c r="H58" s="36" t="e">
        <f>'relevés compteurs'!#REF!</f>
        <v>#REF!</v>
      </c>
      <c r="I58" s="11" t="e">
        <f t="shared" si="0"/>
        <v>#REF!</v>
      </c>
      <c r="J58" s="37" t="e">
        <f>'relevés compteurs'!#REF!</f>
        <v>#REF!</v>
      </c>
      <c r="K58" s="38" t="e">
        <f t="shared" si="1"/>
        <v>#REF!</v>
      </c>
      <c r="L58" s="11" t="e">
        <f t="shared" si="2"/>
        <v>#REF!</v>
      </c>
      <c r="M58" s="39" t="e">
        <f>'relevés compteurs'!#REF!</f>
        <v>#REF!</v>
      </c>
      <c r="N58" s="38" t="e">
        <f t="shared" si="3"/>
        <v>#REF!</v>
      </c>
      <c r="O58" s="13" t="e">
        <f t="shared" si="4"/>
        <v>#REF!</v>
      </c>
    </row>
    <row r="59" spans="1:15" x14ac:dyDescent="0.2">
      <c r="A59" s="35" t="e">
        <f>'relevés compteurs'!#REF!</f>
        <v>#REF!</v>
      </c>
      <c r="B59" s="35" t="e">
        <f>'relevés compteurs'!#REF!</f>
        <v>#REF!</v>
      </c>
      <c r="C59" s="35" t="e">
        <f>'relevés compteurs'!#REF!</f>
        <v>#REF!</v>
      </c>
      <c r="D59" s="35" t="e">
        <f>'relevés compteurs'!#REF!</f>
        <v>#REF!</v>
      </c>
      <c r="E59" s="36" t="e">
        <f>'relevés compteurs'!#REF!</f>
        <v>#REF!</v>
      </c>
      <c r="F59" s="36" t="e">
        <f>'relevés compteurs'!#REF!</f>
        <v>#REF!</v>
      </c>
      <c r="G59" s="36" t="e">
        <f>'relevés compteurs'!#REF!</f>
        <v>#REF!</v>
      </c>
      <c r="H59" s="36" t="e">
        <f>'relevés compteurs'!#REF!</f>
        <v>#REF!</v>
      </c>
      <c r="I59" s="11" t="e">
        <f t="shared" si="0"/>
        <v>#REF!</v>
      </c>
      <c r="J59" s="37" t="e">
        <f>'relevés compteurs'!#REF!</f>
        <v>#REF!</v>
      </c>
      <c r="K59" s="38" t="e">
        <f t="shared" si="1"/>
        <v>#REF!</v>
      </c>
      <c r="L59" s="11" t="e">
        <f t="shared" si="2"/>
        <v>#REF!</v>
      </c>
      <c r="M59" s="39" t="e">
        <f>'relevés compteurs'!#REF!</f>
        <v>#REF!</v>
      </c>
      <c r="N59" s="38" t="e">
        <f t="shared" si="3"/>
        <v>#REF!</v>
      </c>
      <c r="O59" s="13" t="e">
        <f t="shared" si="4"/>
        <v>#REF!</v>
      </c>
    </row>
    <row r="60" spans="1:15" x14ac:dyDescent="0.2">
      <c r="A60" s="35" t="e">
        <f>'relevés compteurs'!#REF!</f>
        <v>#REF!</v>
      </c>
      <c r="B60" s="46" t="e">
        <f>'relevés compteurs'!#REF!</f>
        <v>#REF!</v>
      </c>
      <c r="C60" s="46" t="e">
        <f>'relevés compteurs'!#REF!</f>
        <v>#REF!</v>
      </c>
      <c r="D60" s="46" t="e">
        <f>'relevés compteurs'!#REF!</f>
        <v>#REF!</v>
      </c>
      <c r="E60" s="47" t="e">
        <f>'relevés compteurs'!#REF!</f>
        <v>#REF!</v>
      </c>
      <c r="F60" s="47" t="e">
        <f>'relevés compteurs'!#REF!</f>
        <v>#REF!</v>
      </c>
      <c r="G60" s="36" t="e">
        <f>'relevés compteurs'!#REF!</f>
        <v>#REF!</v>
      </c>
      <c r="H60" s="36" t="e">
        <f>'relevés compteurs'!#REF!</f>
        <v>#REF!</v>
      </c>
      <c r="I60" s="11" t="e">
        <f t="shared" si="0"/>
        <v>#REF!</v>
      </c>
      <c r="J60" s="37" t="e">
        <f>'relevés compteurs'!#REF!</f>
        <v>#REF!</v>
      </c>
      <c r="K60" s="38" t="e">
        <f t="shared" si="1"/>
        <v>#REF!</v>
      </c>
      <c r="L60" s="11" t="e">
        <f t="shared" si="2"/>
        <v>#REF!</v>
      </c>
      <c r="M60" s="39" t="e">
        <f>'relevés compteurs'!#REF!</f>
        <v>#REF!</v>
      </c>
      <c r="N60" s="38" t="e">
        <f t="shared" si="3"/>
        <v>#REF!</v>
      </c>
      <c r="O60" s="13" t="e">
        <f t="shared" si="4"/>
        <v>#REF!</v>
      </c>
    </row>
    <row r="61" spans="1:15" x14ac:dyDescent="0.2">
      <c r="A61" s="218" t="e">
        <f>'relevés compteurs'!#REF!</f>
        <v>#REF!</v>
      </c>
      <c r="B61" s="35" t="e">
        <f>'relevés compteurs'!#REF!</f>
        <v>#REF!</v>
      </c>
      <c r="C61" s="35" t="e">
        <f>'relevés compteurs'!#REF!</f>
        <v>#REF!</v>
      </c>
      <c r="D61" s="35" t="e">
        <f>'relevés compteurs'!#REF!</f>
        <v>#REF!</v>
      </c>
      <c r="E61" s="47" t="e">
        <f>'relevés compteurs'!#REF!</f>
        <v>#REF!</v>
      </c>
      <c r="F61" s="47" t="e">
        <f>'relevés compteurs'!#REF!</f>
        <v>#REF!</v>
      </c>
      <c r="G61" s="36" t="e">
        <f>'relevés compteurs'!#REF!</f>
        <v>#REF!</v>
      </c>
      <c r="H61" s="36" t="e">
        <f>'relevés compteurs'!#REF!</f>
        <v>#REF!</v>
      </c>
      <c r="I61" s="11" t="e">
        <f t="shared" si="0"/>
        <v>#REF!</v>
      </c>
      <c r="J61" s="37" t="e">
        <f>'relevés compteurs'!#REF!</f>
        <v>#REF!</v>
      </c>
      <c r="K61" s="38" t="e">
        <f t="shared" si="1"/>
        <v>#REF!</v>
      </c>
      <c r="L61" s="11" t="e">
        <f t="shared" si="2"/>
        <v>#REF!</v>
      </c>
      <c r="M61" s="39" t="e">
        <f>'relevés compteurs'!#REF!</f>
        <v>#REF!</v>
      </c>
      <c r="N61" s="38" t="e">
        <f t="shared" si="3"/>
        <v>#REF!</v>
      </c>
      <c r="O61" s="13" t="e">
        <f t="shared" si="4"/>
        <v>#REF!</v>
      </c>
    </row>
    <row r="62" spans="1:15" x14ac:dyDescent="0.2">
      <c r="A62" s="218" t="e">
        <f>'relevés compteurs'!#REF!</f>
        <v>#REF!</v>
      </c>
      <c r="B62" s="35" t="e">
        <f>'relevés compteurs'!#REF!</f>
        <v>#REF!</v>
      </c>
      <c r="C62" s="35" t="e">
        <f>'relevés compteurs'!#REF!</f>
        <v>#REF!</v>
      </c>
      <c r="D62" s="35" t="e">
        <f>'relevés compteurs'!#REF!</f>
        <v>#REF!</v>
      </c>
      <c r="E62" s="47" t="e">
        <f>'relevés compteurs'!#REF!</f>
        <v>#REF!</v>
      </c>
      <c r="F62" s="47" t="e">
        <f>'relevés compteurs'!#REF!</f>
        <v>#REF!</v>
      </c>
      <c r="G62" s="36" t="e">
        <f>'relevés compteurs'!#REF!</f>
        <v>#REF!</v>
      </c>
      <c r="H62" s="36" t="e">
        <f>'relevés compteurs'!#REF!</f>
        <v>#REF!</v>
      </c>
      <c r="I62" s="11" t="e">
        <f t="shared" si="0"/>
        <v>#REF!</v>
      </c>
      <c r="J62" s="37" t="e">
        <f>'relevés compteurs'!#REF!</f>
        <v>#REF!</v>
      </c>
      <c r="K62" s="38" t="e">
        <f t="shared" si="1"/>
        <v>#REF!</v>
      </c>
      <c r="L62" s="11" t="e">
        <f t="shared" si="2"/>
        <v>#REF!</v>
      </c>
      <c r="M62" s="39" t="e">
        <f>'relevés compteurs'!#REF!</f>
        <v>#REF!</v>
      </c>
      <c r="N62" s="38" t="e">
        <f t="shared" si="3"/>
        <v>#REF!</v>
      </c>
      <c r="O62" s="13" t="e">
        <f t="shared" si="4"/>
        <v>#REF!</v>
      </c>
    </row>
    <row r="63" spans="1:15" x14ac:dyDescent="0.2">
      <c r="A63" s="218" t="e">
        <f>'relevés compteurs'!#REF!</f>
        <v>#REF!</v>
      </c>
      <c r="B63" s="35" t="e">
        <f>'relevés compteurs'!#REF!</f>
        <v>#REF!</v>
      </c>
      <c r="C63" s="35" t="e">
        <f>'relevés compteurs'!#REF!</f>
        <v>#REF!</v>
      </c>
      <c r="D63" s="35" t="e">
        <f>'relevés compteurs'!#REF!</f>
        <v>#REF!</v>
      </c>
      <c r="E63" s="47" t="e">
        <f>'relevés compteurs'!#REF!</f>
        <v>#REF!</v>
      </c>
      <c r="F63" s="47" t="e">
        <f>'relevés compteurs'!#REF!</f>
        <v>#REF!</v>
      </c>
      <c r="G63" s="36" t="e">
        <f>'relevés compteurs'!#REF!</f>
        <v>#REF!</v>
      </c>
      <c r="H63" s="36" t="e">
        <f>'relevés compteurs'!#REF!</f>
        <v>#REF!</v>
      </c>
      <c r="I63" s="11" t="e">
        <f t="shared" si="0"/>
        <v>#REF!</v>
      </c>
      <c r="J63" s="37" t="e">
        <f>'relevés compteurs'!#REF!</f>
        <v>#REF!</v>
      </c>
      <c r="K63" s="38" t="e">
        <f t="shared" si="1"/>
        <v>#REF!</v>
      </c>
      <c r="L63" s="11" t="e">
        <f t="shared" si="2"/>
        <v>#REF!</v>
      </c>
      <c r="M63" s="39" t="e">
        <f>'relevés compteurs'!#REF!</f>
        <v>#REF!</v>
      </c>
      <c r="N63" s="38" t="e">
        <f t="shared" si="3"/>
        <v>#REF!</v>
      </c>
      <c r="O63" s="13" t="e">
        <f t="shared" si="4"/>
        <v>#REF!</v>
      </c>
    </row>
    <row r="64" spans="1:15" x14ac:dyDescent="0.2">
      <c r="A64" s="218" t="e">
        <f>'relevés compteurs'!#REF!</f>
        <v>#REF!</v>
      </c>
      <c r="B64" s="35" t="e">
        <f>'relevés compteurs'!#REF!</f>
        <v>#REF!</v>
      </c>
      <c r="C64" s="35" t="e">
        <f>'relevés compteurs'!#REF!</f>
        <v>#REF!</v>
      </c>
      <c r="D64" s="35" t="e">
        <f>'relevés compteurs'!#REF!</f>
        <v>#REF!</v>
      </c>
      <c r="E64" s="47" t="e">
        <f>'relevés compteurs'!#REF!</f>
        <v>#REF!</v>
      </c>
      <c r="F64" s="47" t="e">
        <f>'relevés compteurs'!#REF!</f>
        <v>#REF!</v>
      </c>
      <c r="G64" s="36" t="e">
        <f>'relevés compteurs'!#REF!</f>
        <v>#REF!</v>
      </c>
      <c r="H64" s="36" t="e">
        <f>'relevés compteurs'!#REF!</f>
        <v>#REF!</v>
      </c>
      <c r="I64" s="11" t="e">
        <f t="shared" si="0"/>
        <v>#REF!</v>
      </c>
      <c r="J64" s="37" t="e">
        <f>'relevés compteurs'!#REF!</f>
        <v>#REF!</v>
      </c>
      <c r="K64" s="38" t="e">
        <f t="shared" si="1"/>
        <v>#REF!</v>
      </c>
      <c r="L64" s="11" t="e">
        <f t="shared" si="2"/>
        <v>#REF!</v>
      </c>
      <c r="M64" s="39" t="e">
        <f>'relevés compteurs'!#REF!</f>
        <v>#REF!</v>
      </c>
      <c r="N64" s="38" t="e">
        <f t="shared" si="3"/>
        <v>#REF!</v>
      </c>
      <c r="O64" s="13" t="e">
        <f t="shared" si="4"/>
        <v>#REF!</v>
      </c>
    </row>
    <row r="65" spans="1:15" x14ac:dyDescent="0.2">
      <c r="A65" s="218" t="e">
        <f>'relevés compteurs'!#REF!</f>
        <v>#REF!</v>
      </c>
      <c r="B65" s="35" t="e">
        <f>'relevés compteurs'!#REF!</f>
        <v>#REF!</v>
      </c>
      <c r="C65" s="35" t="e">
        <f>'relevés compteurs'!#REF!</f>
        <v>#REF!</v>
      </c>
      <c r="D65" s="35" t="e">
        <f>'relevés compteurs'!#REF!</f>
        <v>#REF!</v>
      </c>
      <c r="E65" s="47" t="e">
        <f>'relevés compteurs'!#REF!</f>
        <v>#REF!</v>
      </c>
      <c r="F65" s="47" t="e">
        <f>'relevés compteurs'!#REF!</f>
        <v>#REF!</v>
      </c>
      <c r="G65" s="36" t="e">
        <f>'relevés compteurs'!#REF!</f>
        <v>#REF!</v>
      </c>
      <c r="H65" s="36" t="e">
        <f>'relevés compteurs'!#REF!</f>
        <v>#REF!</v>
      </c>
      <c r="I65" s="11" t="e">
        <f t="shared" si="0"/>
        <v>#REF!</v>
      </c>
      <c r="J65" s="37" t="e">
        <f>'relevés compteurs'!#REF!</f>
        <v>#REF!</v>
      </c>
      <c r="K65" s="38" t="e">
        <f t="shared" si="1"/>
        <v>#REF!</v>
      </c>
      <c r="L65" s="11" t="e">
        <f t="shared" si="2"/>
        <v>#REF!</v>
      </c>
      <c r="M65" s="39" t="e">
        <f>'relevés compteurs'!#REF!</f>
        <v>#REF!</v>
      </c>
      <c r="N65" s="38" t="e">
        <f t="shared" si="3"/>
        <v>#REF!</v>
      </c>
      <c r="O65" s="13" t="e">
        <f t="shared" si="4"/>
        <v>#REF!</v>
      </c>
    </row>
    <row r="66" spans="1:15" x14ac:dyDescent="0.2">
      <c r="A66" s="218" t="e">
        <f>'relevés compteurs'!#REF!</f>
        <v>#REF!</v>
      </c>
      <c r="B66" s="35" t="e">
        <f>'relevés compteurs'!#REF!</f>
        <v>#REF!</v>
      </c>
      <c r="C66" s="35" t="e">
        <f>'relevés compteurs'!#REF!</f>
        <v>#REF!</v>
      </c>
      <c r="D66" s="35" t="e">
        <f>'relevés compteurs'!#REF!</f>
        <v>#REF!</v>
      </c>
      <c r="E66" s="47" t="e">
        <f>'relevés compteurs'!#REF!</f>
        <v>#REF!</v>
      </c>
      <c r="F66" s="47" t="e">
        <f>'relevés compteurs'!#REF!</f>
        <v>#REF!</v>
      </c>
      <c r="G66" s="36" t="e">
        <f>'relevés compteurs'!#REF!</f>
        <v>#REF!</v>
      </c>
      <c r="H66" s="36" t="e">
        <f>'relevés compteurs'!#REF!</f>
        <v>#REF!</v>
      </c>
      <c r="I66" s="11" t="e">
        <f t="shared" si="0"/>
        <v>#REF!</v>
      </c>
      <c r="J66" s="37" t="e">
        <f>'relevés compteurs'!#REF!</f>
        <v>#REF!</v>
      </c>
      <c r="K66" s="38" t="e">
        <f t="shared" si="1"/>
        <v>#REF!</v>
      </c>
      <c r="L66" s="11" t="e">
        <f t="shared" si="2"/>
        <v>#REF!</v>
      </c>
      <c r="M66" s="39" t="e">
        <f>'relevés compteurs'!#REF!</f>
        <v>#REF!</v>
      </c>
      <c r="N66" s="38" t="e">
        <f t="shared" si="3"/>
        <v>#REF!</v>
      </c>
      <c r="O66" s="13" t="e">
        <f t="shared" si="4"/>
        <v>#REF!</v>
      </c>
    </row>
    <row r="67" spans="1:15" x14ac:dyDescent="0.2">
      <c r="A67" s="218" t="e">
        <f>'relevés compteurs'!#REF!</f>
        <v>#REF!</v>
      </c>
      <c r="B67" s="35" t="e">
        <f>'relevés compteurs'!#REF!</f>
        <v>#REF!</v>
      </c>
      <c r="C67" s="35" t="e">
        <f>'relevés compteurs'!#REF!</f>
        <v>#REF!</v>
      </c>
      <c r="D67" s="35" t="e">
        <f>'relevés compteurs'!#REF!</f>
        <v>#REF!</v>
      </c>
      <c r="E67" s="36" t="e">
        <f>'relevés compteurs'!#REF!</f>
        <v>#REF!</v>
      </c>
      <c r="F67" s="36" t="e">
        <f>'relevés compteurs'!#REF!</f>
        <v>#REF!</v>
      </c>
      <c r="G67" s="36" t="e">
        <f>'relevés compteurs'!#REF!</f>
        <v>#REF!</v>
      </c>
      <c r="H67" s="36" t="e">
        <f>'relevés compteurs'!#REF!</f>
        <v>#REF!</v>
      </c>
      <c r="I67" s="11" t="e">
        <f t="shared" si="0"/>
        <v>#REF!</v>
      </c>
      <c r="J67" s="37" t="e">
        <f>'relevés compteurs'!#REF!</f>
        <v>#REF!</v>
      </c>
      <c r="K67" s="38" t="e">
        <f t="shared" si="1"/>
        <v>#REF!</v>
      </c>
      <c r="L67" s="11" t="e">
        <f t="shared" si="2"/>
        <v>#REF!</v>
      </c>
      <c r="M67" s="39" t="e">
        <f>'relevés compteurs'!#REF!</f>
        <v>#REF!</v>
      </c>
      <c r="N67" s="38" t="e">
        <f t="shared" si="3"/>
        <v>#REF!</v>
      </c>
      <c r="O67" s="13" t="e">
        <f t="shared" si="4"/>
        <v>#REF!</v>
      </c>
    </row>
    <row r="68" spans="1:15" x14ac:dyDescent="0.2">
      <c r="A68" s="218" t="e">
        <f>'relevés compteurs'!#REF!</f>
        <v>#REF!</v>
      </c>
      <c r="B68" s="35" t="e">
        <f>'relevés compteurs'!#REF!</f>
        <v>#REF!</v>
      </c>
      <c r="C68" s="35" t="e">
        <f>'relevés compteurs'!#REF!</f>
        <v>#REF!</v>
      </c>
      <c r="D68" s="35" t="e">
        <f>'relevés compteurs'!#REF!</f>
        <v>#REF!</v>
      </c>
      <c r="E68" s="36" t="e">
        <f>'relevés compteurs'!#REF!</f>
        <v>#REF!</v>
      </c>
      <c r="F68" s="36" t="e">
        <f>'relevés compteurs'!#REF!</f>
        <v>#REF!</v>
      </c>
      <c r="G68" s="36" t="e">
        <f>'relevés compteurs'!#REF!</f>
        <v>#REF!</v>
      </c>
      <c r="H68" s="36" t="e">
        <f>'relevés compteurs'!#REF!</f>
        <v>#REF!</v>
      </c>
      <c r="I68" s="11" t="e">
        <f t="shared" si="0"/>
        <v>#REF!</v>
      </c>
      <c r="J68" s="37" t="e">
        <f>'relevés compteurs'!#REF!</f>
        <v>#REF!</v>
      </c>
      <c r="K68" s="38" t="e">
        <f t="shared" si="1"/>
        <v>#REF!</v>
      </c>
      <c r="L68" s="11" t="e">
        <f t="shared" si="2"/>
        <v>#REF!</v>
      </c>
      <c r="M68" s="39" t="e">
        <f>'relevés compteurs'!#REF!</f>
        <v>#REF!</v>
      </c>
      <c r="N68" s="38" t="e">
        <f t="shared" si="3"/>
        <v>#REF!</v>
      </c>
      <c r="O68" s="13" t="e">
        <f t="shared" si="4"/>
        <v>#REF!</v>
      </c>
    </row>
    <row r="69" spans="1:15" x14ac:dyDescent="0.2">
      <c r="A69" s="35" t="e">
        <f>'relevés compteurs'!#REF!</f>
        <v>#REF!</v>
      </c>
      <c r="B69" s="35" t="e">
        <f>'relevés compteurs'!#REF!</f>
        <v>#REF!</v>
      </c>
      <c r="C69" s="35" t="e">
        <f>'relevés compteurs'!#REF!</f>
        <v>#REF!</v>
      </c>
      <c r="D69" s="35" t="e">
        <f>'relevés compteurs'!#REF!</f>
        <v>#REF!</v>
      </c>
      <c r="E69" s="36" t="e">
        <f>'relevés compteurs'!#REF!</f>
        <v>#REF!</v>
      </c>
      <c r="F69" s="36" t="e">
        <f>'relevés compteurs'!#REF!</f>
        <v>#REF!</v>
      </c>
      <c r="G69" s="36" t="e">
        <f>'relevés compteurs'!#REF!</f>
        <v>#REF!</v>
      </c>
      <c r="H69" s="36" t="e">
        <f>'relevés compteurs'!#REF!</f>
        <v>#REF!</v>
      </c>
      <c r="I69" s="11" t="e">
        <f t="shared" ref="I69:I132" si="5">IF(E69-G69&lt;0,0,E69-G69)</f>
        <v>#REF!</v>
      </c>
      <c r="J69" s="37" t="e">
        <f>'relevés compteurs'!#REF!</f>
        <v>#REF!</v>
      </c>
      <c r="K69" s="38" t="e">
        <f t="shared" ref="K69:K132" si="6">I69*J69</f>
        <v>#REF!</v>
      </c>
      <c r="L69" s="11" t="e">
        <f t="shared" ref="L69:L132" si="7">IF(F69-H69&lt;0,0,F69-H69)</f>
        <v>#REF!</v>
      </c>
      <c r="M69" s="39" t="e">
        <f>'relevés compteurs'!#REF!</f>
        <v>#REF!</v>
      </c>
      <c r="N69" s="38" t="e">
        <f t="shared" ref="N69:N132" si="8">L69*M69</f>
        <v>#REF!</v>
      </c>
      <c r="O69" s="13" t="e">
        <f t="shared" ref="O69:O132" si="9">K69+N69</f>
        <v>#REF!</v>
      </c>
    </row>
    <row r="70" spans="1:15" x14ac:dyDescent="0.2">
      <c r="A70" s="35" t="e">
        <f>'relevés compteurs'!#REF!</f>
        <v>#REF!</v>
      </c>
      <c r="B70" s="35" t="e">
        <f>'relevés compteurs'!#REF!</f>
        <v>#REF!</v>
      </c>
      <c r="C70" s="35" t="e">
        <f>'relevés compteurs'!#REF!</f>
        <v>#REF!</v>
      </c>
      <c r="D70" s="35" t="e">
        <f>'relevés compteurs'!#REF!</f>
        <v>#REF!</v>
      </c>
      <c r="E70" s="36" t="e">
        <f>'relevés compteurs'!#REF!</f>
        <v>#REF!</v>
      </c>
      <c r="F70" s="36" t="e">
        <f>'relevés compteurs'!#REF!</f>
        <v>#REF!</v>
      </c>
      <c r="G70" s="36" t="e">
        <f>'relevés compteurs'!#REF!</f>
        <v>#REF!</v>
      </c>
      <c r="H70" s="36" t="e">
        <f>'relevés compteurs'!#REF!</f>
        <v>#REF!</v>
      </c>
      <c r="I70" s="11" t="e">
        <f t="shared" si="5"/>
        <v>#REF!</v>
      </c>
      <c r="J70" s="37" t="e">
        <f>'relevés compteurs'!#REF!</f>
        <v>#REF!</v>
      </c>
      <c r="K70" s="38" t="e">
        <f t="shared" si="6"/>
        <v>#REF!</v>
      </c>
      <c r="L70" s="11" t="e">
        <f t="shared" si="7"/>
        <v>#REF!</v>
      </c>
      <c r="M70" s="39" t="e">
        <f>'relevés compteurs'!#REF!</f>
        <v>#REF!</v>
      </c>
      <c r="N70" s="38" t="e">
        <f t="shared" si="8"/>
        <v>#REF!</v>
      </c>
      <c r="O70" s="13" t="e">
        <f t="shared" si="9"/>
        <v>#REF!</v>
      </c>
    </row>
    <row r="71" spans="1:15" x14ac:dyDescent="0.2">
      <c r="A71" s="174" t="e">
        <f>'relevés compteurs'!#REF!</f>
        <v>#REF!</v>
      </c>
      <c r="B71" s="35" t="e">
        <f>'relevés compteurs'!#REF!</f>
        <v>#REF!</v>
      </c>
      <c r="C71" s="35" t="e">
        <f>'relevés compteurs'!#REF!</f>
        <v>#REF!</v>
      </c>
      <c r="D71" s="35" t="e">
        <f>'relevés compteurs'!#REF!</f>
        <v>#REF!</v>
      </c>
      <c r="E71" s="36" t="e">
        <f>'relevés compteurs'!#REF!</f>
        <v>#REF!</v>
      </c>
      <c r="F71" s="36" t="e">
        <f>'relevés compteurs'!#REF!</f>
        <v>#REF!</v>
      </c>
      <c r="G71" s="36" t="e">
        <f>'relevés compteurs'!#REF!</f>
        <v>#REF!</v>
      </c>
      <c r="H71" s="36" t="e">
        <f>'relevés compteurs'!#REF!</f>
        <v>#REF!</v>
      </c>
      <c r="I71" s="11" t="e">
        <f t="shared" si="5"/>
        <v>#REF!</v>
      </c>
      <c r="J71" s="37" t="e">
        <f>'relevés compteurs'!#REF!</f>
        <v>#REF!</v>
      </c>
      <c r="K71" s="38" t="e">
        <f t="shared" si="6"/>
        <v>#REF!</v>
      </c>
      <c r="L71" s="11" t="e">
        <f t="shared" si="7"/>
        <v>#REF!</v>
      </c>
      <c r="M71" s="39" t="e">
        <f>'relevés compteurs'!#REF!</f>
        <v>#REF!</v>
      </c>
      <c r="N71" s="38" t="e">
        <f t="shared" si="8"/>
        <v>#REF!</v>
      </c>
      <c r="O71" s="13" t="e">
        <f t="shared" si="9"/>
        <v>#REF!</v>
      </c>
    </row>
    <row r="72" spans="1:15" x14ac:dyDescent="0.2">
      <c r="A72" s="176" t="e">
        <f>'relevés compteurs'!#REF!</f>
        <v>#REF!</v>
      </c>
      <c r="B72" s="35" t="e">
        <f>'relevés compteurs'!#REF!</f>
        <v>#REF!</v>
      </c>
      <c r="C72" s="35" t="e">
        <f>'relevés compteurs'!#REF!</f>
        <v>#REF!</v>
      </c>
      <c r="D72" s="35" t="e">
        <f>'relevés compteurs'!#REF!</f>
        <v>#REF!</v>
      </c>
      <c r="E72" s="36" t="e">
        <f>'relevés compteurs'!#REF!</f>
        <v>#REF!</v>
      </c>
      <c r="F72" s="36" t="e">
        <f>'relevés compteurs'!#REF!</f>
        <v>#REF!</v>
      </c>
      <c r="G72" s="36" t="e">
        <f>'relevés compteurs'!#REF!</f>
        <v>#REF!</v>
      </c>
      <c r="H72" s="36" t="e">
        <f>'relevés compteurs'!#REF!</f>
        <v>#REF!</v>
      </c>
      <c r="I72" s="11" t="e">
        <f t="shared" si="5"/>
        <v>#REF!</v>
      </c>
      <c r="J72" s="37" t="e">
        <f>'relevés compteurs'!#REF!</f>
        <v>#REF!</v>
      </c>
      <c r="K72" s="38" t="e">
        <f t="shared" si="6"/>
        <v>#REF!</v>
      </c>
      <c r="L72" s="11" t="e">
        <f t="shared" si="7"/>
        <v>#REF!</v>
      </c>
      <c r="M72" s="39" t="e">
        <f>'relevés compteurs'!#REF!</f>
        <v>#REF!</v>
      </c>
      <c r="N72" s="38" t="e">
        <f t="shared" si="8"/>
        <v>#REF!</v>
      </c>
      <c r="O72" s="13" t="e">
        <f t="shared" si="9"/>
        <v>#REF!</v>
      </c>
    </row>
    <row r="73" spans="1:15" x14ac:dyDescent="0.2">
      <c r="A73" s="48" t="e">
        <f>'relevés compteurs'!#REF!</f>
        <v>#REF!</v>
      </c>
      <c r="B73" s="35" t="e">
        <f>'relevés compteurs'!#REF!</f>
        <v>#REF!</v>
      </c>
      <c r="C73" s="35" t="e">
        <f>'relevés compteurs'!#REF!</f>
        <v>#REF!</v>
      </c>
      <c r="D73" s="35" t="e">
        <f>'relevés compteurs'!#REF!</f>
        <v>#REF!</v>
      </c>
      <c r="E73" s="36" t="e">
        <f>'relevés compteurs'!#REF!</f>
        <v>#REF!</v>
      </c>
      <c r="F73" s="36" t="e">
        <f>'relevés compteurs'!#REF!</f>
        <v>#REF!</v>
      </c>
      <c r="G73" s="36" t="e">
        <f>'relevés compteurs'!#REF!</f>
        <v>#REF!</v>
      </c>
      <c r="H73" s="36" t="e">
        <f>'relevés compteurs'!#REF!</f>
        <v>#REF!</v>
      </c>
      <c r="I73" s="11" t="e">
        <f t="shared" si="5"/>
        <v>#REF!</v>
      </c>
      <c r="J73" s="37" t="e">
        <f>'relevés compteurs'!#REF!</f>
        <v>#REF!</v>
      </c>
      <c r="K73" s="38" t="e">
        <f t="shared" si="6"/>
        <v>#REF!</v>
      </c>
      <c r="L73" s="11" t="e">
        <f t="shared" si="7"/>
        <v>#REF!</v>
      </c>
      <c r="M73" s="39" t="e">
        <f>'relevés compteurs'!#REF!</f>
        <v>#REF!</v>
      </c>
      <c r="N73" s="38" t="e">
        <f t="shared" si="8"/>
        <v>#REF!</v>
      </c>
      <c r="O73" s="13" t="e">
        <f t="shared" si="9"/>
        <v>#REF!</v>
      </c>
    </row>
    <row r="74" spans="1:15" x14ac:dyDescent="0.2">
      <c r="A74" s="35" t="e">
        <f>'relevés compteurs'!#REF!</f>
        <v>#REF!</v>
      </c>
      <c r="B74" s="35" t="e">
        <f>'relevés compteurs'!#REF!</f>
        <v>#REF!</v>
      </c>
      <c r="C74" s="35" t="e">
        <f>'relevés compteurs'!#REF!</f>
        <v>#REF!</v>
      </c>
      <c r="D74" s="35" t="e">
        <f>'relevés compteurs'!#REF!</f>
        <v>#REF!</v>
      </c>
      <c r="E74" s="36" t="e">
        <f>'relevés compteurs'!#REF!</f>
        <v>#REF!</v>
      </c>
      <c r="F74" s="36" t="e">
        <f>'relevés compteurs'!#REF!</f>
        <v>#REF!</v>
      </c>
      <c r="G74" s="36" t="e">
        <f>'relevés compteurs'!#REF!</f>
        <v>#REF!</v>
      </c>
      <c r="H74" s="36" t="e">
        <f>'relevés compteurs'!#REF!</f>
        <v>#REF!</v>
      </c>
      <c r="I74" s="11" t="e">
        <f t="shared" si="5"/>
        <v>#REF!</v>
      </c>
      <c r="J74" s="37" t="e">
        <f>'relevés compteurs'!#REF!</f>
        <v>#REF!</v>
      </c>
      <c r="K74" s="38" t="e">
        <f t="shared" si="6"/>
        <v>#REF!</v>
      </c>
      <c r="L74" s="11" t="e">
        <f t="shared" si="7"/>
        <v>#REF!</v>
      </c>
      <c r="M74" s="39" t="e">
        <f>'relevés compteurs'!#REF!</f>
        <v>#REF!</v>
      </c>
      <c r="N74" s="38" t="e">
        <f t="shared" si="8"/>
        <v>#REF!</v>
      </c>
      <c r="O74" s="13" t="e">
        <f t="shared" si="9"/>
        <v>#REF!</v>
      </c>
    </row>
    <row r="75" spans="1:15" x14ac:dyDescent="0.2">
      <c r="A75" s="35" t="e">
        <f>'relevés compteurs'!#REF!</f>
        <v>#REF!</v>
      </c>
      <c r="B75" s="35" t="e">
        <f>'relevés compteurs'!#REF!</f>
        <v>#REF!</v>
      </c>
      <c r="C75" s="35" t="e">
        <f>'relevés compteurs'!#REF!</f>
        <v>#REF!</v>
      </c>
      <c r="D75" s="35" t="e">
        <f>'relevés compteurs'!#REF!</f>
        <v>#REF!</v>
      </c>
      <c r="E75" s="36" t="e">
        <f>'relevés compteurs'!#REF!</f>
        <v>#REF!</v>
      </c>
      <c r="F75" s="36" t="e">
        <f>'relevés compteurs'!#REF!</f>
        <v>#REF!</v>
      </c>
      <c r="G75" s="36" t="e">
        <f>'relevés compteurs'!#REF!</f>
        <v>#REF!</v>
      </c>
      <c r="H75" s="36" t="e">
        <f>'relevés compteurs'!#REF!</f>
        <v>#REF!</v>
      </c>
      <c r="I75" s="11" t="e">
        <f t="shared" si="5"/>
        <v>#REF!</v>
      </c>
      <c r="J75" s="37" t="e">
        <f>'relevés compteurs'!#REF!</f>
        <v>#REF!</v>
      </c>
      <c r="K75" s="38" t="e">
        <f t="shared" si="6"/>
        <v>#REF!</v>
      </c>
      <c r="L75" s="11" t="e">
        <f t="shared" si="7"/>
        <v>#REF!</v>
      </c>
      <c r="M75" s="39" t="e">
        <f>'relevés compteurs'!#REF!</f>
        <v>#REF!</v>
      </c>
      <c r="N75" s="38" t="e">
        <f t="shared" si="8"/>
        <v>#REF!</v>
      </c>
      <c r="O75" s="13" t="e">
        <f t="shared" si="9"/>
        <v>#REF!</v>
      </c>
    </row>
    <row r="76" spans="1:15" x14ac:dyDescent="0.2">
      <c r="A76" s="35" t="e">
        <f>'relevés compteurs'!#REF!</f>
        <v>#REF!</v>
      </c>
      <c r="B76" s="35" t="e">
        <f>'relevés compteurs'!#REF!</f>
        <v>#REF!</v>
      </c>
      <c r="C76" s="35" t="e">
        <f>'relevés compteurs'!#REF!</f>
        <v>#REF!</v>
      </c>
      <c r="D76" s="35" t="e">
        <f>'relevés compteurs'!#REF!</f>
        <v>#REF!</v>
      </c>
      <c r="E76" s="36" t="e">
        <f>'relevés compteurs'!#REF!</f>
        <v>#REF!</v>
      </c>
      <c r="F76" s="36" t="e">
        <f>'relevés compteurs'!#REF!</f>
        <v>#REF!</v>
      </c>
      <c r="G76" s="36" t="e">
        <f>'relevés compteurs'!#REF!</f>
        <v>#REF!</v>
      </c>
      <c r="H76" s="36" t="e">
        <f>'relevés compteurs'!#REF!</f>
        <v>#REF!</v>
      </c>
      <c r="I76" s="11" t="e">
        <f t="shared" si="5"/>
        <v>#REF!</v>
      </c>
      <c r="J76" s="37" t="e">
        <f>'relevés compteurs'!#REF!</f>
        <v>#REF!</v>
      </c>
      <c r="K76" s="38" t="e">
        <f t="shared" si="6"/>
        <v>#REF!</v>
      </c>
      <c r="L76" s="11" t="e">
        <f t="shared" si="7"/>
        <v>#REF!</v>
      </c>
      <c r="M76" s="39" t="e">
        <f>'relevés compteurs'!#REF!</f>
        <v>#REF!</v>
      </c>
      <c r="N76" s="38" t="e">
        <f t="shared" si="8"/>
        <v>#REF!</v>
      </c>
      <c r="O76" s="13" t="e">
        <f t="shared" si="9"/>
        <v>#REF!</v>
      </c>
    </row>
    <row r="77" spans="1:15" x14ac:dyDescent="0.2">
      <c r="A77" s="35" t="e">
        <f>'relevés compteurs'!#REF!</f>
        <v>#REF!</v>
      </c>
      <c r="B77" s="35" t="e">
        <f>'relevés compteurs'!#REF!</f>
        <v>#REF!</v>
      </c>
      <c r="C77" s="35" t="e">
        <f>'relevés compteurs'!#REF!</f>
        <v>#REF!</v>
      </c>
      <c r="D77" s="35" t="e">
        <f>'relevés compteurs'!#REF!</f>
        <v>#REF!</v>
      </c>
      <c r="E77" s="36" t="e">
        <f>'relevés compteurs'!#REF!</f>
        <v>#REF!</v>
      </c>
      <c r="F77" s="36" t="e">
        <f>'relevés compteurs'!#REF!</f>
        <v>#REF!</v>
      </c>
      <c r="G77" s="36" t="e">
        <f>'relevés compteurs'!#REF!</f>
        <v>#REF!</v>
      </c>
      <c r="H77" s="36" t="e">
        <f>'relevés compteurs'!#REF!</f>
        <v>#REF!</v>
      </c>
      <c r="I77" s="11" t="e">
        <f t="shared" si="5"/>
        <v>#REF!</v>
      </c>
      <c r="J77" s="37" t="e">
        <f>'relevés compteurs'!#REF!</f>
        <v>#REF!</v>
      </c>
      <c r="K77" s="38" t="e">
        <f t="shared" si="6"/>
        <v>#REF!</v>
      </c>
      <c r="L77" s="11" t="e">
        <f t="shared" si="7"/>
        <v>#REF!</v>
      </c>
      <c r="M77" s="39" t="e">
        <f>'relevés compteurs'!#REF!</f>
        <v>#REF!</v>
      </c>
      <c r="N77" s="38" t="e">
        <f t="shared" si="8"/>
        <v>#REF!</v>
      </c>
      <c r="O77" s="13" t="e">
        <f t="shared" si="9"/>
        <v>#REF!</v>
      </c>
    </row>
    <row r="78" spans="1:15" x14ac:dyDescent="0.2">
      <c r="A78" s="218" t="e">
        <f>'relevés compteurs'!#REF!</f>
        <v>#REF!</v>
      </c>
      <c r="B78" s="35" t="e">
        <f>'relevés compteurs'!#REF!</f>
        <v>#REF!</v>
      </c>
      <c r="C78" s="35" t="e">
        <f>'relevés compteurs'!#REF!</f>
        <v>#REF!</v>
      </c>
      <c r="D78" s="35" t="e">
        <f>'relevés compteurs'!#REF!</f>
        <v>#REF!</v>
      </c>
      <c r="E78" s="36" t="e">
        <f>'relevés compteurs'!#REF!</f>
        <v>#REF!</v>
      </c>
      <c r="F78" s="36" t="e">
        <f>'relevés compteurs'!#REF!</f>
        <v>#REF!</v>
      </c>
      <c r="G78" s="36" t="e">
        <f>'relevés compteurs'!#REF!</f>
        <v>#REF!</v>
      </c>
      <c r="H78" s="36" t="e">
        <f>'relevés compteurs'!#REF!</f>
        <v>#REF!</v>
      </c>
      <c r="I78" s="11" t="e">
        <f t="shared" si="5"/>
        <v>#REF!</v>
      </c>
      <c r="J78" s="37" t="e">
        <f>'relevés compteurs'!#REF!</f>
        <v>#REF!</v>
      </c>
      <c r="K78" s="38" t="e">
        <f t="shared" si="6"/>
        <v>#REF!</v>
      </c>
      <c r="L78" s="11" t="e">
        <f t="shared" si="7"/>
        <v>#REF!</v>
      </c>
      <c r="M78" s="39" t="e">
        <f>'relevés compteurs'!#REF!</f>
        <v>#REF!</v>
      </c>
      <c r="N78" s="38" t="e">
        <f t="shared" si="8"/>
        <v>#REF!</v>
      </c>
      <c r="O78" s="13" t="e">
        <f t="shared" si="9"/>
        <v>#REF!</v>
      </c>
    </row>
    <row r="79" spans="1:15" x14ac:dyDescent="0.2">
      <c r="A79" s="218" t="e">
        <f>'relevés compteurs'!#REF!</f>
        <v>#REF!</v>
      </c>
      <c r="B79" s="35" t="e">
        <f>'relevés compteurs'!#REF!</f>
        <v>#REF!</v>
      </c>
      <c r="C79" s="35" t="e">
        <f>'relevés compteurs'!#REF!</f>
        <v>#REF!</v>
      </c>
      <c r="D79" s="35" t="e">
        <f>'relevés compteurs'!#REF!</f>
        <v>#REF!</v>
      </c>
      <c r="E79" s="36" t="e">
        <f>'relevés compteurs'!#REF!</f>
        <v>#REF!</v>
      </c>
      <c r="F79" s="40">
        <v>0</v>
      </c>
      <c r="G79" s="36" t="e">
        <f>'relevés compteurs'!#REF!</f>
        <v>#REF!</v>
      </c>
      <c r="H79" s="36" t="e">
        <f>'relevés compteurs'!#REF!</f>
        <v>#REF!</v>
      </c>
      <c r="I79" s="11" t="e">
        <f t="shared" si="5"/>
        <v>#REF!</v>
      </c>
      <c r="J79" s="37" t="e">
        <f>'relevés compteurs'!#REF!</f>
        <v>#REF!</v>
      </c>
      <c r="K79" s="38" t="e">
        <f t="shared" si="6"/>
        <v>#REF!</v>
      </c>
      <c r="L79" s="11" t="e">
        <f t="shared" si="7"/>
        <v>#REF!</v>
      </c>
      <c r="M79" s="39" t="e">
        <f>'relevés compteurs'!#REF!</f>
        <v>#REF!</v>
      </c>
      <c r="N79" s="38" t="e">
        <f t="shared" si="8"/>
        <v>#REF!</v>
      </c>
      <c r="O79" s="13" t="e">
        <f t="shared" si="9"/>
        <v>#REF!</v>
      </c>
    </row>
    <row r="80" spans="1:15" x14ac:dyDescent="0.2">
      <c r="A80" s="174" t="e">
        <f>'relevés compteurs'!#REF!</f>
        <v>#REF!</v>
      </c>
      <c r="B80" s="33" t="e">
        <f>'relevés compteurs'!#REF!</f>
        <v>#REF!</v>
      </c>
      <c r="C80" s="33" t="e">
        <f>'relevés compteurs'!#REF!</f>
        <v>#REF!</v>
      </c>
      <c r="D80" s="33" t="e">
        <f>'relevés compteurs'!#REF!</f>
        <v>#REF!</v>
      </c>
      <c r="E80" s="11" t="e">
        <f>'relevés compteurs'!#REF!</f>
        <v>#REF!</v>
      </c>
      <c r="F80" s="11" t="e">
        <f>'relevés compteurs'!#REF!</f>
        <v>#REF!</v>
      </c>
      <c r="G80" s="36" t="e">
        <f>'relevés compteurs'!#REF!</f>
        <v>#REF!</v>
      </c>
      <c r="H80" s="36" t="e">
        <f>'relevés compteurs'!#REF!</f>
        <v>#REF!</v>
      </c>
      <c r="I80" s="11" t="e">
        <f t="shared" si="5"/>
        <v>#REF!</v>
      </c>
      <c r="J80" s="37" t="e">
        <f>'relevés compteurs'!#REF!</f>
        <v>#REF!</v>
      </c>
      <c r="K80" s="38" t="e">
        <f t="shared" si="6"/>
        <v>#REF!</v>
      </c>
      <c r="L80" s="11" t="e">
        <f t="shared" si="7"/>
        <v>#REF!</v>
      </c>
      <c r="M80" s="37" t="e">
        <f>'relevés compteurs'!#REF!</f>
        <v>#REF!</v>
      </c>
      <c r="N80" s="38" t="e">
        <f t="shared" si="8"/>
        <v>#REF!</v>
      </c>
      <c r="O80" s="13" t="e">
        <f t="shared" si="9"/>
        <v>#REF!</v>
      </c>
    </row>
    <row r="81" spans="1:15" x14ac:dyDescent="0.2">
      <c r="A81" s="175" t="e">
        <f>'relevés compteurs'!#REF!</f>
        <v>#REF!</v>
      </c>
      <c r="B81" s="33" t="e">
        <f>'relevés compteurs'!#REF!</f>
        <v>#REF!</v>
      </c>
      <c r="C81" s="33" t="e">
        <f>'relevés compteurs'!#REF!</f>
        <v>#REF!</v>
      </c>
      <c r="D81" s="33" t="e">
        <f>'relevés compteurs'!#REF!</f>
        <v>#REF!</v>
      </c>
      <c r="E81" s="11" t="e">
        <f>'relevés compteurs'!#REF!</f>
        <v>#REF!</v>
      </c>
      <c r="F81" s="11" t="e">
        <f>'relevés compteurs'!#REF!</f>
        <v>#REF!</v>
      </c>
      <c r="G81" s="36" t="e">
        <f>'relevés compteurs'!#REF!</f>
        <v>#REF!</v>
      </c>
      <c r="H81" s="36" t="e">
        <f>'relevés compteurs'!#REF!</f>
        <v>#REF!</v>
      </c>
      <c r="I81" s="11" t="e">
        <f t="shared" si="5"/>
        <v>#REF!</v>
      </c>
      <c r="J81" s="37" t="e">
        <f>'relevés compteurs'!#REF!</f>
        <v>#REF!</v>
      </c>
      <c r="K81" s="38" t="e">
        <f t="shared" si="6"/>
        <v>#REF!</v>
      </c>
      <c r="L81" s="11" t="e">
        <f t="shared" si="7"/>
        <v>#REF!</v>
      </c>
      <c r="M81" s="37" t="e">
        <f>'relevés compteurs'!#REF!</f>
        <v>#REF!</v>
      </c>
      <c r="N81" s="38" t="e">
        <f t="shared" si="8"/>
        <v>#REF!</v>
      </c>
      <c r="O81" s="13" t="e">
        <f t="shared" si="9"/>
        <v>#REF!</v>
      </c>
    </row>
    <row r="82" spans="1:15" x14ac:dyDescent="0.2">
      <c r="A82" s="176" t="e">
        <f>'relevés compteurs'!#REF!</f>
        <v>#REF!</v>
      </c>
      <c r="B82" s="33" t="e">
        <f>'relevés compteurs'!#REF!</f>
        <v>#REF!</v>
      </c>
      <c r="C82" s="33" t="e">
        <f>'relevés compteurs'!#REF!</f>
        <v>#REF!</v>
      </c>
      <c r="D82" s="33" t="e">
        <f>'relevés compteurs'!#REF!</f>
        <v>#REF!</v>
      </c>
      <c r="E82" s="11" t="e">
        <f>'relevés compteurs'!#REF!</f>
        <v>#REF!</v>
      </c>
      <c r="F82" s="11" t="e">
        <f>'relevés compteurs'!#REF!</f>
        <v>#REF!</v>
      </c>
      <c r="G82" s="36" t="e">
        <f>'relevés compteurs'!#REF!</f>
        <v>#REF!</v>
      </c>
      <c r="H82" s="36" t="e">
        <f>'relevés compteurs'!#REF!</f>
        <v>#REF!</v>
      </c>
      <c r="I82" s="11" t="e">
        <f t="shared" si="5"/>
        <v>#REF!</v>
      </c>
      <c r="J82" s="37" t="e">
        <f>'relevés compteurs'!#REF!</f>
        <v>#REF!</v>
      </c>
      <c r="K82" s="38" t="e">
        <f t="shared" si="6"/>
        <v>#REF!</v>
      </c>
      <c r="L82" s="11" t="e">
        <f t="shared" si="7"/>
        <v>#REF!</v>
      </c>
      <c r="M82" s="37" t="e">
        <f>'relevés compteurs'!#REF!</f>
        <v>#REF!</v>
      </c>
      <c r="N82" s="38" t="e">
        <f t="shared" si="8"/>
        <v>#REF!</v>
      </c>
      <c r="O82" s="13" t="e">
        <f t="shared" si="9"/>
        <v>#REF!</v>
      </c>
    </row>
    <row r="83" spans="1:15" x14ac:dyDescent="0.2">
      <c r="A83" s="35" t="e">
        <f>'relevés compteurs'!#REF!</f>
        <v>#REF!</v>
      </c>
      <c r="B83" s="35" t="e">
        <f>'relevés compteurs'!#REF!</f>
        <v>#REF!</v>
      </c>
      <c r="C83" s="35" t="e">
        <f>'relevés compteurs'!#REF!</f>
        <v>#REF!</v>
      </c>
      <c r="D83" s="35" t="e">
        <f>'relevés compteurs'!#REF!</f>
        <v>#REF!</v>
      </c>
      <c r="E83" s="36" t="e">
        <f>'relevés compteurs'!#REF!</f>
        <v>#REF!</v>
      </c>
      <c r="F83" s="36" t="e">
        <f>'relevés compteurs'!#REF!</f>
        <v>#REF!</v>
      </c>
      <c r="G83" s="36" t="e">
        <f>'relevés compteurs'!#REF!</f>
        <v>#REF!</v>
      </c>
      <c r="H83" s="36" t="e">
        <f>'relevés compteurs'!#REF!</f>
        <v>#REF!</v>
      </c>
      <c r="I83" s="11" t="e">
        <f t="shared" si="5"/>
        <v>#REF!</v>
      </c>
      <c r="J83" s="37" t="e">
        <f>'relevés compteurs'!#REF!</f>
        <v>#REF!</v>
      </c>
      <c r="K83" s="38" t="e">
        <f t="shared" si="6"/>
        <v>#REF!</v>
      </c>
      <c r="L83" s="11" t="e">
        <f t="shared" si="7"/>
        <v>#REF!</v>
      </c>
      <c r="M83" s="39" t="e">
        <f>'relevés compteurs'!#REF!</f>
        <v>#REF!</v>
      </c>
      <c r="N83" s="38" t="e">
        <f t="shared" si="8"/>
        <v>#REF!</v>
      </c>
      <c r="O83" s="13" t="e">
        <f t="shared" si="9"/>
        <v>#REF!</v>
      </c>
    </row>
    <row r="84" spans="1:15" x14ac:dyDescent="0.2">
      <c r="A84" s="35" t="e">
        <f>'relevés compteurs'!#REF!</f>
        <v>#REF!</v>
      </c>
      <c r="B84" s="35" t="e">
        <f>'relevés compteurs'!#REF!</f>
        <v>#REF!</v>
      </c>
      <c r="C84" s="35" t="e">
        <f>'relevés compteurs'!#REF!</f>
        <v>#REF!</v>
      </c>
      <c r="D84" s="35" t="e">
        <f>'relevés compteurs'!#REF!</f>
        <v>#REF!</v>
      </c>
      <c r="E84" s="36" t="e">
        <f>'relevés compteurs'!#REF!</f>
        <v>#REF!</v>
      </c>
      <c r="F84" s="36" t="e">
        <f>'relevés compteurs'!#REF!</f>
        <v>#REF!</v>
      </c>
      <c r="G84" s="36" t="e">
        <f>'relevés compteurs'!#REF!</f>
        <v>#REF!</v>
      </c>
      <c r="H84" s="36" t="e">
        <f>'relevés compteurs'!#REF!</f>
        <v>#REF!</v>
      </c>
      <c r="I84" s="11" t="e">
        <f t="shared" si="5"/>
        <v>#REF!</v>
      </c>
      <c r="J84" s="37" t="e">
        <f>'relevés compteurs'!#REF!</f>
        <v>#REF!</v>
      </c>
      <c r="K84" s="38" t="e">
        <f t="shared" si="6"/>
        <v>#REF!</v>
      </c>
      <c r="L84" s="11" t="e">
        <f t="shared" si="7"/>
        <v>#REF!</v>
      </c>
      <c r="M84" s="39" t="e">
        <f>'relevés compteurs'!#REF!</f>
        <v>#REF!</v>
      </c>
      <c r="N84" s="38" t="e">
        <f t="shared" si="8"/>
        <v>#REF!</v>
      </c>
      <c r="O84" s="13" t="e">
        <f t="shared" si="9"/>
        <v>#REF!</v>
      </c>
    </row>
    <row r="85" spans="1:15" x14ac:dyDescent="0.2">
      <c r="A85" s="174" t="e">
        <f>'relevés compteurs'!#REF!</f>
        <v>#REF!</v>
      </c>
      <c r="B85" s="35" t="e">
        <f>'relevés compteurs'!#REF!</f>
        <v>#REF!</v>
      </c>
      <c r="C85" s="35" t="e">
        <f>'relevés compteurs'!#REF!</f>
        <v>#REF!</v>
      </c>
      <c r="D85" s="35" t="e">
        <f>'relevés compteurs'!#REF!</f>
        <v>#REF!</v>
      </c>
      <c r="E85" s="36" t="e">
        <f>'relevés compteurs'!#REF!</f>
        <v>#REF!</v>
      </c>
      <c r="F85" s="36" t="e">
        <f>'relevés compteurs'!#REF!</f>
        <v>#REF!</v>
      </c>
      <c r="G85" s="36" t="e">
        <f>'relevés compteurs'!#REF!</f>
        <v>#REF!</v>
      </c>
      <c r="H85" s="36" t="e">
        <f>'relevés compteurs'!#REF!</f>
        <v>#REF!</v>
      </c>
      <c r="I85" s="11" t="e">
        <f t="shared" si="5"/>
        <v>#REF!</v>
      </c>
      <c r="J85" s="37" t="e">
        <f>'relevés compteurs'!#REF!</f>
        <v>#REF!</v>
      </c>
      <c r="K85" s="38" t="e">
        <f t="shared" si="6"/>
        <v>#REF!</v>
      </c>
      <c r="L85" s="11" t="e">
        <f t="shared" si="7"/>
        <v>#REF!</v>
      </c>
      <c r="M85" s="39" t="e">
        <f>'relevés compteurs'!#REF!</f>
        <v>#REF!</v>
      </c>
      <c r="N85" s="38" t="e">
        <f t="shared" si="8"/>
        <v>#REF!</v>
      </c>
      <c r="O85" s="13" t="e">
        <f t="shared" si="9"/>
        <v>#REF!</v>
      </c>
    </row>
    <row r="86" spans="1:15" x14ac:dyDescent="0.2">
      <c r="A86" s="176" t="e">
        <f>'relevés compteurs'!#REF!</f>
        <v>#REF!</v>
      </c>
      <c r="B86" s="35" t="e">
        <f>'relevés compteurs'!#REF!</f>
        <v>#REF!</v>
      </c>
      <c r="C86" s="35" t="e">
        <f>'relevés compteurs'!#REF!</f>
        <v>#REF!</v>
      </c>
      <c r="D86" s="35" t="e">
        <f>'relevés compteurs'!#REF!</f>
        <v>#REF!</v>
      </c>
      <c r="E86" s="36" t="e">
        <f>'relevés compteurs'!#REF!</f>
        <v>#REF!</v>
      </c>
      <c r="F86" s="36" t="e">
        <f>'relevés compteurs'!#REF!</f>
        <v>#REF!</v>
      </c>
      <c r="G86" s="36" t="e">
        <f>'relevés compteurs'!#REF!</f>
        <v>#REF!</v>
      </c>
      <c r="H86" s="36" t="e">
        <f>'relevés compteurs'!#REF!</f>
        <v>#REF!</v>
      </c>
      <c r="I86" s="11" t="e">
        <f t="shared" si="5"/>
        <v>#REF!</v>
      </c>
      <c r="J86" s="37" t="e">
        <f>'relevés compteurs'!#REF!</f>
        <v>#REF!</v>
      </c>
      <c r="K86" s="38" t="e">
        <f t="shared" si="6"/>
        <v>#REF!</v>
      </c>
      <c r="L86" s="11" t="e">
        <f t="shared" si="7"/>
        <v>#REF!</v>
      </c>
      <c r="M86" s="39" t="e">
        <f>'relevés compteurs'!#REF!</f>
        <v>#REF!</v>
      </c>
      <c r="N86" s="38" t="e">
        <f t="shared" si="8"/>
        <v>#REF!</v>
      </c>
      <c r="O86" s="13" t="e">
        <f t="shared" si="9"/>
        <v>#REF!</v>
      </c>
    </row>
    <row r="87" spans="1:15" x14ac:dyDescent="0.2">
      <c r="A87" s="35" t="e">
        <f>'relevés compteurs'!#REF!</f>
        <v>#REF!</v>
      </c>
      <c r="B87" s="35" t="e">
        <f>'relevés compteurs'!#REF!</f>
        <v>#REF!</v>
      </c>
      <c r="C87" s="35" t="e">
        <f>'relevés compteurs'!#REF!</f>
        <v>#REF!</v>
      </c>
      <c r="D87" s="35" t="e">
        <f>'relevés compteurs'!#REF!</f>
        <v>#REF!</v>
      </c>
      <c r="E87" s="36" t="e">
        <f>'relevés compteurs'!#REF!</f>
        <v>#REF!</v>
      </c>
      <c r="F87" s="36" t="e">
        <f>'relevés compteurs'!#REF!</f>
        <v>#REF!</v>
      </c>
      <c r="G87" s="36" t="e">
        <f>'relevés compteurs'!#REF!</f>
        <v>#REF!</v>
      </c>
      <c r="H87" s="36" t="e">
        <f>'relevés compteurs'!#REF!</f>
        <v>#REF!</v>
      </c>
      <c r="I87" s="11" t="e">
        <f t="shared" si="5"/>
        <v>#REF!</v>
      </c>
      <c r="J87" s="37" t="e">
        <f>'relevés compteurs'!#REF!</f>
        <v>#REF!</v>
      </c>
      <c r="K87" s="38" t="e">
        <f t="shared" si="6"/>
        <v>#REF!</v>
      </c>
      <c r="L87" s="11" t="e">
        <f t="shared" si="7"/>
        <v>#REF!</v>
      </c>
      <c r="M87" s="39" t="e">
        <f>'relevés compteurs'!#REF!</f>
        <v>#REF!</v>
      </c>
      <c r="N87" s="38" t="e">
        <f t="shared" si="8"/>
        <v>#REF!</v>
      </c>
      <c r="O87" s="13" t="e">
        <f t="shared" si="9"/>
        <v>#REF!</v>
      </c>
    </row>
    <row r="88" spans="1:15" x14ac:dyDescent="0.2">
      <c r="A88" s="35" t="e">
        <f>'relevés compteurs'!#REF!</f>
        <v>#REF!</v>
      </c>
      <c r="B88" s="35" t="e">
        <f>'relevés compteurs'!#REF!</f>
        <v>#REF!</v>
      </c>
      <c r="C88" s="35" t="e">
        <f>'relevés compteurs'!#REF!</f>
        <v>#REF!</v>
      </c>
      <c r="D88" s="35" t="e">
        <f>'relevés compteurs'!#REF!</f>
        <v>#REF!</v>
      </c>
      <c r="E88" s="36" t="e">
        <f>'relevés compteurs'!#REF!</f>
        <v>#REF!</v>
      </c>
      <c r="F88" s="36" t="e">
        <f>'relevés compteurs'!#REF!</f>
        <v>#REF!</v>
      </c>
      <c r="G88" s="36" t="e">
        <f>'relevés compteurs'!#REF!</f>
        <v>#REF!</v>
      </c>
      <c r="H88" s="36" t="e">
        <f>'relevés compteurs'!#REF!</f>
        <v>#REF!</v>
      </c>
      <c r="I88" s="11" t="e">
        <f t="shared" si="5"/>
        <v>#REF!</v>
      </c>
      <c r="J88" s="37" t="e">
        <f>'relevés compteurs'!#REF!</f>
        <v>#REF!</v>
      </c>
      <c r="K88" s="38" t="e">
        <f t="shared" si="6"/>
        <v>#REF!</v>
      </c>
      <c r="L88" s="11" t="e">
        <f t="shared" si="7"/>
        <v>#REF!</v>
      </c>
      <c r="M88" s="39" t="e">
        <f>'relevés compteurs'!#REF!</f>
        <v>#REF!</v>
      </c>
      <c r="N88" s="38" t="e">
        <f t="shared" si="8"/>
        <v>#REF!</v>
      </c>
      <c r="O88" s="13" t="e">
        <f t="shared" si="9"/>
        <v>#REF!</v>
      </c>
    </row>
    <row r="89" spans="1:15" x14ac:dyDescent="0.2">
      <c r="A89" s="35" t="e">
        <f>'relevés compteurs'!#REF!</f>
        <v>#REF!</v>
      </c>
      <c r="B89" s="35" t="e">
        <f>'relevés compteurs'!#REF!</f>
        <v>#REF!</v>
      </c>
      <c r="C89" s="35" t="e">
        <f>'relevés compteurs'!#REF!</f>
        <v>#REF!</v>
      </c>
      <c r="D89" s="35" t="e">
        <f>'relevés compteurs'!#REF!</f>
        <v>#REF!</v>
      </c>
      <c r="E89" s="36" t="e">
        <f>'relevés compteurs'!#REF!</f>
        <v>#REF!</v>
      </c>
      <c r="F89" s="36" t="e">
        <f>'relevés compteurs'!#REF!</f>
        <v>#REF!</v>
      </c>
      <c r="G89" s="36" t="e">
        <f>'relevés compteurs'!#REF!</f>
        <v>#REF!</v>
      </c>
      <c r="H89" s="36" t="e">
        <f>'relevés compteurs'!#REF!</f>
        <v>#REF!</v>
      </c>
      <c r="I89" s="11" t="e">
        <f t="shared" si="5"/>
        <v>#REF!</v>
      </c>
      <c r="J89" s="37" t="e">
        <f>'relevés compteurs'!#REF!</f>
        <v>#REF!</v>
      </c>
      <c r="K89" s="38" t="e">
        <f t="shared" si="6"/>
        <v>#REF!</v>
      </c>
      <c r="L89" s="11" t="e">
        <f t="shared" si="7"/>
        <v>#REF!</v>
      </c>
      <c r="M89" s="39" t="e">
        <f>'relevés compteurs'!#REF!</f>
        <v>#REF!</v>
      </c>
      <c r="N89" s="38" t="e">
        <f t="shared" si="8"/>
        <v>#REF!</v>
      </c>
      <c r="O89" s="13" t="e">
        <f t="shared" si="9"/>
        <v>#REF!</v>
      </c>
    </row>
    <row r="90" spans="1:15" x14ac:dyDescent="0.2">
      <c r="A90" s="218" t="e">
        <f>'relevés compteurs'!#REF!</f>
        <v>#REF!</v>
      </c>
      <c r="B90" s="35" t="e">
        <f>'relevés compteurs'!#REF!</f>
        <v>#REF!</v>
      </c>
      <c r="C90" s="35" t="e">
        <f>'relevés compteurs'!#REF!</f>
        <v>#REF!</v>
      </c>
      <c r="D90" s="35" t="e">
        <f>'relevés compteurs'!#REF!</f>
        <v>#REF!</v>
      </c>
      <c r="E90" s="36" t="e">
        <f>'relevés compteurs'!#REF!</f>
        <v>#REF!</v>
      </c>
      <c r="F90" s="36" t="e">
        <f>'relevés compteurs'!#REF!</f>
        <v>#REF!</v>
      </c>
      <c r="G90" s="36" t="e">
        <f>'relevés compteurs'!#REF!</f>
        <v>#REF!</v>
      </c>
      <c r="H90" s="36" t="e">
        <f>'relevés compteurs'!#REF!</f>
        <v>#REF!</v>
      </c>
      <c r="I90" s="11" t="e">
        <f t="shared" si="5"/>
        <v>#REF!</v>
      </c>
      <c r="J90" s="37" t="e">
        <f>'relevés compteurs'!#REF!</f>
        <v>#REF!</v>
      </c>
      <c r="K90" s="38" t="e">
        <f t="shared" si="6"/>
        <v>#REF!</v>
      </c>
      <c r="L90" s="11" t="e">
        <f t="shared" si="7"/>
        <v>#REF!</v>
      </c>
      <c r="M90" s="39" t="e">
        <f>'relevés compteurs'!#REF!</f>
        <v>#REF!</v>
      </c>
      <c r="N90" s="38" t="e">
        <f t="shared" si="8"/>
        <v>#REF!</v>
      </c>
      <c r="O90" s="13" t="e">
        <f t="shared" si="9"/>
        <v>#REF!</v>
      </c>
    </row>
    <row r="91" spans="1:15" x14ac:dyDescent="0.2">
      <c r="A91" s="218" t="e">
        <f>'relevés compteurs'!#REF!</f>
        <v>#REF!</v>
      </c>
      <c r="B91" s="35" t="e">
        <f>'relevés compteurs'!#REF!</f>
        <v>#REF!</v>
      </c>
      <c r="C91" s="35" t="e">
        <f>'relevés compteurs'!#REF!</f>
        <v>#REF!</v>
      </c>
      <c r="D91" s="35" t="e">
        <f>'relevés compteurs'!#REF!</f>
        <v>#REF!</v>
      </c>
      <c r="E91" s="36" t="e">
        <f>'relevés compteurs'!#REF!</f>
        <v>#REF!</v>
      </c>
      <c r="F91" s="36" t="e">
        <f>'relevés compteurs'!#REF!</f>
        <v>#REF!</v>
      </c>
      <c r="G91" s="36" t="e">
        <f>'relevés compteurs'!#REF!</f>
        <v>#REF!</v>
      </c>
      <c r="H91" s="36" t="e">
        <f>'relevés compteurs'!#REF!</f>
        <v>#REF!</v>
      </c>
      <c r="I91" s="11" t="e">
        <f t="shared" si="5"/>
        <v>#REF!</v>
      </c>
      <c r="J91" s="37" t="e">
        <f>'relevés compteurs'!#REF!</f>
        <v>#REF!</v>
      </c>
      <c r="K91" s="38" t="e">
        <f t="shared" si="6"/>
        <v>#REF!</v>
      </c>
      <c r="L91" s="11" t="e">
        <f t="shared" si="7"/>
        <v>#REF!</v>
      </c>
      <c r="M91" s="39" t="e">
        <f>'relevés compteurs'!#REF!</f>
        <v>#REF!</v>
      </c>
      <c r="N91" s="38" t="e">
        <f t="shared" si="8"/>
        <v>#REF!</v>
      </c>
      <c r="O91" s="13" t="e">
        <f t="shared" si="9"/>
        <v>#REF!</v>
      </c>
    </row>
    <row r="92" spans="1:15" x14ac:dyDescent="0.2">
      <c r="A92" s="35" t="e">
        <f>'relevés compteurs'!#REF!</f>
        <v>#REF!</v>
      </c>
      <c r="B92" s="43" t="e">
        <f>'relevés compteurs'!#REF!</f>
        <v>#REF!</v>
      </c>
      <c r="C92" s="43" t="e">
        <f>'relevés compteurs'!#REF!</f>
        <v>#REF!</v>
      </c>
      <c r="D92" s="43" t="e">
        <f>'relevés compteurs'!#REF!</f>
        <v>#REF!</v>
      </c>
      <c r="E92" s="43" t="e">
        <f>'relevés compteurs'!#REF!</f>
        <v>#REF!</v>
      </c>
      <c r="F92" s="43" t="e">
        <f>'relevés compteurs'!#REF!</f>
        <v>#REF!</v>
      </c>
      <c r="G92" s="36" t="e">
        <f>'relevés compteurs'!#REF!</f>
        <v>#REF!</v>
      </c>
      <c r="H92" s="36" t="e">
        <f>'relevés compteurs'!#REF!</f>
        <v>#REF!</v>
      </c>
      <c r="I92" s="11" t="e">
        <f t="shared" si="5"/>
        <v>#REF!</v>
      </c>
      <c r="J92" s="35" t="e">
        <f>'relevés compteurs'!#REF!</f>
        <v>#REF!</v>
      </c>
      <c r="K92" s="38" t="e">
        <f t="shared" si="6"/>
        <v>#REF!</v>
      </c>
      <c r="L92" s="11" t="e">
        <f t="shared" si="7"/>
        <v>#REF!</v>
      </c>
      <c r="M92" s="35" t="e">
        <f>'relevés compteurs'!#REF!</f>
        <v>#REF!</v>
      </c>
      <c r="N92" s="38" t="e">
        <f t="shared" si="8"/>
        <v>#REF!</v>
      </c>
      <c r="O92" s="13" t="e">
        <f t="shared" si="9"/>
        <v>#REF!</v>
      </c>
    </row>
    <row r="93" spans="1:15" x14ac:dyDescent="0.2">
      <c r="A93" s="218" t="e">
        <f>'relevés compteurs'!#REF!</f>
        <v>#REF!</v>
      </c>
      <c r="B93" s="35" t="e">
        <f>'relevés compteurs'!#REF!</f>
        <v>#REF!</v>
      </c>
      <c r="C93" s="35" t="e">
        <f>'relevés compteurs'!#REF!</f>
        <v>#REF!</v>
      </c>
      <c r="D93" s="35" t="e">
        <f>'relevés compteurs'!#REF!</f>
        <v>#REF!</v>
      </c>
      <c r="E93" s="36" t="e">
        <f>'relevés compteurs'!#REF!</f>
        <v>#REF!</v>
      </c>
      <c r="F93" s="36" t="e">
        <f>'relevés compteurs'!#REF!</f>
        <v>#REF!</v>
      </c>
      <c r="G93" s="36" t="e">
        <f>'relevés compteurs'!#REF!</f>
        <v>#REF!</v>
      </c>
      <c r="H93" s="36" t="e">
        <f>'relevés compteurs'!#REF!</f>
        <v>#REF!</v>
      </c>
      <c r="I93" s="11" t="e">
        <f t="shared" si="5"/>
        <v>#REF!</v>
      </c>
      <c r="J93" s="37" t="e">
        <f>'relevés compteurs'!#REF!</f>
        <v>#REF!</v>
      </c>
      <c r="K93" s="38" t="e">
        <f t="shared" si="6"/>
        <v>#REF!</v>
      </c>
      <c r="L93" s="11" t="e">
        <f t="shared" si="7"/>
        <v>#REF!</v>
      </c>
      <c r="M93" s="39" t="e">
        <f>'relevés compteurs'!#REF!</f>
        <v>#REF!</v>
      </c>
      <c r="N93" s="38" t="e">
        <f t="shared" si="8"/>
        <v>#REF!</v>
      </c>
      <c r="O93" s="13" t="e">
        <f t="shared" si="9"/>
        <v>#REF!</v>
      </c>
    </row>
    <row r="94" spans="1:15" x14ac:dyDescent="0.2">
      <c r="A94" s="218" t="e">
        <f>'relevés compteurs'!#REF!</f>
        <v>#REF!</v>
      </c>
      <c r="B94" s="35" t="e">
        <f>'relevés compteurs'!#REF!</f>
        <v>#REF!</v>
      </c>
      <c r="C94" s="35" t="e">
        <f>'relevés compteurs'!#REF!</f>
        <v>#REF!</v>
      </c>
      <c r="D94" s="35" t="e">
        <f>'relevés compteurs'!#REF!</f>
        <v>#REF!</v>
      </c>
      <c r="E94" s="35" t="e">
        <f>'relevés compteurs'!#REF!</f>
        <v>#REF!</v>
      </c>
      <c r="F94" s="35" t="e">
        <f>'relevés compteurs'!#REF!</f>
        <v>#REF!</v>
      </c>
      <c r="G94" s="36" t="e">
        <f>'relevés compteurs'!#REF!</f>
        <v>#REF!</v>
      </c>
      <c r="H94" s="36" t="e">
        <f>'relevés compteurs'!#REF!</f>
        <v>#REF!</v>
      </c>
      <c r="I94" s="11" t="e">
        <f t="shared" si="5"/>
        <v>#REF!</v>
      </c>
      <c r="J94" s="37" t="e">
        <f>'relevés compteurs'!#REF!</f>
        <v>#REF!</v>
      </c>
      <c r="K94" s="38" t="e">
        <f t="shared" si="6"/>
        <v>#REF!</v>
      </c>
      <c r="L94" s="11" t="e">
        <f t="shared" si="7"/>
        <v>#REF!</v>
      </c>
      <c r="M94" s="39" t="e">
        <f>'relevés compteurs'!#REF!</f>
        <v>#REF!</v>
      </c>
      <c r="N94" s="38" t="e">
        <f t="shared" si="8"/>
        <v>#REF!</v>
      </c>
      <c r="O94" s="13" t="e">
        <f t="shared" si="9"/>
        <v>#REF!</v>
      </c>
    </row>
    <row r="95" spans="1:15" x14ac:dyDescent="0.2">
      <c r="A95" s="218" t="e">
        <f>'relevés compteurs'!#REF!</f>
        <v>#REF!</v>
      </c>
      <c r="B95" s="35" t="e">
        <f>'relevés compteurs'!#REF!</f>
        <v>#REF!</v>
      </c>
      <c r="C95" s="35" t="e">
        <f>'relevés compteurs'!#REF!</f>
        <v>#REF!</v>
      </c>
      <c r="D95" s="35" t="e">
        <f>'relevés compteurs'!#REF!</f>
        <v>#REF!</v>
      </c>
      <c r="E95" s="35" t="e">
        <f>'relevés compteurs'!#REF!</f>
        <v>#REF!</v>
      </c>
      <c r="F95" s="35" t="e">
        <f>'relevés compteurs'!#REF!</f>
        <v>#REF!</v>
      </c>
      <c r="G95" s="36" t="e">
        <f>'relevés compteurs'!#REF!</f>
        <v>#REF!</v>
      </c>
      <c r="H95" s="36" t="e">
        <f>'relevés compteurs'!#REF!</f>
        <v>#REF!</v>
      </c>
      <c r="I95" s="11" t="e">
        <f t="shared" si="5"/>
        <v>#REF!</v>
      </c>
      <c r="J95" s="37" t="e">
        <f>'relevés compteurs'!#REF!</f>
        <v>#REF!</v>
      </c>
      <c r="K95" s="38" t="e">
        <f t="shared" si="6"/>
        <v>#REF!</v>
      </c>
      <c r="L95" s="11" t="e">
        <f t="shared" si="7"/>
        <v>#REF!</v>
      </c>
      <c r="M95" s="39" t="e">
        <f>'relevés compteurs'!#REF!</f>
        <v>#REF!</v>
      </c>
      <c r="N95" s="38" t="e">
        <f t="shared" si="8"/>
        <v>#REF!</v>
      </c>
      <c r="O95" s="13" t="e">
        <f t="shared" si="9"/>
        <v>#REF!</v>
      </c>
    </row>
    <row r="96" spans="1:15" x14ac:dyDescent="0.2">
      <c r="A96" s="35" t="e">
        <f>'relevés compteurs'!#REF!</f>
        <v>#REF!</v>
      </c>
      <c r="B96" s="35" t="e">
        <f>'relevés compteurs'!#REF!</f>
        <v>#REF!</v>
      </c>
      <c r="C96" s="35" t="e">
        <f>'relevés compteurs'!#REF!</f>
        <v>#REF!</v>
      </c>
      <c r="D96" s="35" t="e">
        <f>'relevés compteurs'!#REF!</f>
        <v>#REF!</v>
      </c>
      <c r="E96" s="35" t="e">
        <f>'relevés compteurs'!#REF!</f>
        <v>#REF!</v>
      </c>
      <c r="F96" s="35" t="e">
        <f>'relevés compteurs'!#REF!</f>
        <v>#REF!</v>
      </c>
      <c r="G96" s="36" t="e">
        <f>'relevés compteurs'!#REF!</f>
        <v>#REF!</v>
      </c>
      <c r="H96" s="36" t="e">
        <f>'relevés compteurs'!#REF!</f>
        <v>#REF!</v>
      </c>
      <c r="I96" s="11" t="e">
        <f t="shared" si="5"/>
        <v>#REF!</v>
      </c>
      <c r="J96" s="35" t="e">
        <f>'relevés compteurs'!#REF!</f>
        <v>#REF!</v>
      </c>
      <c r="K96" s="38" t="e">
        <f t="shared" si="6"/>
        <v>#REF!</v>
      </c>
      <c r="L96" s="11" t="e">
        <f t="shared" si="7"/>
        <v>#REF!</v>
      </c>
      <c r="M96" s="35" t="e">
        <f>'relevés compteurs'!#REF!</f>
        <v>#REF!</v>
      </c>
      <c r="N96" s="38" t="e">
        <f t="shared" si="8"/>
        <v>#REF!</v>
      </c>
      <c r="O96" s="13" t="e">
        <f t="shared" si="9"/>
        <v>#REF!</v>
      </c>
    </row>
    <row r="97" spans="1:15" x14ac:dyDescent="0.2">
      <c r="A97" s="35" t="e">
        <f>'relevés compteurs'!#REF!</f>
        <v>#REF!</v>
      </c>
      <c r="B97" s="35" t="e">
        <f>'relevés compteurs'!#REF!</f>
        <v>#REF!</v>
      </c>
      <c r="C97" s="35" t="e">
        <f>'relevés compteurs'!#REF!</f>
        <v>#REF!</v>
      </c>
      <c r="D97" s="35" t="e">
        <f>'relevés compteurs'!#REF!</f>
        <v>#REF!</v>
      </c>
      <c r="E97" s="35" t="e">
        <f>'relevés compteurs'!#REF!</f>
        <v>#REF!</v>
      </c>
      <c r="F97" s="35" t="e">
        <f>'relevés compteurs'!#REF!</f>
        <v>#REF!</v>
      </c>
      <c r="G97" s="36" t="e">
        <f>'relevés compteurs'!#REF!</f>
        <v>#REF!</v>
      </c>
      <c r="H97" s="36" t="e">
        <f>'relevés compteurs'!#REF!</f>
        <v>#REF!</v>
      </c>
      <c r="I97" s="11" t="e">
        <f t="shared" si="5"/>
        <v>#REF!</v>
      </c>
      <c r="J97" s="35" t="e">
        <f>'relevés compteurs'!#REF!</f>
        <v>#REF!</v>
      </c>
      <c r="K97" s="38" t="e">
        <f t="shared" si="6"/>
        <v>#REF!</v>
      </c>
      <c r="L97" s="11" t="e">
        <f t="shared" si="7"/>
        <v>#REF!</v>
      </c>
      <c r="M97" s="35" t="e">
        <f>'relevés compteurs'!#REF!</f>
        <v>#REF!</v>
      </c>
      <c r="N97" s="38" t="e">
        <f t="shared" si="8"/>
        <v>#REF!</v>
      </c>
      <c r="O97" s="13" t="e">
        <f t="shared" si="9"/>
        <v>#REF!</v>
      </c>
    </row>
    <row r="98" spans="1:15" x14ac:dyDescent="0.2">
      <c r="A98" s="35" t="e">
        <f>'relevés compteurs'!#REF!</f>
        <v>#REF!</v>
      </c>
      <c r="B98" s="35" t="e">
        <f>'relevés compteurs'!#REF!</f>
        <v>#REF!</v>
      </c>
      <c r="C98" s="35" t="e">
        <f>'relevés compteurs'!#REF!</f>
        <v>#REF!</v>
      </c>
      <c r="D98" s="35" t="e">
        <f>'relevés compteurs'!#REF!</f>
        <v>#REF!</v>
      </c>
      <c r="E98" s="35" t="e">
        <f>'relevés compteurs'!#REF!</f>
        <v>#REF!</v>
      </c>
      <c r="F98" s="35" t="e">
        <f>'relevés compteurs'!#REF!</f>
        <v>#REF!</v>
      </c>
      <c r="G98" s="36" t="e">
        <f>'relevés compteurs'!#REF!</f>
        <v>#REF!</v>
      </c>
      <c r="H98" s="36" t="e">
        <f>'relevés compteurs'!#REF!</f>
        <v>#REF!</v>
      </c>
      <c r="I98" s="11" t="e">
        <f t="shared" si="5"/>
        <v>#REF!</v>
      </c>
      <c r="J98" s="35" t="e">
        <f>'relevés compteurs'!#REF!</f>
        <v>#REF!</v>
      </c>
      <c r="K98" s="38" t="e">
        <f t="shared" si="6"/>
        <v>#REF!</v>
      </c>
      <c r="L98" s="11" t="e">
        <f t="shared" si="7"/>
        <v>#REF!</v>
      </c>
      <c r="M98" s="35" t="e">
        <f>'relevés compteurs'!#REF!</f>
        <v>#REF!</v>
      </c>
      <c r="N98" s="38" t="e">
        <f t="shared" si="8"/>
        <v>#REF!</v>
      </c>
      <c r="O98" s="13" t="e">
        <f t="shared" si="9"/>
        <v>#REF!</v>
      </c>
    </row>
    <row r="99" spans="1:15" x14ac:dyDescent="0.2">
      <c r="A99" s="35" t="e">
        <f>'relevés compteurs'!#REF!</f>
        <v>#REF!</v>
      </c>
      <c r="B99" s="35" t="e">
        <f>'relevés compteurs'!#REF!</f>
        <v>#REF!</v>
      </c>
      <c r="C99" s="35" t="e">
        <f>'relevés compteurs'!#REF!</f>
        <v>#REF!</v>
      </c>
      <c r="D99" s="35" t="e">
        <f>'relevés compteurs'!#REF!</f>
        <v>#REF!</v>
      </c>
      <c r="E99" s="35" t="e">
        <f>'relevés compteurs'!#REF!</f>
        <v>#REF!</v>
      </c>
      <c r="F99" s="35" t="e">
        <f>'relevés compteurs'!#REF!</f>
        <v>#REF!</v>
      </c>
      <c r="G99" s="36" t="e">
        <f>'relevés compteurs'!#REF!</f>
        <v>#REF!</v>
      </c>
      <c r="H99" s="36" t="e">
        <f>'relevés compteurs'!#REF!</f>
        <v>#REF!</v>
      </c>
      <c r="I99" s="11" t="e">
        <f t="shared" si="5"/>
        <v>#REF!</v>
      </c>
      <c r="J99" s="35" t="e">
        <f>'relevés compteurs'!#REF!</f>
        <v>#REF!</v>
      </c>
      <c r="K99" s="38" t="e">
        <f t="shared" si="6"/>
        <v>#REF!</v>
      </c>
      <c r="L99" s="11" t="e">
        <f t="shared" si="7"/>
        <v>#REF!</v>
      </c>
      <c r="M99" s="35" t="e">
        <f>'relevés compteurs'!#REF!</f>
        <v>#REF!</v>
      </c>
      <c r="N99" s="38" t="e">
        <f t="shared" si="8"/>
        <v>#REF!</v>
      </c>
      <c r="O99" s="13" t="e">
        <f t="shared" si="9"/>
        <v>#REF!</v>
      </c>
    </row>
    <row r="100" spans="1:15" x14ac:dyDescent="0.2">
      <c r="A100" s="35" t="e">
        <f>'relevés compteurs'!#REF!</f>
        <v>#REF!</v>
      </c>
      <c r="B100" s="35" t="e">
        <f>'relevés compteurs'!#REF!</f>
        <v>#REF!</v>
      </c>
      <c r="C100" s="35" t="e">
        <f>'relevés compteurs'!#REF!</f>
        <v>#REF!</v>
      </c>
      <c r="D100" s="35" t="e">
        <f>'relevés compteurs'!#REF!</f>
        <v>#REF!</v>
      </c>
      <c r="E100" s="35" t="e">
        <f>'relevés compteurs'!#REF!</f>
        <v>#REF!</v>
      </c>
      <c r="F100" s="35" t="e">
        <f>'relevés compteurs'!#REF!</f>
        <v>#REF!</v>
      </c>
      <c r="G100" s="36" t="e">
        <f>'relevés compteurs'!#REF!</f>
        <v>#REF!</v>
      </c>
      <c r="H100" s="36" t="e">
        <f>'relevés compteurs'!#REF!</f>
        <v>#REF!</v>
      </c>
      <c r="I100" s="11" t="e">
        <f t="shared" si="5"/>
        <v>#REF!</v>
      </c>
      <c r="J100" s="35" t="e">
        <f>'relevés compteurs'!#REF!</f>
        <v>#REF!</v>
      </c>
      <c r="K100" s="38" t="e">
        <f t="shared" si="6"/>
        <v>#REF!</v>
      </c>
      <c r="L100" s="11" t="e">
        <f t="shared" si="7"/>
        <v>#REF!</v>
      </c>
      <c r="M100" s="35" t="e">
        <f>'relevés compteurs'!#REF!</f>
        <v>#REF!</v>
      </c>
      <c r="N100" s="38" t="e">
        <f t="shared" si="8"/>
        <v>#REF!</v>
      </c>
      <c r="O100" s="13" t="e">
        <f t="shared" si="9"/>
        <v>#REF!</v>
      </c>
    </row>
    <row r="101" spans="1:15" x14ac:dyDescent="0.2">
      <c r="A101" s="35" t="e">
        <f>'relevés compteurs'!#REF!</f>
        <v>#REF!</v>
      </c>
      <c r="B101" s="35" t="e">
        <f>'relevés compteurs'!#REF!</f>
        <v>#REF!</v>
      </c>
      <c r="C101" s="35" t="e">
        <f>'relevés compteurs'!#REF!</f>
        <v>#REF!</v>
      </c>
      <c r="D101" s="35" t="e">
        <f>'relevés compteurs'!#REF!</f>
        <v>#REF!</v>
      </c>
      <c r="E101" s="35" t="e">
        <f>'relevés compteurs'!#REF!</f>
        <v>#REF!</v>
      </c>
      <c r="F101" s="35" t="e">
        <f>'relevés compteurs'!#REF!</f>
        <v>#REF!</v>
      </c>
      <c r="G101" s="36" t="e">
        <f>'relevés compteurs'!#REF!</f>
        <v>#REF!</v>
      </c>
      <c r="H101" s="36" t="e">
        <f>'relevés compteurs'!#REF!</f>
        <v>#REF!</v>
      </c>
      <c r="I101" s="11" t="e">
        <f t="shared" si="5"/>
        <v>#REF!</v>
      </c>
      <c r="J101" s="35" t="e">
        <f>'relevés compteurs'!#REF!</f>
        <v>#REF!</v>
      </c>
      <c r="K101" s="38" t="e">
        <f t="shared" si="6"/>
        <v>#REF!</v>
      </c>
      <c r="L101" s="11" t="e">
        <f t="shared" si="7"/>
        <v>#REF!</v>
      </c>
      <c r="M101" s="35" t="e">
        <f>'relevés compteurs'!#REF!</f>
        <v>#REF!</v>
      </c>
      <c r="N101" s="38" t="e">
        <f t="shared" si="8"/>
        <v>#REF!</v>
      </c>
      <c r="O101" s="13" t="e">
        <f t="shared" si="9"/>
        <v>#REF!</v>
      </c>
    </row>
    <row r="102" spans="1:15" x14ac:dyDescent="0.2">
      <c r="A102" s="35" t="e">
        <f>'relevés compteurs'!#REF!</f>
        <v>#REF!</v>
      </c>
      <c r="B102" s="35" t="e">
        <f>'relevés compteurs'!#REF!</f>
        <v>#REF!</v>
      </c>
      <c r="C102" s="35" t="e">
        <f>'relevés compteurs'!#REF!</f>
        <v>#REF!</v>
      </c>
      <c r="D102" s="35" t="e">
        <f>'relevés compteurs'!#REF!</f>
        <v>#REF!</v>
      </c>
      <c r="E102" s="35" t="e">
        <f>'relevés compteurs'!#REF!</f>
        <v>#REF!</v>
      </c>
      <c r="F102" s="35" t="e">
        <f>'relevés compteurs'!#REF!</f>
        <v>#REF!</v>
      </c>
      <c r="G102" s="36" t="e">
        <f>'relevés compteurs'!#REF!</f>
        <v>#REF!</v>
      </c>
      <c r="H102" s="36" t="e">
        <f>'relevés compteurs'!#REF!</f>
        <v>#REF!</v>
      </c>
      <c r="I102" s="11" t="e">
        <f t="shared" si="5"/>
        <v>#REF!</v>
      </c>
      <c r="J102" s="35" t="e">
        <f>'relevés compteurs'!#REF!</f>
        <v>#REF!</v>
      </c>
      <c r="K102" s="38" t="e">
        <f t="shared" si="6"/>
        <v>#REF!</v>
      </c>
      <c r="L102" s="11" t="e">
        <f t="shared" si="7"/>
        <v>#REF!</v>
      </c>
      <c r="M102" s="35" t="e">
        <f>'relevés compteurs'!#REF!</f>
        <v>#REF!</v>
      </c>
      <c r="N102" s="38" t="e">
        <f t="shared" si="8"/>
        <v>#REF!</v>
      </c>
      <c r="O102" s="13" t="e">
        <f t="shared" si="9"/>
        <v>#REF!</v>
      </c>
    </row>
    <row r="103" spans="1:15" x14ac:dyDescent="0.2">
      <c r="A103" s="35" t="e">
        <f>'relevés compteurs'!#REF!</f>
        <v>#REF!</v>
      </c>
      <c r="B103" s="35" t="e">
        <f>'relevés compteurs'!#REF!</f>
        <v>#REF!</v>
      </c>
      <c r="C103" s="35" t="e">
        <f>'relevés compteurs'!#REF!</f>
        <v>#REF!</v>
      </c>
      <c r="D103" s="35" t="e">
        <f>'relevés compteurs'!#REF!</f>
        <v>#REF!</v>
      </c>
      <c r="E103" s="35" t="e">
        <f>'relevés compteurs'!#REF!</f>
        <v>#REF!</v>
      </c>
      <c r="F103" s="35" t="e">
        <f>'relevés compteurs'!#REF!</f>
        <v>#REF!</v>
      </c>
      <c r="G103" s="36" t="e">
        <f>'relevés compteurs'!#REF!</f>
        <v>#REF!</v>
      </c>
      <c r="H103" s="36" t="e">
        <f>'relevés compteurs'!#REF!</f>
        <v>#REF!</v>
      </c>
      <c r="I103" s="11" t="e">
        <f t="shared" si="5"/>
        <v>#REF!</v>
      </c>
      <c r="J103" s="35" t="e">
        <f>'relevés compteurs'!#REF!</f>
        <v>#REF!</v>
      </c>
      <c r="K103" s="38" t="e">
        <f t="shared" si="6"/>
        <v>#REF!</v>
      </c>
      <c r="L103" s="11" t="e">
        <f t="shared" si="7"/>
        <v>#REF!</v>
      </c>
      <c r="M103" s="35" t="e">
        <f>'relevés compteurs'!#REF!</f>
        <v>#REF!</v>
      </c>
      <c r="N103" s="38" t="e">
        <f t="shared" si="8"/>
        <v>#REF!</v>
      </c>
      <c r="O103" s="13" t="e">
        <f t="shared" si="9"/>
        <v>#REF!</v>
      </c>
    </row>
    <row r="104" spans="1:15" x14ac:dyDescent="0.2">
      <c r="A104" s="35" t="e">
        <f>'relevés compteurs'!#REF!</f>
        <v>#REF!</v>
      </c>
      <c r="B104" s="35" t="e">
        <f>'relevés compteurs'!#REF!</f>
        <v>#REF!</v>
      </c>
      <c r="C104" s="35" t="e">
        <f>'relevés compteurs'!#REF!</f>
        <v>#REF!</v>
      </c>
      <c r="D104" s="35" t="e">
        <f>'relevés compteurs'!#REF!</f>
        <v>#REF!</v>
      </c>
      <c r="E104" s="35" t="e">
        <f>'relevés compteurs'!#REF!</f>
        <v>#REF!</v>
      </c>
      <c r="F104" s="35" t="e">
        <f>'relevés compteurs'!#REF!</f>
        <v>#REF!</v>
      </c>
      <c r="G104" s="36" t="e">
        <f>'relevés compteurs'!#REF!</f>
        <v>#REF!</v>
      </c>
      <c r="H104" s="36" t="e">
        <f>'relevés compteurs'!#REF!</f>
        <v>#REF!</v>
      </c>
      <c r="I104" s="11" t="e">
        <f t="shared" si="5"/>
        <v>#REF!</v>
      </c>
      <c r="J104" s="35" t="e">
        <f>'relevés compteurs'!#REF!</f>
        <v>#REF!</v>
      </c>
      <c r="K104" s="38" t="e">
        <f t="shared" si="6"/>
        <v>#REF!</v>
      </c>
      <c r="L104" s="11" t="e">
        <f t="shared" si="7"/>
        <v>#REF!</v>
      </c>
      <c r="M104" s="35" t="e">
        <f>'relevés compteurs'!#REF!</f>
        <v>#REF!</v>
      </c>
      <c r="N104" s="38" t="e">
        <f t="shared" si="8"/>
        <v>#REF!</v>
      </c>
      <c r="O104" s="13" t="e">
        <f t="shared" si="9"/>
        <v>#REF!</v>
      </c>
    </row>
    <row r="105" spans="1:15" x14ac:dyDescent="0.2">
      <c r="A105" s="43" t="e">
        <f>'relevés compteurs'!#REF!</f>
        <v>#REF!</v>
      </c>
      <c r="B105" s="43" t="e">
        <f>'relevés compteurs'!#REF!</f>
        <v>#REF!</v>
      </c>
      <c r="C105" s="43" t="e">
        <f>'relevés compteurs'!#REF!</f>
        <v>#REF!</v>
      </c>
      <c r="D105" s="43" t="e">
        <f>'relevés compteurs'!#REF!</f>
        <v>#REF!</v>
      </c>
      <c r="E105" s="43" t="e">
        <f>'relevés compteurs'!#REF!</f>
        <v>#REF!</v>
      </c>
      <c r="F105" s="43" t="e">
        <f>'relevés compteurs'!#REF!</f>
        <v>#REF!</v>
      </c>
      <c r="I105" s="11" t="e">
        <f t="shared" si="5"/>
        <v>#REF!</v>
      </c>
      <c r="J105" s="35" t="e">
        <f>'relevés compteurs'!#REF!</f>
        <v>#REF!</v>
      </c>
      <c r="K105" s="38" t="e">
        <f t="shared" si="6"/>
        <v>#REF!</v>
      </c>
      <c r="L105" s="11" t="e">
        <f t="shared" si="7"/>
        <v>#REF!</v>
      </c>
      <c r="M105" s="35" t="e">
        <f>'relevés compteurs'!#REF!</f>
        <v>#REF!</v>
      </c>
      <c r="N105" s="38" t="e">
        <f t="shared" si="8"/>
        <v>#REF!</v>
      </c>
      <c r="O105" s="13" t="e">
        <f t="shared" si="9"/>
        <v>#REF!</v>
      </c>
    </row>
    <row r="106" spans="1:15" x14ac:dyDescent="0.2">
      <c r="A106" s="43" t="e">
        <f>'relevés compteurs'!#REF!</f>
        <v>#REF!</v>
      </c>
      <c r="B106" s="43" t="e">
        <f>'relevés compteurs'!#REF!</f>
        <v>#REF!</v>
      </c>
      <c r="C106" s="43" t="e">
        <f>'relevés compteurs'!#REF!</f>
        <v>#REF!</v>
      </c>
      <c r="D106" s="43" t="e">
        <f>'relevés compteurs'!#REF!</f>
        <v>#REF!</v>
      </c>
      <c r="E106" s="43" t="e">
        <f>'relevés compteurs'!#REF!</f>
        <v>#REF!</v>
      </c>
      <c r="F106" s="43" t="e">
        <f>'relevés compteurs'!#REF!</f>
        <v>#REF!</v>
      </c>
      <c r="I106" s="11" t="e">
        <f t="shared" si="5"/>
        <v>#REF!</v>
      </c>
      <c r="J106" s="35" t="e">
        <f>'relevés compteurs'!#REF!</f>
        <v>#REF!</v>
      </c>
      <c r="K106" s="38" t="e">
        <f t="shared" si="6"/>
        <v>#REF!</v>
      </c>
      <c r="L106" s="11" t="e">
        <f t="shared" si="7"/>
        <v>#REF!</v>
      </c>
      <c r="M106" s="35" t="e">
        <f>'relevés compteurs'!#REF!</f>
        <v>#REF!</v>
      </c>
      <c r="N106" s="38" t="e">
        <f t="shared" si="8"/>
        <v>#REF!</v>
      </c>
      <c r="O106" s="13" t="e">
        <f t="shared" si="9"/>
        <v>#REF!</v>
      </c>
    </row>
    <row r="107" spans="1:15" x14ac:dyDescent="0.2">
      <c r="A107" s="43" t="e">
        <f>'relevés compteurs'!#REF!</f>
        <v>#REF!</v>
      </c>
      <c r="B107" s="43" t="e">
        <f>'relevés compteurs'!#REF!</f>
        <v>#REF!</v>
      </c>
      <c r="C107" s="43" t="e">
        <f>'relevés compteurs'!#REF!</f>
        <v>#REF!</v>
      </c>
      <c r="D107" s="43" t="e">
        <f>'relevés compteurs'!#REF!</f>
        <v>#REF!</v>
      </c>
      <c r="E107" s="43" t="e">
        <f>'relevés compteurs'!#REF!</f>
        <v>#REF!</v>
      </c>
      <c r="F107" s="43" t="e">
        <f>'relevés compteurs'!#REF!</f>
        <v>#REF!</v>
      </c>
      <c r="I107" s="11" t="e">
        <f t="shared" si="5"/>
        <v>#REF!</v>
      </c>
      <c r="J107" s="35" t="e">
        <f>'relevés compteurs'!#REF!</f>
        <v>#REF!</v>
      </c>
      <c r="K107" s="38" t="e">
        <f t="shared" si="6"/>
        <v>#REF!</v>
      </c>
      <c r="L107" s="11" t="e">
        <f t="shared" si="7"/>
        <v>#REF!</v>
      </c>
      <c r="M107" s="35" t="e">
        <f>'relevés compteurs'!#REF!</f>
        <v>#REF!</v>
      </c>
      <c r="N107" s="38" t="e">
        <f t="shared" si="8"/>
        <v>#REF!</v>
      </c>
      <c r="O107" s="13" t="e">
        <f t="shared" si="9"/>
        <v>#REF!</v>
      </c>
    </row>
    <row r="108" spans="1:15" x14ac:dyDescent="0.2">
      <c r="A108" s="43" t="e">
        <f>'relevés compteurs'!#REF!</f>
        <v>#REF!</v>
      </c>
      <c r="B108" s="43" t="e">
        <f>'relevés compteurs'!#REF!</f>
        <v>#REF!</v>
      </c>
      <c r="C108" s="43" t="e">
        <f>'relevés compteurs'!#REF!</f>
        <v>#REF!</v>
      </c>
      <c r="D108" s="43" t="e">
        <f>'relevés compteurs'!#REF!</f>
        <v>#REF!</v>
      </c>
      <c r="E108" s="43" t="e">
        <f>'relevés compteurs'!#REF!</f>
        <v>#REF!</v>
      </c>
      <c r="F108" s="43" t="e">
        <f>'relevés compteurs'!#REF!</f>
        <v>#REF!</v>
      </c>
      <c r="I108" s="11" t="e">
        <f t="shared" si="5"/>
        <v>#REF!</v>
      </c>
      <c r="J108" s="35" t="e">
        <f>'relevés compteurs'!#REF!</f>
        <v>#REF!</v>
      </c>
      <c r="K108" s="38" t="e">
        <f t="shared" si="6"/>
        <v>#REF!</v>
      </c>
      <c r="L108" s="11" t="e">
        <f t="shared" si="7"/>
        <v>#REF!</v>
      </c>
      <c r="M108" s="35" t="e">
        <f>'relevés compteurs'!#REF!</f>
        <v>#REF!</v>
      </c>
      <c r="N108" s="38" t="e">
        <f t="shared" si="8"/>
        <v>#REF!</v>
      </c>
      <c r="O108" s="13" t="e">
        <f t="shared" si="9"/>
        <v>#REF!</v>
      </c>
    </row>
    <row r="109" spans="1:15" x14ac:dyDescent="0.2">
      <c r="A109" s="43" t="e">
        <f>'relevés compteurs'!#REF!</f>
        <v>#REF!</v>
      </c>
      <c r="B109" s="43" t="e">
        <f>'relevés compteurs'!#REF!</f>
        <v>#REF!</v>
      </c>
      <c r="C109" s="43" t="e">
        <f>'relevés compteurs'!#REF!</f>
        <v>#REF!</v>
      </c>
      <c r="D109" s="43" t="e">
        <f>'relevés compteurs'!#REF!</f>
        <v>#REF!</v>
      </c>
      <c r="E109" s="43" t="e">
        <f>'relevés compteurs'!#REF!</f>
        <v>#REF!</v>
      </c>
      <c r="F109" s="43" t="e">
        <f>'relevés compteurs'!#REF!</f>
        <v>#REF!</v>
      </c>
      <c r="I109" s="11" t="e">
        <f t="shared" si="5"/>
        <v>#REF!</v>
      </c>
      <c r="J109" s="35" t="e">
        <f>'relevés compteurs'!#REF!</f>
        <v>#REF!</v>
      </c>
      <c r="K109" s="38" t="e">
        <f t="shared" si="6"/>
        <v>#REF!</v>
      </c>
      <c r="L109" s="11" t="e">
        <f t="shared" si="7"/>
        <v>#REF!</v>
      </c>
      <c r="M109" s="35" t="e">
        <f>'relevés compteurs'!#REF!</f>
        <v>#REF!</v>
      </c>
      <c r="N109" s="38" t="e">
        <f t="shared" si="8"/>
        <v>#REF!</v>
      </c>
      <c r="O109" s="13" t="e">
        <f t="shared" si="9"/>
        <v>#REF!</v>
      </c>
    </row>
    <row r="110" spans="1:15" x14ac:dyDescent="0.2">
      <c r="A110" s="43" t="e">
        <f>'relevés compteurs'!#REF!</f>
        <v>#REF!</v>
      </c>
      <c r="B110" s="43" t="e">
        <f>'relevés compteurs'!#REF!</f>
        <v>#REF!</v>
      </c>
      <c r="C110" s="43" t="e">
        <f>'relevés compteurs'!#REF!</f>
        <v>#REF!</v>
      </c>
      <c r="D110" s="43" t="e">
        <f>'relevés compteurs'!#REF!</f>
        <v>#REF!</v>
      </c>
      <c r="E110" s="43" t="e">
        <f>'relevés compteurs'!#REF!</f>
        <v>#REF!</v>
      </c>
      <c r="F110" s="43" t="e">
        <f>'relevés compteurs'!#REF!</f>
        <v>#REF!</v>
      </c>
      <c r="I110" s="11" t="e">
        <f t="shared" si="5"/>
        <v>#REF!</v>
      </c>
      <c r="J110" s="35" t="e">
        <f>'relevés compteurs'!#REF!</f>
        <v>#REF!</v>
      </c>
      <c r="K110" s="38" t="e">
        <f t="shared" si="6"/>
        <v>#REF!</v>
      </c>
      <c r="L110" s="11" t="e">
        <f t="shared" si="7"/>
        <v>#REF!</v>
      </c>
      <c r="M110" s="35" t="e">
        <f>'relevés compteurs'!#REF!</f>
        <v>#REF!</v>
      </c>
      <c r="N110" s="38" t="e">
        <f t="shared" si="8"/>
        <v>#REF!</v>
      </c>
      <c r="O110" s="13" t="e">
        <f t="shared" si="9"/>
        <v>#REF!</v>
      </c>
    </row>
    <row r="111" spans="1:15" x14ac:dyDescent="0.2">
      <c r="A111" s="43" t="e">
        <f>'relevés compteurs'!#REF!</f>
        <v>#REF!</v>
      </c>
      <c r="B111" s="43" t="e">
        <f>'relevés compteurs'!#REF!</f>
        <v>#REF!</v>
      </c>
      <c r="C111" s="43" t="e">
        <f>'relevés compteurs'!#REF!</f>
        <v>#REF!</v>
      </c>
      <c r="D111" s="43" t="e">
        <f>'relevés compteurs'!#REF!</f>
        <v>#REF!</v>
      </c>
      <c r="E111" s="43" t="e">
        <f>'relevés compteurs'!#REF!</f>
        <v>#REF!</v>
      </c>
      <c r="F111" s="43" t="e">
        <f>'relevés compteurs'!#REF!</f>
        <v>#REF!</v>
      </c>
      <c r="I111" s="11" t="e">
        <f t="shared" si="5"/>
        <v>#REF!</v>
      </c>
      <c r="J111" s="35" t="e">
        <f>'relevés compteurs'!#REF!</f>
        <v>#REF!</v>
      </c>
      <c r="K111" s="38" t="e">
        <f t="shared" si="6"/>
        <v>#REF!</v>
      </c>
      <c r="L111" s="11" t="e">
        <f t="shared" si="7"/>
        <v>#REF!</v>
      </c>
      <c r="M111" s="35" t="e">
        <f>'relevés compteurs'!#REF!</f>
        <v>#REF!</v>
      </c>
      <c r="N111" s="38" t="e">
        <f t="shared" si="8"/>
        <v>#REF!</v>
      </c>
      <c r="O111" s="13" t="e">
        <f t="shared" si="9"/>
        <v>#REF!</v>
      </c>
    </row>
    <row r="112" spans="1:15" x14ac:dyDescent="0.2">
      <c r="A112" s="43" t="e">
        <f>'relevés compteurs'!#REF!</f>
        <v>#REF!</v>
      </c>
      <c r="B112" s="43" t="e">
        <f>'relevés compteurs'!#REF!</f>
        <v>#REF!</v>
      </c>
      <c r="C112" s="43" t="e">
        <f>'relevés compteurs'!#REF!</f>
        <v>#REF!</v>
      </c>
      <c r="D112" s="43" t="e">
        <f>'relevés compteurs'!#REF!</f>
        <v>#REF!</v>
      </c>
      <c r="E112" s="43" t="e">
        <f>'relevés compteurs'!#REF!</f>
        <v>#REF!</v>
      </c>
      <c r="F112" s="43" t="e">
        <f>'relevés compteurs'!#REF!</f>
        <v>#REF!</v>
      </c>
      <c r="I112" s="11" t="e">
        <f t="shared" si="5"/>
        <v>#REF!</v>
      </c>
      <c r="J112" s="35" t="e">
        <f>'relevés compteurs'!#REF!</f>
        <v>#REF!</v>
      </c>
      <c r="K112" s="38" t="e">
        <f t="shared" si="6"/>
        <v>#REF!</v>
      </c>
      <c r="L112" s="11" t="e">
        <f t="shared" si="7"/>
        <v>#REF!</v>
      </c>
      <c r="M112" s="35" t="e">
        <f>'relevés compteurs'!#REF!</f>
        <v>#REF!</v>
      </c>
      <c r="N112" s="38" t="e">
        <f t="shared" si="8"/>
        <v>#REF!</v>
      </c>
      <c r="O112" s="13" t="e">
        <f t="shared" si="9"/>
        <v>#REF!</v>
      </c>
    </row>
    <row r="113" spans="1:15" x14ac:dyDescent="0.2">
      <c r="A113" s="43" t="e">
        <f>'relevés compteurs'!#REF!</f>
        <v>#REF!</v>
      </c>
      <c r="B113" s="43" t="e">
        <f>'relevés compteurs'!#REF!</f>
        <v>#REF!</v>
      </c>
      <c r="C113" s="43" t="e">
        <f>'relevés compteurs'!#REF!</f>
        <v>#REF!</v>
      </c>
      <c r="D113" s="43" t="e">
        <f>'relevés compteurs'!#REF!</f>
        <v>#REF!</v>
      </c>
      <c r="E113" s="43" t="e">
        <f>'relevés compteurs'!#REF!</f>
        <v>#REF!</v>
      </c>
      <c r="F113" s="43" t="e">
        <f>'relevés compteurs'!#REF!</f>
        <v>#REF!</v>
      </c>
      <c r="I113" s="11" t="e">
        <f t="shared" si="5"/>
        <v>#REF!</v>
      </c>
      <c r="J113" s="35" t="e">
        <f>'relevés compteurs'!#REF!</f>
        <v>#REF!</v>
      </c>
      <c r="K113" s="38" t="e">
        <f t="shared" si="6"/>
        <v>#REF!</v>
      </c>
      <c r="L113" s="11" t="e">
        <f t="shared" si="7"/>
        <v>#REF!</v>
      </c>
      <c r="M113" s="35" t="e">
        <f>'relevés compteurs'!#REF!</f>
        <v>#REF!</v>
      </c>
      <c r="N113" s="38" t="e">
        <f t="shared" si="8"/>
        <v>#REF!</v>
      </c>
      <c r="O113" s="13" t="e">
        <f t="shared" si="9"/>
        <v>#REF!</v>
      </c>
    </row>
    <row r="114" spans="1:15" x14ac:dyDescent="0.2">
      <c r="A114" s="43" t="e">
        <f>'relevés compteurs'!#REF!</f>
        <v>#REF!</v>
      </c>
      <c r="B114" s="43" t="e">
        <f>'relevés compteurs'!#REF!</f>
        <v>#REF!</v>
      </c>
      <c r="C114" s="43" t="e">
        <f>'relevés compteurs'!#REF!</f>
        <v>#REF!</v>
      </c>
      <c r="D114" s="43" t="e">
        <f>'relevés compteurs'!#REF!</f>
        <v>#REF!</v>
      </c>
      <c r="E114" s="43" t="e">
        <f>'relevés compteurs'!#REF!</f>
        <v>#REF!</v>
      </c>
      <c r="F114" s="43" t="e">
        <f>'relevés compteurs'!#REF!</f>
        <v>#REF!</v>
      </c>
      <c r="I114" s="11" t="e">
        <f t="shared" si="5"/>
        <v>#REF!</v>
      </c>
      <c r="J114" s="35" t="e">
        <f>'relevés compteurs'!#REF!</f>
        <v>#REF!</v>
      </c>
      <c r="K114" s="38" t="e">
        <f t="shared" si="6"/>
        <v>#REF!</v>
      </c>
      <c r="L114" s="11" t="e">
        <f t="shared" si="7"/>
        <v>#REF!</v>
      </c>
      <c r="M114" s="35" t="e">
        <f>'relevés compteurs'!#REF!</f>
        <v>#REF!</v>
      </c>
      <c r="N114" s="38" t="e">
        <f t="shared" si="8"/>
        <v>#REF!</v>
      </c>
      <c r="O114" s="13" t="e">
        <f t="shared" si="9"/>
        <v>#REF!</v>
      </c>
    </row>
    <row r="115" spans="1:15" x14ac:dyDescent="0.2">
      <c r="A115" s="43" t="e">
        <f>'relevés compteurs'!#REF!</f>
        <v>#REF!</v>
      </c>
      <c r="B115" s="43" t="e">
        <f>'relevés compteurs'!#REF!</f>
        <v>#REF!</v>
      </c>
      <c r="C115" s="43" t="e">
        <f>'relevés compteurs'!#REF!</f>
        <v>#REF!</v>
      </c>
      <c r="D115" s="43" t="e">
        <f>'relevés compteurs'!#REF!</f>
        <v>#REF!</v>
      </c>
      <c r="E115" s="43" t="e">
        <f>'relevés compteurs'!#REF!</f>
        <v>#REF!</v>
      </c>
      <c r="F115" s="43" t="e">
        <f>'relevés compteurs'!#REF!</f>
        <v>#REF!</v>
      </c>
      <c r="I115" s="11" t="e">
        <f t="shared" si="5"/>
        <v>#REF!</v>
      </c>
      <c r="J115" s="35" t="e">
        <f>'relevés compteurs'!#REF!</f>
        <v>#REF!</v>
      </c>
      <c r="K115" s="38" t="e">
        <f t="shared" si="6"/>
        <v>#REF!</v>
      </c>
      <c r="L115" s="11" t="e">
        <f t="shared" si="7"/>
        <v>#REF!</v>
      </c>
      <c r="M115" s="35" t="e">
        <f>'relevés compteurs'!#REF!</f>
        <v>#REF!</v>
      </c>
      <c r="N115" s="38" t="e">
        <f t="shared" si="8"/>
        <v>#REF!</v>
      </c>
      <c r="O115" s="13" t="e">
        <f t="shared" si="9"/>
        <v>#REF!</v>
      </c>
    </row>
    <row r="116" spans="1:15" x14ac:dyDescent="0.2">
      <c r="A116" s="43" t="e">
        <f>'relevés compteurs'!#REF!</f>
        <v>#REF!</v>
      </c>
      <c r="B116" s="43" t="e">
        <f>'relevés compteurs'!#REF!</f>
        <v>#REF!</v>
      </c>
      <c r="C116" s="43" t="e">
        <f>'relevés compteurs'!#REF!</f>
        <v>#REF!</v>
      </c>
      <c r="D116" s="43" t="e">
        <f>'relevés compteurs'!#REF!</f>
        <v>#REF!</v>
      </c>
      <c r="E116" s="43" t="e">
        <f>'relevés compteurs'!#REF!</f>
        <v>#REF!</v>
      </c>
      <c r="F116" s="43" t="e">
        <f>'relevés compteurs'!#REF!</f>
        <v>#REF!</v>
      </c>
      <c r="I116" s="11" t="e">
        <f t="shared" si="5"/>
        <v>#REF!</v>
      </c>
      <c r="J116" s="35" t="e">
        <f>'relevés compteurs'!#REF!</f>
        <v>#REF!</v>
      </c>
      <c r="K116" s="38" t="e">
        <f t="shared" si="6"/>
        <v>#REF!</v>
      </c>
      <c r="L116" s="11" t="e">
        <f t="shared" si="7"/>
        <v>#REF!</v>
      </c>
      <c r="M116" s="35" t="e">
        <f>'relevés compteurs'!#REF!</f>
        <v>#REF!</v>
      </c>
      <c r="N116" s="38" t="e">
        <f t="shared" si="8"/>
        <v>#REF!</v>
      </c>
      <c r="O116" s="13" t="e">
        <f t="shared" si="9"/>
        <v>#REF!</v>
      </c>
    </row>
    <row r="117" spans="1:15" x14ac:dyDescent="0.2">
      <c r="A117" s="43" t="e">
        <f>'relevés compteurs'!#REF!</f>
        <v>#REF!</v>
      </c>
      <c r="B117" s="43" t="e">
        <f>'relevés compteurs'!#REF!</f>
        <v>#REF!</v>
      </c>
      <c r="C117" s="43" t="e">
        <f>'relevés compteurs'!#REF!</f>
        <v>#REF!</v>
      </c>
      <c r="D117" s="43" t="e">
        <f>'relevés compteurs'!#REF!</f>
        <v>#REF!</v>
      </c>
      <c r="E117" s="43" t="e">
        <f>'relevés compteurs'!#REF!</f>
        <v>#REF!</v>
      </c>
      <c r="F117" s="43" t="e">
        <f>'relevés compteurs'!#REF!</f>
        <v>#REF!</v>
      </c>
      <c r="I117" s="11" t="e">
        <f t="shared" si="5"/>
        <v>#REF!</v>
      </c>
      <c r="J117" s="35" t="e">
        <f>'relevés compteurs'!#REF!</f>
        <v>#REF!</v>
      </c>
      <c r="K117" s="38" t="e">
        <f t="shared" si="6"/>
        <v>#REF!</v>
      </c>
      <c r="L117" s="11" t="e">
        <f t="shared" si="7"/>
        <v>#REF!</v>
      </c>
      <c r="M117" s="35" t="e">
        <f>'relevés compteurs'!#REF!</f>
        <v>#REF!</v>
      </c>
      <c r="N117" s="38" t="e">
        <f t="shared" si="8"/>
        <v>#REF!</v>
      </c>
      <c r="O117" s="13" t="e">
        <f t="shared" si="9"/>
        <v>#REF!</v>
      </c>
    </row>
    <row r="118" spans="1:15" x14ac:dyDescent="0.2">
      <c r="A118" s="43" t="e">
        <f>'relevés compteurs'!#REF!</f>
        <v>#REF!</v>
      </c>
      <c r="B118" s="43" t="e">
        <f>'relevés compteurs'!#REF!</f>
        <v>#REF!</v>
      </c>
      <c r="C118" s="43" t="e">
        <f>'relevés compteurs'!#REF!</f>
        <v>#REF!</v>
      </c>
      <c r="D118" s="43" t="e">
        <f>'relevés compteurs'!#REF!</f>
        <v>#REF!</v>
      </c>
      <c r="E118" s="43" t="e">
        <f>'relevés compteurs'!#REF!</f>
        <v>#REF!</v>
      </c>
      <c r="F118" s="43" t="e">
        <f>'relevés compteurs'!#REF!</f>
        <v>#REF!</v>
      </c>
      <c r="I118" s="11" t="e">
        <f t="shared" si="5"/>
        <v>#REF!</v>
      </c>
      <c r="J118" s="35" t="e">
        <f>'relevés compteurs'!#REF!</f>
        <v>#REF!</v>
      </c>
      <c r="K118" s="38" t="e">
        <f t="shared" si="6"/>
        <v>#REF!</v>
      </c>
      <c r="L118" s="11" t="e">
        <f t="shared" si="7"/>
        <v>#REF!</v>
      </c>
      <c r="M118" s="35" t="e">
        <f>'relevés compteurs'!#REF!</f>
        <v>#REF!</v>
      </c>
      <c r="N118" s="38" t="e">
        <f t="shared" si="8"/>
        <v>#REF!</v>
      </c>
      <c r="O118" s="13" t="e">
        <f t="shared" si="9"/>
        <v>#REF!</v>
      </c>
    </row>
    <row r="119" spans="1:15" x14ac:dyDescent="0.2">
      <c r="A119" s="43" t="e">
        <f>'relevés compteurs'!#REF!</f>
        <v>#REF!</v>
      </c>
      <c r="B119" s="43" t="e">
        <f>'relevés compteurs'!#REF!</f>
        <v>#REF!</v>
      </c>
      <c r="C119" s="43" t="e">
        <f>'relevés compteurs'!#REF!</f>
        <v>#REF!</v>
      </c>
      <c r="D119" s="43" t="e">
        <f>'relevés compteurs'!#REF!</f>
        <v>#REF!</v>
      </c>
      <c r="E119" s="43" t="e">
        <f>'relevés compteurs'!#REF!</f>
        <v>#REF!</v>
      </c>
      <c r="F119" s="43" t="e">
        <f>'relevés compteurs'!#REF!</f>
        <v>#REF!</v>
      </c>
      <c r="I119" s="11" t="e">
        <f t="shared" si="5"/>
        <v>#REF!</v>
      </c>
      <c r="J119" s="35" t="e">
        <f>'relevés compteurs'!#REF!</f>
        <v>#REF!</v>
      </c>
      <c r="K119" s="38" t="e">
        <f t="shared" si="6"/>
        <v>#REF!</v>
      </c>
      <c r="L119" s="11" t="e">
        <f t="shared" si="7"/>
        <v>#REF!</v>
      </c>
      <c r="M119" s="35" t="e">
        <f>'relevés compteurs'!#REF!</f>
        <v>#REF!</v>
      </c>
      <c r="N119" s="38" t="e">
        <f t="shared" si="8"/>
        <v>#REF!</v>
      </c>
      <c r="O119" s="13" t="e">
        <f t="shared" si="9"/>
        <v>#REF!</v>
      </c>
    </row>
    <row r="120" spans="1:15" x14ac:dyDescent="0.2">
      <c r="A120" s="43" t="e">
        <f>'relevés compteurs'!#REF!</f>
        <v>#REF!</v>
      </c>
      <c r="B120" s="43" t="e">
        <f>'relevés compteurs'!#REF!</f>
        <v>#REF!</v>
      </c>
      <c r="C120" s="43" t="e">
        <f>'relevés compteurs'!#REF!</f>
        <v>#REF!</v>
      </c>
      <c r="D120" s="43" t="e">
        <f>'relevés compteurs'!#REF!</f>
        <v>#REF!</v>
      </c>
      <c r="E120" s="43" t="e">
        <f>'relevés compteurs'!#REF!</f>
        <v>#REF!</v>
      </c>
      <c r="F120" s="43" t="e">
        <f>'relevés compteurs'!#REF!</f>
        <v>#REF!</v>
      </c>
      <c r="I120" s="11" t="e">
        <f t="shared" si="5"/>
        <v>#REF!</v>
      </c>
      <c r="J120" s="35" t="e">
        <f>'relevés compteurs'!#REF!</f>
        <v>#REF!</v>
      </c>
      <c r="K120" s="38" t="e">
        <f t="shared" si="6"/>
        <v>#REF!</v>
      </c>
      <c r="L120" s="11" t="e">
        <f t="shared" si="7"/>
        <v>#REF!</v>
      </c>
      <c r="M120" s="35" t="e">
        <f>'relevés compteurs'!#REF!</f>
        <v>#REF!</v>
      </c>
      <c r="N120" s="38" t="e">
        <f t="shared" si="8"/>
        <v>#REF!</v>
      </c>
      <c r="O120" s="13" t="e">
        <f t="shared" si="9"/>
        <v>#REF!</v>
      </c>
    </row>
    <row r="121" spans="1:15" x14ac:dyDescent="0.2">
      <c r="A121" s="43" t="e">
        <f>'relevés compteurs'!#REF!</f>
        <v>#REF!</v>
      </c>
      <c r="B121" s="43" t="e">
        <f>'relevés compteurs'!#REF!</f>
        <v>#REF!</v>
      </c>
      <c r="C121" s="43" t="e">
        <f>'relevés compteurs'!#REF!</f>
        <v>#REF!</v>
      </c>
      <c r="D121" s="43" t="e">
        <f>'relevés compteurs'!#REF!</f>
        <v>#REF!</v>
      </c>
      <c r="E121" s="43" t="e">
        <f>'relevés compteurs'!#REF!</f>
        <v>#REF!</v>
      </c>
      <c r="F121" s="43" t="e">
        <f>'relevés compteurs'!#REF!</f>
        <v>#REF!</v>
      </c>
      <c r="I121" s="11" t="e">
        <f t="shared" si="5"/>
        <v>#REF!</v>
      </c>
      <c r="J121" s="35" t="e">
        <f>'relevés compteurs'!#REF!</f>
        <v>#REF!</v>
      </c>
      <c r="K121" s="38" t="e">
        <f t="shared" si="6"/>
        <v>#REF!</v>
      </c>
      <c r="L121" s="11" t="e">
        <f t="shared" si="7"/>
        <v>#REF!</v>
      </c>
      <c r="M121" s="35" t="e">
        <f>'relevés compteurs'!#REF!</f>
        <v>#REF!</v>
      </c>
      <c r="N121" s="38" t="e">
        <f t="shared" si="8"/>
        <v>#REF!</v>
      </c>
      <c r="O121" s="13" t="e">
        <f t="shared" si="9"/>
        <v>#REF!</v>
      </c>
    </row>
    <row r="122" spans="1:15" x14ac:dyDescent="0.2">
      <c r="A122" s="43" t="e">
        <f>'relevés compteurs'!#REF!</f>
        <v>#REF!</v>
      </c>
      <c r="B122" s="43" t="e">
        <f>'relevés compteurs'!#REF!</f>
        <v>#REF!</v>
      </c>
      <c r="C122" s="43" t="e">
        <f>'relevés compteurs'!#REF!</f>
        <v>#REF!</v>
      </c>
      <c r="D122" s="43" t="e">
        <f>'relevés compteurs'!#REF!</f>
        <v>#REF!</v>
      </c>
      <c r="E122" s="43" t="e">
        <f>'relevés compteurs'!#REF!</f>
        <v>#REF!</v>
      </c>
      <c r="F122" s="43" t="e">
        <f>'relevés compteurs'!#REF!</f>
        <v>#REF!</v>
      </c>
      <c r="I122" s="11" t="e">
        <f t="shared" si="5"/>
        <v>#REF!</v>
      </c>
      <c r="J122" s="35" t="e">
        <f>'relevés compteurs'!#REF!</f>
        <v>#REF!</v>
      </c>
      <c r="K122" s="38" t="e">
        <f t="shared" si="6"/>
        <v>#REF!</v>
      </c>
      <c r="L122" s="11" t="e">
        <f t="shared" si="7"/>
        <v>#REF!</v>
      </c>
      <c r="M122" s="35" t="e">
        <f>'relevés compteurs'!#REF!</f>
        <v>#REF!</v>
      </c>
      <c r="N122" s="38" t="e">
        <f t="shared" si="8"/>
        <v>#REF!</v>
      </c>
      <c r="O122" s="13" t="e">
        <f t="shared" si="9"/>
        <v>#REF!</v>
      </c>
    </row>
    <row r="123" spans="1:15" x14ac:dyDescent="0.2">
      <c r="A123" s="43" t="e">
        <f>'relevés compteurs'!#REF!</f>
        <v>#REF!</v>
      </c>
      <c r="B123" s="43" t="e">
        <f>'relevés compteurs'!#REF!</f>
        <v>#REF!</v>
      </c>
      <c r="C123" s="43" t="e">
        <f>'relevés compteurs'!#REF!</f>
        <v>#REF!</v>
      </c>
      <c r="D123" s="43" t="e">
        <f>'relevés compteurs'!#REF!</f>
        <v>#REF!</v>
      </c>
      <c r="E123" s="43" t="e">
        <f>'relevés compteurs'!#REF!</f>
        <v>#REF!</v>
      </c>
      <c r="F123" s="43" t="e">
        <f>'relevés compteurs'!#REF!</f>
        <v>#REF!</v>
      </c>
      <c r="I123" s="11" t="e">
        <f t="shared" si="5"/>
        <v>#REF!</v>
      </c>
      <c r="J123" s="35" t="e">
        <f>'relevés compteurs'!#REF!</f>
        <v>#REF!</v>
      </c>
      <c r="K123" s="38" t="e">
        <f t="shared" si="6"/>
        <v>#REF!</v>
      </c>
      <c r="L123" s="11" t="e">
        <f t="shared" si="7"/>
        <v>#REF!</v>
      </c>
      <c r="M123" s="35" t="e">
        <f>'relevés compteurs'!#REF!</f>
        <v>#REF!</v>
      </c>
      <c r="N123" s="38" t="e">
        <f t="shared" si="8"/>
        <v>#REF!</v>
      </c>
      <c r="O123" s="13" t="e">
        <f t="shared" si="9"/>
        <v>#REF!</v>
      </c>
    </row>
    <row r="124" spans="1:15" x14ac:dyDescent="0.2">
      <c r="A124" s="43" t="e">
        <f>'relevés compteurs'!#REF!</f>
        <v>#REF!</v>
      </c>
      <c r="B124" s="43" t="e">
        <f>'relevés compteurs'!#REF!</f>
        <v>#REF!</v>
      </c>
      <c r="C124" s="43" t="e">
        <f>'relevés compteurs'!#REF!</f>
        <v>#REF!</v>
      </c>
      <c r="D124" s="43" t="e">
        <f>'relevés compteurs'!#REF!</f>
        <v>#REF!</v>
      </c>
      <c r="E124" s="43" t="e">
        <f>'relevés compteurs'!#REF!</f>
        <v>#REF!</v>
      </c>
      <c r="F124" s="43" t="e">
        <f>'relevés compteurs'!#REF!</f>
        <v>#REF!</v>
      </c>
      <c r="I124" s="11" t="e">
        <f t="shared" si="5"/>
        <v>#REF!</v>
      </c>
      <c r="J124" s="35" t="e">
        <f>'relevés compteurs'!#REF!</f>
        <v>#REF!</v>
      </c>
      <c r="K124" s="38" t="e">
        <f t="shared" si="6"/>
        <v>#REF!</v>
      </c>
      <c r="L124" s="11" t="e">
        <f t="shared" si="7"/>
        <v>#REF!</v>
      </c>
      <c r="M124" s="35" t="e">
        <f>'relevés compteurs'!#REF!</f>
        <v>#REF!</v>
      </c>
      <c r="N124" s="38" t="e">
        <f t="shared" si="8"/>
        <v>#REF!</v>
      </c>
      <c r="O124" s="13" t="e">
        <f t="shared" si="9"/>
        <v>#REF!</v>
      </c>
    </row>
    <row r="125" spans="1:15" x14ac:dyDescent="0.2">
      <c r="A125" s="43" t="e">
        <f>'relevés compteurs'!#REF!</f>
        <v>#REF!</v>
      </c>
      <c r="B125" s="43" t="e">
        <f>'relevés compteurs'!#REF!</f>
        <v>#REF!</v>
      </c>
      <c r="C125" s="43" t="e">
        <f>'relevés compteurs'!#REF!</f>
        <v>#REF!</v>
      </c>
      <c r="D125" s="43" t="e">
        <f>'relevés compteurs'!#REF!</f>
        <v>#REF!</v>
      </c>
      <c r="E125" s="43" t="e">
        <f>'relevés compteurs'!#REF!</f>
        <v>#REF!</v>
      </c>
      <c r="F125" s="43" t="e">
        <f>'relevés compteurs'!#REF!</f>
        <v>#REF!</v>
      </c>
      <c r="I125" s="11" t="e">
        <f t="shared" si="5"/>
        <v>#REF!</v>
      </c>
      <c r="J125" s="35" t="e">
        <f>'relevés compteurs'!#REF!</f>
        <v>#REF!</v>
      </c>
      <c r="K125" s="38" t="e">
        <f t="shared" si="6"/>
        <v>#REF!</v>
      </c>
      <c r="L125" s="11" t="e">
        <f t="shared" si="7"/>
        <v>#REF!</v>
      </c>
      <c r="M125" s="35" t="e">
        <f>'relevés compteurs'!#REF!</f>
        <v>#REF!</v>
      </c>
      <c r="N125" s="38" t="e">
        <f t="shared" si="8"/>
        <v>#REF!</v>
      </c>
      <c r="O125" s="13" t="e">
        <f t="shared" si="9"/>
        <v>#REF!</v>
      </c>
    </row>
    <row r="126" spans="1:15" x14ac:dyDescent="0.2">
      <c r="A126" s="43" t="e">
        <f>'relevés compteurs'!#REF!</f>
        <v>#REF!</v>
      </c>
      <c r="B126" s="43" t="e">
        <f>'relevés compteurs'!#REF!</f>
        <v>#REF!</v>
      </c>
      <c r="C126" s="43" t="e">
        <f>'relevés compteurs'!#REF!</f>
        <v>#REF!</v>
      </c>
      <c r="D126" s="43" t="e">
        <f>'relevés compteurs'!#REF!</f>
        <v>#REF!</v>
      </c>
      <c r="E126" s="43" t="e">
        <f>'relevés compteurs'!#REF!</f>
        <v>#REF!</v>
      </c>
      <c r="F126" s="43" t="e">
        <f>'relevés compteurs'!#REF!</f>
        <v>#REF!</v>
      </c>
      <c r="I126" s="11" t="e">
        <f t="shared" si="5"/>
        <v>#REF!</v>
      </c>
      <c r="J126" s="35" t="e">
        <f>'relevés compteurs'!#REF!</f>
        <v>#REF!</v>
      </c>
      <c r="K126" s="38" t="e">
        <f t="shared" si="6"/>
        <v>#REF!</v>
      </c>
      <c r="L126" s="11" t="e">
        <f t="shared" si="7"/>
        <v>#REF!</v>
      </c>
      <c r="M126" s="35" t="e">
        <f>'relevés compteurs'!#REF!</f>
        <v>#REF!</v>
      </c>
      <c r="N126" s="38" t="e">
        <f t="shared" si="8"/>
        <v>#REF!</v>
      </c>
      <c r="O126" s="13" t="e">
        <f t="shared" si="9"/>
        <v>#REF!</v>
      </c>
    </row>
    <row r="127" spans="1:15" x14ac:dyDescent="0.2">
      <c r="A127" s="43" t="e">
        <f>'relevés compteurs'!#REF!</f>
        <v>#REF!</v>
      </c>
      <c r="B127" s="43" t="e">
        <f>'relevés compteurs'!#REF!</f>
        <v>#REF!</v>
      </c>
      <c r="C127" s="43" t="e">
        <f>'relevés compteurs'!#REF!</f>
        <v>#REF!</v>
      </c>
      <c r="D127" s="43" t="e">
        <f>'relevés compteurs'!#REF!</f>
        <v>#REF!</v>
      </c>
      <c r="E127" s="43" t="e">
        <f>'relevés compteurs'!#REF!</f>
        <v>#REF!</v>
      </c>
      <c r="F127" s="43" t="e">
        <f>'relevés compteurs'!#REF!</f>
        <v>#REF!</v>
      </c>
      <c r="I127" s="11" t="e">
        <f t="shared" si="5"/>
        <v>#REF!</v>
      </c>
      <c r="J127" s="35" t="e">
        <f>'relevés compteurs'!#REF!</f>
        <v>#REF!</v>
      </c>
      <c r="K127" s="38" t="e">
        <f t="shared" si="6"/>
        <v>#REF!</v>
      </c>
      <c r="L127" s="11" t="e">
        <f t="shared" si="7"/>
        <v>#REF!</v>
      </c>
      <c r="M127" s="35" t="e">
        <f>'relevés compteurs'!#REF!</f>
        <v>#REF!</v>
      </c>
      <c r="N127" s="38" t="e">
        <f t="shared" si="8"/>
        <v>#REF!</v>
      </c>
      <c r="O127" s="13" t="e">
        <f t="shared" si="9"/>
        <v>#REF!</v>
      </c>
    </row>
    <row r="128" spans="1:15" x14ac:dyDescent="0.2">
      <c r="A128" s="43" t="e">
        <f>'relevés compteurs'!#REF!</f>
        <v>#REF!</v>
      </c>
      <c r="B128" s="43" t="e">
        <f>'relevés compteurs'!#REF!</f>
        <v>#REF!</v>
      </c>
      <c r="C128" s="43" t="e">
        <f>'relevés compteurs'!#REF!</f>
        <v>#REF!</v>
      </c>
      <c r="D128" s="43" t="e">
        <f>'relevés compteurs'!#REF!</f>
        <v>#REF!</v>
      </c>
      <c r="E128" s="43" t="e">
        <f>'relevés compteurs'!#REF!</f>
        <v>#REF!</v>
      </c>
      <c r="F128" s="43" t="e">
        <f>'relevés compteurs'!#REF!</f>
        <v>#REF!</v>
      </c>
      <c r="I128" s="11" t="e">
        <f t="shared" si="5"/>
        <v>#REF!</v>
      </c>
      <c r="J128" s="35" t="e">
        <f>'relevés compteurs'!#REF!</f>
        <v>#REF!</v>
      </c>
      <c r="K128" s="38" t="e">
        <f t="shared" si="6"/>
        <v>#REF!</v>
      </c>
      <c r="L128" s="11" t="e">
        <f t="shared" si="7"/>
        <v>#REF!</v>
      </c>
      <c r="M128" s="35" t="e">
        <f>'relevés compteurs'!#REF!</f>
        <v>#REF!</v>
      </c>
      <c r="N128" s="38" t="e">
        <f t="shared" si="8"/>
        <v>#REF!</v>
      </c>
      <c r="O128" s="13" t="e">
        <f t="shared" si="9"/>
        <v>#REF!</v>
      </c>
    </row>
    <row r="129" spans="1:15" x14ac:dyDescent="0.2">
      <c r="A129" s="43" t="e">
        <f>'relevés compteurs'!#REF!</f>
        <v>#REF!</v>
      </c>
      <c r="B129" s="43" t="e">
        <f>'relevés compteurs'!#REF!</f>
        <v>#REF!</v>
      </c>
      <c r="C129" s="43" t="e">
        <f>'relevés compteurs'!#REF!</f>
        <v>#REF!</v>
      </c>
      <c r="D129" s="43" t="e">
        <f>'relevés compteurs'!#REF!</f>
        <v>#REF!</v>
      </c>
      <c r="E129" s="43" t="e">
        <f>'relevés compteurs'!#REF!</f>
        <v>#REF!</v>
      </c>
      <c r="F129" s="43" t="e">
        <f>'relevés compteurs'!#REF!</f>
        <v>#REF!</v>
      </c>
      <c r="I129" s="11" t="e">
        <f t="shared" si="5"/>
        <v>#REF!</v>
      </c>
      <c r="J129" s="35" t="e">
        <f>'relevés compteurs'!#REF!</f>
        <v>#REF!</v>
      </c>
      <c r="K129" s="38" t="e">
        <f t="shared" si="6"/>
        <v>#REF!</v>
      </c>
      <c r="L129" s="11" t="e">
        <f t="shared" si="7"/>
        <v>#REF!</v>
      </c>
      <c r="M129" s="35" t="e">
        <f>'relevés compteurs'!#REF!</f>
        <v>#REF!</v>
      </c>
      <c r="N129" s="38" t="e">
        <f t="shared" si="8"/>
        <v>#REF!</v>
      </c>
      <c r="O129" s="13" t="e">
        <f t="shared" si="9"/>
        <v>#REF!</v>
      </c>
    </row>
    <row r="130" spans="1:15" x14ac:dyDescent="0.2">
      <c r="A130" s="43" t="e">
        <f>'relevés compteurs'!#REF!</f>
        <v>#REF!</v>
      </c>
      <c r="B130" s="43" t="e">
        <f>'relevés compteurs'!#REF!</f>
        <v>#REF!</v>
      </c>
      <c r="C130" s="43" t="e">
        <f>'relevés compteurs'!#REF!</f>
        <v>#REF!</v>
      </c>
      <c r="D130" s="43" t="e">
        <f>'relevés compteurs'!#REF!</f>
        <v>#REF!</v>
      </c>
      <c r="E130" s="43" t="e">
        <f>'relevés compteurs'!#REF!</f>
        <v>#REF!</v>
      </c>
      <c r="F130" s="43" t="e">
        <f>'relevés compteurs'!#REF!</f>
        <v>#REF!</v>
      </c>
      <c r="I130" s="11" t="e">
        <f t="shared" si="5"/>
        <v>#REF!</v>
      </c>
      <c r="J130" s="35" t="e">
        <f>'relevés compteurs'!#REF!</f>
        <v>#REF!</v>
      </c>
      <c r="K130" s="38" t="e">
        <f t="shared" si="6"/>
        <v>#REF!</v>
      </c>
      <c r="L130" s="11" t="e">
        <f t="shared" si="7"/>
        <v>#REF!</v>
      </c>
      <c r="M130" s="35" t="e">
        <f>'relevés compteurs'!#REF!</f>
        <v>#REF!</v>
      </c>
      <c r="N130" s="38" t="e">
        <f t="shared" si="8"/>
        <v>#REF!</v>
      </c>
      <c r="O130" s="13" t="e">
        <f t="shared" si="9"/>
        <v>#REF!</v>
      </c>
    </row>
    <row r="131" spans="1:15" x14ac:dyDescent="0.2">
      <c r="A131" s="43" t="e">
        <f>'relevés compteurs'!#REF!</f>
        <v>#REF!</v>
      </c>
      <c r="B131" s="43" t="e">
        <f>'relevés compteurs'!#REF!</f>
        <v>#REF!</v>
      </c>
      <c r="C131" s="43" t="e">
        <f>'relevés compteurs'!#REF!</f>
        <v>#REF!</v>
      </c>
      <c r="D131" s="43" t="e">
        <f>'relevés compteurs'!#REF!</f>
        <v>#REF!</v>
      </c>
      <c r="E131" s="43" t="e">
        <f>'relevés compteurs'!#REF!</f>
        <v>#REF!</v>
      </c>
      <c r="F131" s="43" t="e">
        <f>'relevés compteurs'!#REF!</f>
        <v>#REF!</v>
      </c>
      <c r="I131" s="11" t="e">
        <f t="shared" si="5"/>
        <v>#REF!</v>
      </c>
      <c r="J131" s="35" t="e">
        <f>'relevés compteurs'!#REF!</f>
        <v>#REF!</v>
      </c>
      <c r="K131" s="38" t="e">
        <f t="shared" si="6"/>
        <v>#REF!</v>
      </c>
      <c r="L131" s="11" t="e">
        <f t="shared" si="7"/>
        <v>#REF!</v>
      </c>
      <c r="M131" s="35" t="e">
        <f>'relevés compteurs'!#REF!</f>
        <v>#REF!</v>
      </c>
      <c r="N131" s="38" t="e">
        <f t="shared" si="8"/>
        <v>#REF!</v>
      </c>
      <c r="O131" s="13" t="e">
        <f t="shared" si="9"/>
        <v>#REF!</v>
      </c>
    </row>
    <row r="132" spans="1:15" x14ac:dyDescent="0.2">
      <c r="A132" s="43" t="e">
        <f>'relevés compteurs'!#REF!</f>
        <v>#REF!</v>
      </c>
      <c r="B132" s="43" t="e">
        <f>'relevés compteurs'!#REF!</f>
        <v>#REF!</v>
      </c>
      <c r="C132" s="43" t="e">
        <f>'relevés compteurs'!#REF!</f>
        <v>#REF!</v>
      </c>
      <c r="D132" s="43" t="e">
        <f>'relevés compteurs'!#REF!</f>
        <v>#REF!</v>
      </c>
      <c r="E132" s="43" t="e">
        <f>'relevés compteurs'!#REF!</f>
        <v>#REF!</v>
      </c>
      <c r="F132" s="43" t="e">
        <f>'relevés compteurs'!#REF!</f>
        <v>#REF!</v>
      </c>
      <c r="I132" s="11" t="e">
        <f t="shared" si="5"/>
        <v>#REF!</v>
      </c>
      <c r="J132" s="35" t="e">
        <f>'relevés compteurs'!#REF!</f>
        <v>#REF!</v>
      </c>
      <c r="K132" s="38" t="e">
        <f t="shared" si="6"/>
        <v>#REF!</v>
      </c>
      <c r="L132" s="11" t="e">
        <f t="shared" si="7"/>
        <v>#REF!</v>
      </c>
      <c r="M132" s="35" t="e">
        <f>'relevés compteurs'!#REF!</f>
        <v>#REF!</v>
      </c>
      <c r="N132" s="38" t="e">
        <f t="shared" si="8"/>
        <v>#REF!</v>
      </c>
      <c r="O132" s="13" t="e">
        <f t="shared" si="9"/>
        <v>#REF!</v>
      </c>
    </row>
    <row r="133" spans="1:15" x14ac:dyDescent="0.2">
      <c r="A133" s="43" t="e">
        <f>'relevés compteurs'!#REF!</f>
        <v>#REF!</v>
      </c>
      <c r="B133" s="43" t="e">
        <f>'relevés compteurs'!#REF!</f>
        <v>#REF!</v>
      </c>
      <c r="C133" s="43" t="e">
        <f>'relevés compteurs'!#REF!</f>
        <v>#REF!</v>
      </c>
      <c r="D133" s="43" t="e">
        <f>'relevés compteurs'!#REF!</f>
        <v>#REF!</v>
      </c>
      <c r="E133" s="43" t="e">
        <f>'relevés compteurs'!#REF!</f>
        <v>#REF!</v>
      </c>
      <c r="F133" s="43" t="e">
        <f>'relevés compteurs'!#REF!</f>
        <v>#REF!</v>
      </c>
      <c r="I133" s="11" t="e">
        <f t="shared" ref="I133:I138" si="10">IF(E133-G133&lt;0,0,E133-G133)</f>
        <v>#REF!</v>
      </c>
      <c r="J133" s="35" t="e">
        <f>'relevés compteurs'!#REF!</f>
        <v>#REF!</v>
      </c>
      <c r="K133" s="38" t="e">
        <f t="shared" ref="K133:K138" si="11">I133*J133</f>
        <v>#REF!</v>
      </c>
      <c r="L133" s="11" t="e">
        <f t="shared" ref="L133:L138" si="12">IF(F133-H133&lt;0,0,F133-H133)</f>
        <v>#REF!</v>
      </c>
      <c r="M133" s="35" t="e">
        <f>'relevés compteurs'!#REF!</f>
        <v>#REF!</v>
      </c>
      <c r="N133" s="38" t="e">
        <f t="shared" ref="N133:N138" si="13">L133*M133</f>
        <v>#REF!</v>
      </c>
      <c r="O133" s="13" t="e">
        <f t="shared" ref="O133:O138" si="14">K133+N133</f>
        <v>#REF!</v>
      </c>
    </row>
    <row r="134" spans="1:15" x14ac:dyDescent="0.2">
      <c r="A134" s="43" t="e">
        <f>'relevés compteurs'!#REF!</f>
        <v>#REF!</v>
      </c>
      <c r="B134" s="43" t="e">
        <f>'relevés compteurs'!#REF!</f>
        <v>#REF!</v>
      </c>
      <c r="C134" s="43" t="e">
        <f>'relevés compteurs'!#REF!</f>
        <v>#REF!</v>
      </c>
      <c r="D134" s="43" t="e">
        <f>'relevés compteurs'!#REF!</f>
        <v>#REF!</v>
      </c>
      <c r="E134" s="43" t="e">
        <f>'relevés compteurs'!#REF!</f>
        <v>#REF!</v>
      </c>
      <c r="F134" s="43" t="e">
        <f>'relevés compteurs'!#REF!</f>
        <v>#REF!</v>
      </c>
      <c r="I134" s="11" t="e">
        <f t="shared" si="10"/>
        <v>#REF!</v>
      </c>
      <c r="J134" s="35" t="e">
        <f>'relevés compteurs'!#REF!</f>
        <v>#REF!</v>
      </c>
      <c r="K134" s="38" t="e">
        <f t="shared" si="11"/>
        <v>#REF!</v>
      </c>
      <c r="L134" s="11" t="e">
        <f t="shared" si="12"/>
        <v>#REF!</v>
      </c>
      <c r="M134" s="35" t="e">
        <f>'relevés compteurs'!#REF!</f>
        <v>#REF!</v>
      </c>
      <c r="N134" s="38" t="e">
        <f t="shared" si="13"/>
        <v>#REF!</v>
      </c>
      <c r="O134" s="13" t="e">
        <f t="shared" si="14"/>
        <v>#REF!</v>
      </c>
    </row>
    <row r="135" spans="1:15" x14ac:dyDescent="0.2">
      <c r="A135" s="43" t="e">
        <f>'relevés compteurs'!#REF!</f>
        <v>#REF!</v>
      </c>
      <c r="B135" s="43" t="e">
        <f>'relevés compteurs'!#REF!</f>
        <v>#REF!</v>
      </c>
      <c r="C135" s="43" t="e">
        <f>'relevés compteurs'!#REF!</f>
        <v>#REF!</v>
      </c>
      <c r="D135" s="43" t="e">
        <f>'relevés compteurs'!#REF!</f>
        <v>#REF!</v>
      </c>
      <c r="E135" s="43" t="e">
        <f>'relevés compteurs'!#REF!</f>
        <v>#REF!</v>
      </c>
      <c r="F135" s="43" t="e">
        <f>'relevés compteurs'!#REF!</f>
        <v>#REF!</v>
      </c>
      <c r="I135" s="11" t="e">
        <f t="shared" si="10"/>
        <v>#REF!</v>
      </c>
      <c r="J135" s="35" t="e">
        <f>'relevés compteurs'!#REF!</f>
        <v>#REF!</v>
      </c>
      <c r="K135" s="38" t="e">
        <f t="shared" si="11"/>
        <v>#REF!</v>
      </c>
      <c r="L135" s="11" t="e">
        <f t="shared" si="12"/>
        <v>#REF!</v>
      </c>
      <c r="M135" s="35" t="e">
        <f>'relevés compteurs'!#REF!</f>
        <v>#REF!</v>
      </c>
      <c r="N135" s="38" t="e">
        <f t="shared" si="13"/>
        <v>#REF!</v>
      </c>
      <c r="O135" s="13" t="e">
        <f t="shared" si="14"/>
        <v>#REF!</v>
      </c>
    </row>
    <row r="136" spans="1:15" x14ac:dyDescent="0.2">
      <c r="A136" s="43" t="e">
        <f>'relevés compteurs'!#REF!</f>
        <v>#REF!</v>
      </c>
      <c r="B136" s="43" t="e">
        <f>'relevés compteurs'!#REF!</f>
        <v>#REF!</v>
      </c>
      <c r="C136" s="43" t="e">
        <f>'relevés compteurs'!#REF!</f>
        <v>#REF!</v>
      </c>
      <c r="D136" s="43" t="e">
        <f>'relevés compteurs'!#REF!</f>
        <v>#REF!</v>
      </c>
      <c r="E136" s="43" t="e">
        <f>'relevés compteurs'!#REF!</f>
        <v>#REF!</v>
      </c>
      <c r="F136" s="43" t="e">
        <f>'relevés compteurs'!#REF!</f>
        <v>#REF!</v>
      </c>
      <c r="I136" s="11" t="e">
        <f t="shared" si="10"/>
        <v>#REF!</v>
      </c>
      <c r="J136" s="35" t="e">
        <f>'relevés compteurs'!#REF!</f>
        <v>#REF!</v>
      </c>
      <c r="K136" s="38" t="e">
        <f t="shared" si="11"/>
        <v>#REF!</v>
      </c>
      <c r="L136" s="11" t="e">
        <f t="shared" si="12"/>
        <v>#REF!</v>
      </c>
      <c r="M136" s="35" t="e">
        <f>'relevés compteurs'!#REF!</f>
        <v>#REF!</v>
      </c>
      <c r="N136" s="38" t="e">
        <f t="shared" si="13"/>
        <v>#REF!</v>
      </c>
      <c r="O136" s="13" t="e">
        <f t="shared" si="14"/>
        <v>#REF!</v>
      </c>
    </row>
    <row r="137" spans="1:15" x14ac:dyDescent="0.2">
      <c r="A137" s="43" t="e">
        <f>'relevés compteurs'!#REF!</f>
        <v>#REF!</v>
      </c>
      <c r="B137" s="43" t="e">
        <f>'relevés compteurs'!#REF!</f>
        <v>#REF!</v>
      </c>
      <c r="C137" s="43" t="e">
        <f>'relevés compteurs'!#REF!</f>
        <v>#REF!</v>
      </c>
      <c r="D137" s="43" t="e">
        <f>'relevés compteurs'!#REF!</f>
        <v>#REF!</v>
      </c>
      <c r="E137" s="43" t="e">
        <f>'relevés compteurs'!#REF!</f>
        <v>#REF!</v>
      </c>
      <c r="F137" s="43" t="e">
        <f>'relevés compteurs'!#REF!</f>
        <v>#REF!</v>
      </c>
      <c r="I137" s="11" t="e">
        <f t="shared" si="10"/>
        <v>#REF!</v>
      </c>
      <c r="J137" s="35" t="e">
        <f>'relevés compteurs'!#REF!</f>
        <v>#REF!</v>
      </c>
      <c r="K137" s="38" t="e">
        <f t="shared" si="11"/>
        <v>#REF!</v>
      </c>
      <c r="L137" s="11" t="e">
        <f t="shared" si="12"/>
        <v>#REF!</v>
      </c>
      <c r="M137" s="35" t="e">
        <f>'relevés compteurs'!#REF!</f>
        <v>#REF!</v>
      </c>
      <c r="N137" s="38" t="e">
        <f t="shared" si="13"/>
        <v>#REF!</v>
      </c>
      <c r="O137" s="13" t="e">
        <f t="shared" si="14"/>
        <v>#REF!</v>
      </c>
    </row>
    <row r="138" spans="1:15" x14ac:dyDescent="0.2">
      <c r="A138" s="43" t="e">
        <f>'relevés compteurs'!#REF!</f>
        <v>#REF!</v>
      </c>
      <c r="B138" s="43" t="e">
        <f>'relevés compteurs'!#REF!</f>
        <v>#REF!</v>
      </c>
      <c r="C138" s="43" t="e">
        <f>'relevés compteurs'!#REF!</f>
        <v>#REF!</v>
      </c>
      <c r="D138" s="43" t="e">
        <f>'relevés compteurs'!#REF!</f>
        <v>#REF!</v>
      </c>
      <c r="E138" s="43" t="e">
        <f>'relevés compteurs'!#REF!</f>
        <v>#REF!</v>
      </c>
      <c r="F138" s="43" t="e">
        <f>'relevés compteurs'!#REF!</f>
        <v>#REF!</v>
      </c>
      <c r="I138" s="11" t="e">
        <f t="shared" si="10"/>
        <v>#REF!</v>
      </c>
      <c r="J138" s="35" t="e">
        <f>'relevés compteurs'!#REF!</f>
        <v>#REF!</v>
      </c>
      <c r="K138" s="38" t="e">
        <f t="shared" si="11"/>
        <v>#REF!</v>
      </c>
      <c r="L138" s="11" t="e">
        <f t="shared" si="12"/>
        <v>#REF!</v>
      </c>
      <c r="M138" s="35" t="e">
        <f>'relevés compteurs'!#REF!</f>
        <v>#REF!</v>
      </c>
      <c r="N138" s="38" t="e">
        <f t="shared" si="13"/>
        <v>#REF!</v>
      </c>
      <c r="O138" s="13" t="e">
        <f t="shared" si="14"/>
        <v>#REF!</v>
      </c>
    </row>
    <row r="139" spans="1:15" x14ac:dyDescent="0.2">
      <c r="A139" s="43" t="e">
        <f>'relevés compteurs'!#REF!</f>
        <v>#REF!</v>
      </c>
      <c r="B139" s="43" t="e">
        <f>'relevés compteurs'!#REF!</f>
        <v>#REF!</v>
      </c>
      <c r="C139" s="43" t="e">
        <f>'relevés compteurs'!#REF!</f>
        <v>#REF!</v>
      </c>
      <c r="D139" s="43" t="e">
        <f>'relevés compteurs'!#REF!</f>
        <v>#REF!</v>
      </c>
    </row>
    <row r="140" spans="1:15" x14ac:dyDescent="0.2">
      <c r="A140" s="43" t="e">
        <f>'relevés compteurs'!#REF!</f>
        <v>#REF!</v>
      </c>
      <c r="B140" s="43" t="e">
        <f>'relevés compteurs'!#REF!</f>
        <v>#REF!</v>
      </c>
      <c r="C140" s="43" t="e">
        <f>'relevés compteurs'!#REF!</f>
        <v>#REF!</v>
      </c>
      <c r="D140" s="43" t="e">
        <f>'relevés compteurs'!#REF!</f>
        <v>#REF!</v>
      </c>
    </row>
    <row r="141" spans="1:15" x14ac:dyDescent="0.2">
      <c r="A141" s="43" t="e">
        <f>'relevés compteurs'!#REF!</f>
        <v>#REF!</v>
      </c>
      <c r="B141" s="43" t="e">
        <f>'relevés compteurs'!#REF!</f>
        <v>#REF!</v>
      </c>
      <c r="C141" s="43" t="e">
        <f>'relevés compteurs'!#REF!</f>
        <v>#REF!</v>
      </c>
      <c r="D141" s="43" t="e">
        <f>'relevés compteurs'!#REF!</f>
        <v>#REF!</v>
      </c>
    </row>
    <row r="142" spans="1:15" x14ac:dyDescent="0.2">
      <c r="A142" s="43" t="e">
        <f>'relevés compteurs'!#REF!</f>
        <v>#REF!</v>
      </c>
      <c r="B142" s="43" t="e">
        <f>'relevés compteurs'!#REF!</f>
        <v>#REF!</v>
      </c>
      <c r="C142" s="43" t="e">
        <f>'relevés compteurs'!#REF!</f>
        <v>#REF!</v>
      </c>
      <c r="D142" s="43" t="e">
        <f>'relevés compteurs'!#REF!</f>
        <v>#REF!</v>
      </c>
    </row>
    <row r="143" spans="1:15" x14ac:dyDescent="0.2">
      <c r="A143" s="43" t="e">
        <f>'relevés compteurs'!#REF!</f>
        <v>#REF!</v>
      </c>
      <c r="B143" s="43" t="e">
        <f>'relevés compteurs'!#REF!</f>
        <v>#REF!</v>
      </c>
      <c r="C143" s="43" t="e">
        <f>'relevés compteurs'!#REF!</f>
        <v>#REF!</v>
      </c>
      <c r="D143" s="43" t="e">
        <f>'relevés compteurs'!#REF!</f>
        <v>#REF!</v>
      </c>
    </row>
    <row r="144" spans="1:15" x14ac:dyDescent="0.2">
      <c r="A144" s="43" t="e">
        <f>'relevés compteurs'!#REF!</f>
        <v>#REF!</v>
      </c>
      <c r="B144" s="43" t="e">
        <f>'relevés compteurs'!#REF!</f>
        <v>#REF!</v>
      </c>
      <c r="C144" s="43" t="e">
        <f>'relevés compteurs'!#REF!</f>
        <v>#REF!</v>
      </c>
      <c r="D144" s="43" t="e">
        <f>'relevés compteurs'!#REF!</f>
        <v>#REF!</v>
      </c>
    </row>
    <row r="145" spans="1:4" x14ac:dyDescent="0.2">
      <c r="A145" s="43" t="e">
        <f>'relevés compteurs'!#REF!</f>
        <v>#REF!</v>
      </c>
      <c r="B145" s="43" t="e">
        <f>'relevés compteurs'!#REF!</f>
        <v>#REF!</v>
      </c>
      <c r="C145" s="43" t="e">
        <f>'relevés compteurs'!#REF!</f>
        <v>#REF!</v>
      </c>
      <c r="D145" s="43" t="e">
        <f>'relevés compteurs'!#REF!</f>
        <v>#REF!</v>
      </c>
    </row>
    <row r="146" spans="1:4" x14ac:dyDescent="0.2">
      <c r="A146" s="43" t="e">
        <f>'relevés compteurs'!#REF!</f>
        <v>#REF!</v>
      </c>
      <c r="B146" s="43" t="e">
        <f>'relevés compteurs'!#REF!</f>
        <v>#REF!</v>
      </c>
      <c r="C146" s="43" t="e">
        <f>'relevés compteurs'!#REF!</f>
        <v>#REF!</v>
      </c>
      <c r="D146" s="43" t="e">
        <f>'relevés compteurs'!#REF!</f>
        <v>#REF!</v>
      </c>
    </row>
    <row r="147" spans="1:4" x14ac:dyDescent="0.2">
      <c r="A147" s="43" t="e">
        <f>'relevés compteurs'!#REF!</f>
        <v>#REF!</v>
      </c>
      <c r="B147" s="43" t="e">
        <f>'relevés compteurs'!#REF!</f>
        <v>#REF!</v>
      </c>
      <c r="C147" s="43" t="e">
        <f>'relevés compteurs'!#REF!</f>
        <v>#REF!</v>
      </c>
      <c r="D147" s="43" t="e">
        <f>'relevés compteurs'!#REF!</f>
        <v>#REF!</v>
      </c>
    </row>
    <row r="148" spans="1:4" x14ac:dyDescent="0.2">
      <c r="A148" s="43" t="e">
        <f>'relevés compteurs'!#REF!</f>
        <v>#REF!</v>
      </c>
      <c r="B148" s="43" t="e">
        <f>'relevés compteurs'!#REF!</f>
        <v>#REF!</v>
      </c>
      <c r="C148" s="43" t="e">
        <f>'relevés compteurs'!#REF!</f>
        <v>#REF!</v>
      </c>
      <c r="D148" s="43" t="e">
        <f>'relevés compteurs'!#REF!</f>
        <v>#REF!</v>
      </c>
    </row>
    <row r="149" spans="1:4" x14ac:dyDescent="0.2">
      <c r="A149" s="43" t="e">
        <f>'relevés compteurs'!#REF!</f>
        <v>#REF!</v>
      </c>
      <c r="B149" s="43" t="e">
        <f>'relevés compteurs'!#REF!</f>
        <v>#REF!</v>
      </c>
      <c r="C149" s="43" t="e">
        <f>'relevés compteurs'!#REF!</f>
        <v>#REF!</v>
      </c>
      <c r="D149" s="43" t="e">
        <f>'relevés compteurs'!#REF!</f>
        <v>#REF!</v>
      </c>
    </row>
    <row r="150" spans="1:4" x14ac:dyDescent="0.2">
      <c r="A150" s="43" t="e">
        <f>'relevés compteurs'!#REF!</f>
        <v>#REF!</v>
      </c>
      <c r="B150" s="43" t="e">
        <f>'relevés compteurs'!#REF!</f>
        <v>#REF!</v>
      </c>
      <c r="C150" s="43" t="e">
        <f>'relevés compteurs'!#REF!</f>
        <v>#REF!</v>
      </c>
      <c r="D150" s="43" t="e">
        <f>'relevés compteurs'!#REF!</f>
        <v>#REF!</v>
      </c>
    </row>
    <row r="151" spans="1:4" x14ac:dyDescent="0.2">
      <c r="A151" s="43" t="e">
        <f>'relevés compteurs'!#REF!</f>
        <v>#REF!</v>
      </c>
      <c r="B151" s="43" t="e">
        <f>'relevés compteurs'!#REF!</f>
        <v>#REF!</v>
      </c>
      <c r="C151" s="43" t="e">
        <f>'relevés compteurs'!#REF!</f>
        <v>#REF!</v>
      </c>
      <c r="D151" s="43" t="e">
        <f>'relevés compteurs'!#REF!</f>
        <v>#REF!</v>
      </c>
    </row>
    <row r="152" spans="1:4" x14ac:dyDescent="0.2">
      <c r="A152" s="43" t="e">
        <f>'relevés compteurs'!#REF!</f>
        <v>#REF!</v>
      </c>
      <c r="B152" s="43" t="e">
        <f>'relevés compteurs'!#REF!</f>
        <v>#REF!</v>
      </c>
      <c r="C152" s="43" t="e">
        <f>'relevés compteurs'!#REF!</f>
        <v>#REF!</v>
      </c>
      <c r="D152" s="43" t="e">
        <f>'relevés compteurs'!#REF!</f>
        <v>#REF!</v>
      </c>
    </row>
    <row r="153" spans="1:4" x14ac:dyDescent="0.2">
      <c r="A153" s="43" t="e">
        <f>'relevés compteurs'!#REF!</f>
        <v>#REF!</v>
      </c>
      <c r="B153" s="43" t="e">
        <f>'relevés compteurs'!#REF!</f>
        <v>#REF!</v>
      </c>
      <c r="C153" s="43" t="e">
        <f>'relevés compteurs'!#REF!</f>
        <v>#REF!</v>
      </c>
      <c r="D153" s="43" t="e">
        <f>'relevés compteurs'!#REF!</f>
        <v>#REF!</v>
      </c>
    </row>
    <row r="154" spans="1:4" x14ac:dyDescent="0.2">
      <c r="A154" s="43" t="e">
        <f>'relevés compteurs'!#REF!</f>
        <v>#REF!</v>
      </c>
      <c r="B154" s="43" t="e">
        <f>'relevés compteurs'!#REF!</f>
        <v>#REF!</v>
      </c>
      <c r="C154" s="43" t="e">
        <f>'relevés compteurs'!#REF!</f>
        <v>#REF!</v>
      </c>
      <c r="D154" s="43" t="e">
        <f>'relevés compteurs'!#REF!</f>
        <v>#REF!</v>
      </c>
    </row>
    <row r="155" spans="1:4" x14ac:dyDescent="0.2">
      <c r="A155" s="43" t="e">
        <f>'relevés compteurs'!#REF!</f>
        <v>#REF!</v>
      </c>
      <c r="B155" s="43" t="e">
        <f>'relevés compteurs'!#REF!</f>
        <v>#REF!</v>
      </c>
      <c r="C155" s="43" t="e">
        <f>'relevés compteurs'!#REF!</f>
        <v>#REF!</v>
      </c>
      <c r="D155" s="43" t="e">
        <f>'relevés compteurs'!#REF!</f>
        <v>#REF!</v>
      </c>
    </row>
    <row r="156" spans="1:4" x14ac:dyDescent="0.2">
      <c r="A156" s="43" t="e">
        <f>'relevés compteurs'!#REF!</f>
        <v>#REF!</v>
      </c>
      <c r="B156" s="43" t="e">
        <f>'relevés compteurs'!#REF!</f>
        <v>#REF!</v>
      </c>
      <c r="C156" s="43" t="e">
        <f>'relevés compteurs'!#REF!</f>
        <v>#REF!</v>
      </c>
      <c r="D156" s="43" t="e">
        <f>'relevés compteurs'!#REF!</f>
        <v>#REF!</v>
      </c>
    </row>
    <row r="157" spans="1:4" x14ac:dyDescent="0.2">
      <c r="A157" s="43" t="e">
        <f>'relevés compteurs'!#REF!</f>
        <v>#REF!</v>
      </c>
      <c r="B157" s="43" t="e">
        <f>'relevés compteurs'!#REF!</f>
        <v>#REF!</v>
      </c>
      <c r="C157" s="43" t="e">
        <f>'relevés compteurs'!#REF!</f>
        <v>#REF!</v>
      </c>
      <c r="D157" s="43" t="e">
        <f>'relevés compteurs'!#REF!</f>
        <v>#REF!</v>
      </c>
    </row>
    <row r="158" spans="1:4" x14ac:dyDescent="0.2">
      <c r="A158" s="43" t="e">
        <f>'relevés compteurs'!#REF!</f>
        <v>#REF!</v>
      </c>
      <c r="B158" s="43" t="e">
        <f>'relevés compteurs'!#REF!</f>
        <v>#REF!</v>
      </c>
      <c r="C158" s="43" t="e">
        <f>'relevés compteurs'!#REF!</f>
        <v>#REF!</v>
      </c>
      <c r="D158" s="43" t="e">
        <f>'relevés compteurs'!#REF!</f>
        <v>#REF!</v>
      </c>
    </row>
    <row r="159" spans="1:4" x14ac:dyDescent="0.2">
      <c r="A159" s="43" t="e">
        <f>'relevés compteurs'!#REF!</f>
        <v>#REF!</v>
      </c>
      <c r="B159" s="43" t="e">
        <f>'relevés compteurs'!#REF!</f>
        <v>#REF!</v>
      </c>
      <c r="C159" s="43" t="e">
        <f>'relevés compteurs'!#REF!</f>
        <v>#REF!</v>
      </c>
      <c r="D159" s="43" t="e">
        <f>'relevés compteurs'!#REF!</f>
        <v>#REF!</v>
      </c>
    </row>
    <row r="160" spans="1:4" x14ac:dyDescent="0.2">
      <c r="A160" s="43" t="e">
        <f>'relevés compteurs'!#REF!</f>
        <v>#REF!</v>
      </c>
      <c r="B160" s="43" t="e">
        <f>'relevés compteurs'!#REF!</f>
        <v>#REF!</v>
      </c>
      <c r="C160" s="43" t="e">
        <f>'relevés compteurs'!#REF!</f>
        <v>#REF!</v>
      </c>
      <c r="D160" s="43" t="e">
        <f>'relevés compteurs'!#REF!</f>
        <v>#REF!</v>
      </c>
    </row>
    <row r="161" spans="1:4" x14ac:dyDescent="0.2">
      <c r="A161" s="43" t="e">
        <f>'relevés compteurs'!#REF!</f>
        <v>#REF!</v>
      </c>
      <c r="B161" s="43" t="e">
        <f>'relevés compteurs'!#REF!</f>
        <v>#REF!</v>
      </c>
      <c r="C161" s="43" t="e">
        <f>'relevés compteurs'!#REF!</f>
        <v>#REF!</v>
      </c>
      <c r="D161" s="43" t="e">
        <f>'relevés compteurs'!#REF!</f>
        <v>#REF!</v>
      </c>
    </row>
    <row r="162" spans="1:4" x14ac:dyDescent="0.2">
      <c r="A162" s="43" t="e">
        <f>'relevés compteurs'!#REF!</f>
        <v>#REF!</v>
      </c>
      <c r="B162" s="43" t="e">
        <f>'relevés compteurs'!#REF!</f>
        <v>#REF!</v>
      </c>
      <c r="C162" s="43" t="e">
        <f>'relevés compteurs'!#REF!</f>
        <v>#REF!</v>
      </c>
      <c r="D162" s="43" t="e">
        <f>'relevés compteurs'!#REF!</f>
        <v>#REF!</v>
      </c>
    </row>
    <row r="163" spans="1:4" x14ac:dyDescent="0.2">
      <c r="A163" s="43" t="e">
        <f>'relevés compteurs'!#REF!</f>
        <v>#REF!</v>
      </c>
      <c r="B163" s="43" t="e">
        <f>'relevés compteurs'!#REF!</f>
        <v>#REF!</v>
      </c>
      <c r="C163" s="43" t="e">
        <f>'relevés compteurs'!#REF!</f>
        <v>#REF!</v>
      </c>
      <c r="D163" s="43" t="e">
        <f>'relevés compteurs'!#REF!</f>
        <v>#REF!</v>
      </c>
    </row>
    <row r="164" spans="1:4" x14ac:dyDescent="0.2">
      <c r="A164" s="43" t="e">
        <f>'relevés compteurs'!#REF!</f>
        <v>#REF!</v>
      </c>
      <c r="B164" s="43" t="e">
        <f>'relevés compteurs'!#REF!</f>
        <v>#REF!</v>
      </c>
      <c r="C164" s="43" t="e">
        <f>'relevés compteurs'!#REF!</f>
        <v>#REF!</v>
      </c>
      <c r="D164" s="43" t="e">
        <f>'relevés compteurs'!#REF!</f>
        <v>#REF!</v>
      </c>
    </row>
    <row r="165" spans="1:4" x14ac:dyDescent="0.2">
      <c r="A165" s="43" t="e">
        <f>'relevés compteurs'!#REF!</f>
        <v>#REF!</v>
      </c>
      <c r="B165" s="43" t="e">
        <f>'relevés compteurs'!#REF!</f>
        <v>#REF!</v>
      </c>
      <c r="C165" s="43" t="e">
        <f>'relevés compteurs'!#REF!</f>
        <v>#REF!</v>
      </c>
      <c r="D165" s="43" t="e">
        <f>'relevés compteurs'!#REF!</f>
        <v>#REF!</v>
      </c>
    </row>
    <row r="166" spans="1:4" x14ac:dyDescent="0.2">
      <c r="A166" s="43" t="e">
        <f>'relevés compteurs'!#REF!</f>
        <v>#REF!</v>
      </c>
      <c r="B166" s="43" t="e">
        <f>'relevés compteurs'!#REF!</f>
        <v>#REF!</v>
      </c>
      <c r="C166" s="43" t="e">
        <f>'relevés compteurs'!#REF!</f>
        <v>#REF!</v>
      </c>
      <c r="D166" s="43" t="e">
        <f>'relevés compteurs'!#REF!</f>
        <v>#REF!</v>
      </c>
    </row>
    <row r="167" spans="1:4" x14ac:dyDescent="0.2">
      <c r="A167" s="43" t="e">
        <f>'relevés compteurs'!#REF!</f>
        <v>#REF!</v>
      </c>
      <c r="B167" s="43" t="e">
        <f>'relevés compteurs'!#REF!</f>
        <v>#REF!</v>
      </c>
      <c r="C167" s="43" t="e">
        <f>'relevés compteurs'!#REF!</f>
        <v>#REF!</v>
      </c>
      <c r="D167" s="43" t="e">
        <f>'relevés compteurs'!#REF!</f>
        <v>#REF!</v>
      </c>
    </row>
    <row r="168" spans="1:4" x14ac:dyDescent="0.2">
      <c r="A168" s="43" t="e">
        <f>'relevés compteurs'!#REF!</f>
        <v>#REF!</v>
      </c>
      <c r="B168" s="43" t="e">
        <f>'relevés compteurs'!#REF!</f>
        <v>#REF!</v>
      </c>
      <c r="C168" s="43" t="e">
        <f>'relevés compteurs'!#REF!</f>
        <v>#REF!</v>
      </c>
      <c r="D168" s="43" t="e">
        <f>'relevés compteurs'!#REF!</f>
        <v>#REF!</v>
      </c>
    </row>
    <row r="169" spans="1:4" x14ac:dyDescent="0.2">
      <c r="A169" s="43" t="e">
        <f>'relevés compteurs'!#REF!</f>
        <v>#REF!</v>
      </c>
      <c r="B169" s="43" t="e">
        <f>'relevés compteurs'!#REF!</f>
        <v>#REF!</v>
      </c>
      <c r="C169" s="43" t="e">
        <f>'relevés compteurs'!#REF!</f>
        <v>#REF!</v>
      </c>
      <c r="D169" s="43" t="e">
        <f>'relevés compteurs'!#REF!</f>
        <v>#REF!</v>
      </c>
    </row>
    <row r="170" spans="1:4" x14ac:dyDescent="0.2">
      <c r="A170" s="43" t="e">
        <f>'relevés compteurs'!#REF!</f>
        <v>#REF!</v>
      </c>
      <c r="B170" s="43" t="e">
        <f>'relevés compteurs'!#REF!</f>
        <v>#REF!</v>
      </c>
      <c r="C170" s="43" t="e">
        <f>'relevés compteurs'!#REF!</f>
        <v>#REF!</v>
      </c>
      <c r="D170" s="43" t="e">
        <f>'relevés compteurs'!#REF!</f>
        <v>#REF!</v>
      </c>
    </row>
    <row r="171" spans="1:4" x14ac:dyDescent="0.2">
      <c r="A171" s="43" t="e">
        <f>'relevés compteurs'!#REF!</f>
        <v>#REF!</v>
      </c>
      <c r="B171" s="43" t="e">
        <f>'relevés compteurs'!#REF!</f>
        <v>#REF!</v>
      </c>
      <c r="C171" s="43" t="e">
        <f>'relevés compteurs'!#REF!</f>
        <v>#REF!</v>
      </c>
      <c r="D171" s="43" t="e">
        <f>'relevés compteurs'!#REF!</f>
        <v>#REF!</v>
      </c>
    </row>
    <row r="172" spans="1:4" x14ac:dyDescent="0.2">
      <c r="A172" s="43" t="e">
        <f>'relevés compteurs'!#REF!</f>
        <v>#REF!</v>
      </c>
      <c r="B172" s="43" t="e">
        <f>'relevés compteurs'!#REF!</f>
        <v>#REF!</v>
      </c>
      <c r="C172" s="43" t="e">
        <f>'relevés compteurs'!#REF!</f>
        <v>#REF!</v>
      </c>
      <c r="D172" s="43" t="e">
        <f>'relevés compteurs'!#REF!</f>
        <v>#REF!</v>
      </c>
    </row>
    <row r="173" spans="1:4" x14ac:dyDescent="0.2">
      <c r="A173" s="43" t="e">
        <f>'relevés compteurs'!#REF!</f>
        <v>#REF!</v>
      </c>
      <c r="B173" s="43" t="e">
        <f>'relevés compteurs'!#REF!</f>
        <v>#REF!</v>
      </c>
      <c r="C173" s="43" t="e">
        <f>'relevés compteurs'!#REF!</f>
        <v>#REF!</v>
      </c>
      <c r="D173" s="43" t="e">
        <f>'relevés compteurs'!#REF!</f>
        <v>#REF!</v>
      </c>
    </row>
    <row r="174" spans="1:4" x14ac:dyDescent="0.2">
      <c r="A174" s="43" t="e">
        <f>'relevés compteurs'!#REF!</f>
        <v>#REF!</v>
      </c>
      <c r="B174" s="43" t="e">
        <f>'relevés compteurs'!#REF!</f>
        <v>#REF!</v>
      </c>
      <c r="C174" s="43" t="e">
        <f>'relevés compteurs'!#REF!</f>
        <v>#REF!</v>
      </c>
      <c r="D174" s="43" t="e">
        <f>'relevés compteurs'!#REF!</f>
        <v>#REF!</v>
      </c>
    </row>
  </sheetData>
  <mergeCells count="26">
    <mergeCell ref="A78:A79"/>
    <mergeCell ref="A80:A82"/>
    <mergeCell ref="A85:A86"/>
    <mergeCell ref="A90:A91"/>
    <mergeCell ref="A93:A95"/>
    <mergeCell ref="A71:A72"/>
    <mergeCell ref="A42:A43"/>
    <mergeCell ref="A48:A49"/>
    <mergeCell ref="A53:A55"/>
    <mergeCell ref="A57:A58"/>
    <mergeCell ref="A61:A66"/>
    <mergeCell ref="A67:A68"/>
    <mergeCell ref="P1:Q2"/>
    <mergeCell ref="P3:Q3"/>
    <mergeCell ref="A35:A36"/>
    <mergeCell ref="A1:A3"/>
    <mergeCell ref="B1:B3"/>
    <mergeCell ref="C1:C3"/>
    <mergeCell ref="D1:D3"/>
    <mergeCell ref="A8:A10"/>
    <mergeCell ref="I1:O1"/>
    <mergeCell ref="I2:K2"/>
    <mergeCell ref="L2:N2"/>
    <mergeCell ref="O2:O3"/>
    <mergeCell ref="E1:F2"/>
    <mergeCell ref="G1:H2"/>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P160"/>
  <sheetViews>
    <sheetView workbookViewId="0">
      <selection activeCell="P3" sqref="P3"/>
    </sheetView>
  </sheetViews>
  <sheetFormatPr baseColWidth="10" defaultColWidth="10.7109375" defaultRowHeight="12.75" x14ac:dyDescent="0.2"/>
  <cols>
    <col min="1" max="1" width="29.7109375" style="32" customWidth="1"/>
    <col min="2" max="2" width="10" style="32" customWidth="1"/>
    <col min="3" max="3" width="15.5703125" style="32" customWidth="1"/>
    <col min="4" max="4" width="12.7109375" style="32" customWidth="1"/>
    <col min="5" max="6" width="11.28515625" style="32" customWidth="1"/>
    <col min="7" max="7" width="10" style="32" customWidth="1"/>
    <col min="8" max="8" width="9.28515625" style="32" customWidth="1"/>
    <col min="9" max="9" width="11.7109375" style="32" customWidth="1"/>
    <col min="10" max="11" width="10.7109375" style="32"/>
    <col min="12" max="12" width="12" style="32" customWidth="1"/>
    <col min="13" max="14" width="10.7109375" style="32"/>
    <col min="15" max="15" width="10.7109375" style="49"/>
    <col min="16" max="16" width="15.5703125" style="32" customWidth="1"/>
    <col min="17" max="16384" width="10.7109375" style="32"/>
  </cols>
  <sheetData>
    <row r="1" spans="1:16" ht="35.65" customHeight="1" x14ac:dyDescent="0.2">
      <c r="A1" s="174" t="s">
        <v>0</v>
      </c>
      <c r="B1" s="174" t="s">
        <v>4</v>
      </c>
      <c r="C1" s="174" t="s">
        <v>5</v>
      </c>
      <c r="D1" s="174" t="s">
        <v>1</v>
      </c>
      <c r="E1" s="213" t="s">
        <v>48</v>
      </c>
      <c r="F1" s="214"/>
      <c r="G1" s="217" t="s">
        <v>284</v>
      </c>
      <c r="H1" s="217"/>
      <c r="I1" s="205" t="s">
        <v>180</v>
      </c>
      <c r="J1" s="206"/>
      <c r="K1" s="206"/>
      <c r="L1" s="206"/>
      <c r="M1" s="206"/>
      <c r="N1" s="206"/>
      <c r="O1" s="207"/>
      <c r="P1" s="219" t="s">
        <v>237</v>
      </c>
    </row>
    <row r="2" spans="1:16" ht="34.15" customHeight="1" x14ac:dyDescent="0.2">
      <c r="A2" s="175"/>
      <c r="B2" s="175"/>
      <c r="C2" s="175"/>
      <c r="D2" s="175"/>
      <c r="E2" s="215"/>
      <c r="F2" s="216"/>
      <c r="G2" s="217"/>
      <c r="H2" s="217"/>
      <c r="I2" s="205" t="s">
        <v>2</v>
      </c>
      <c r="J2" s="206"/>
      <c r="K2" s="207"/>
      <c r="L2" s="208" t="s">
        <v>3</v>
      </c>
      <c r="M2" s="209"/>
      <c r="N2" s="210"/>
      <c r="O2" s="211" t="s">
        <v>51</v>
      </c>
      <c r="P2" s="219"/>
    </row>
    <row r="3" spans="1:16" ht="58.9" customHeight="1" x14ac:dyDescent="0.2">
      <c r="A3" s="176"/>
      <c r="B3" s="176"/>
      <c r="C3" s="176"/>
      <c r="D3" s="176"/>
      <c r="E3" s="33" t="s">
        <v>2</v>
      </c>
      <c r="F3" s="33" t="s">
        <v>3</v>
      </c>
      <c r="G3" s="33" t="s">
        <v>2</v>
      </c>
      <c r="H3" s="33" t="s">
        <v>3</v>
      </c>
      <c r="I3" s="34" t="s">
        <v>285</v>
      </c>
      <c r="J3" s="34" t="s">
        <v>53</v>
      </c>
      <c r="K3" s="34" t="s">
        <v>54</v>
      </c>
      <c r="L3" s="34" t="s">
        <v>285</v>
      </c>
      <c r="M3" s="34" t="s">
        <v>53</v>
      </c>
      <c r="N3" s="34" t="s">
        <v>54</v>
      </c>
      <c r="O3" s="212"/>
      <c r="P3" s="115">
        <f>SUM(O4:O160)</f>
        <v>41556.408138083832</v>
      </c>
    </row>
    <row r="4" spans="1:16" ht="15" x14ac:dyDescent="0.2">
      <c r="A4" s="22" t="s">
        <v>6</v>
      </c>
      <c r="B4" s="22" t="s">
        <v>7</v>
      </c>
      <c r="C4" s="22" t="s">
        <v>380</v>
      </c>
      <c r="D4" s="22" t="s">
        <v>8</v>
      </c>
      <c r="E4" s="10">
        <v>50082</v>
      </c>
      <c r="F4" s="10">
        <v>38720</v>
      </c>
      <c r="G4" s="10">
        <v>43590</v>
      </c>
      <c r="H4" s="105">
        <v>28666</v>
      </c>
      <c r="I4" s="36">
        <f>IF(E4-G4&lt;0,0,E4-G4)</f>
        <v>6492</v>
      </c>
      <c r="J4" s="12">
        <v>5.0000000000000001E-3</v>
      </c>
      <c r="K4" s="38">
        <f>I4*J4</f>
        <v>32.46</v>
      </c>
      <c r="L4" s="11">
        <f>IF(F4-H4&lt;0,0,F4-H4)</f>
        <v>10054</v>
      </c>
      <c r="M4" s="30">
        <v>0.05</v>
      </c>
      <c r="N4" s="38">
        <f>L4*M4</f>
        <v>502.70000000000005</v>
      </c>
      <c r="O4" s="13">
        <f>K4+N4</f>
        <v>535.16000000000008</v>
      </c>
    </row>
    <row r="5" spans="1:16" ht="15" x14ac:dyDescent="0.25">
      <c r="A5" s="22" t="s">
        <v>9</v>
      </c>
      <c r="B5" s="27" t="s">
        <v>15</v>
      </c>
      <c r="C5" s="27" t="s">
        <v>276</v>
      </c>
      <c r="D5" s="22" t="s">
        <v>288</v>
      </c>
      <c r="E5" s="3">
        <v>90000</v>
      </c>
      <c r="F5" s="9"/>
      <c r="G5" s="10">
        <v>20000</v>
      </c>
      <c r="H5" s="9"/>
      <c r="I5" s="36">
        <f t="shared" ref="I5:I68" si="0">IF(E5-G5&lt;0,0,E5-G5)</f>
        <v>70000</v>
      </c>
      <c r="J5" s="4">
        <v>1.2E-2</v>
      </c>
      <c r="K5" s="38">
        <f t="shared" ref="K5:K68" si="1">I5*J5</f>
        <v>840</v>
      </c>
      <c r="L5" s="11">
        <f t="shared" ref="L5:L68" si="2">IF(F5-H5&lt;0,0,F5-H5)</f>
        <v>0</v>
      </c>
      <c r="M5" s="26"/>
      <c r="N5" s="38">
        <f t="shared" ref="N5:N68" si="3">L5*M5</f>
        <v>0</v>
      </c>
      <c r="O5" s="13">
        <f t="shared" ref="O5:O68" si="4">K5+N5</f>
        <v>840</v>
      </c>
    </row>
    <row r="6" spans="1:16" ht="15" x14ac:dyDescent="0.25">
      <c r="A6" s="22" t="s">
        <v>10</v>
      </c>
      <c r="B6" s="27" t="s">
        <v>7</v>
      </c>
      <c r="C6" s="27" t="s">
        <v>18</v>
      </c>
      <c r="D6" s="22" t="s">
        <v>19</v>
      </c>
      <c r="E6" s="3">
        <v>10000</v>
      </c>
      <c r="F6" s="3">
        <v>0</v>
      </c>
      <c r="G6" s="14"/>
      <c r="H6" s="106"/>
      <c r="I6" s="36">
        <f t="shared" si="0"/>
        <v>10000</v>
      </c>
      <c r="J6" s="4">
        <v>1.5522050249999997E-2</v>
      </c>
      <c r="K6" s="38">
        <f t="shared" si="1"/>
        <v>155.22050249999998</v>
      </c>
      <c r="L6" s="11">
        <f t="shared" si="2"/>
        <v>0</v>
      </c>
      <c r="M6" s="19">
        <v>0.15522050249999997</v>
      </c>
      <c r="N6" s="38">
        <f t="shared" si="3"/>
        <v>0</v>
      </c>
      <c r="O6" s="13">
        <f t="shared" si="4"/>
        <v>155.22050249999998</v>
      </c>
    </row>
    <row r="7" spans="1:16" ht="15" x14ac:dyDescent="0.25">
      <c r="A7" s="22" t="s">
        <v>11</v>
      </c>
      <c r="B7" s="27" t="s">
        <v>7</v>
      </c>
      <c r="C7" s="27" t="s">
        <v>394</v>
      </c>
      <c r="D7" s="22" t="s">
        <v>175</v>
      </c>
      <c r="E7" s="3">
        <v>13106</v>
      </c>
      <c r="F7" s="3">
        <v>10716</v>
      </c>
      <c r="G7" s="14">
        <v>3106</v>
      </c>
      <c r="H7" s="106">
        <v>10716</v>
      </c>
      <c r="I7" s="36">
        <f t="shared" si="0"/>
        <v>10000</v>
      </c>
      <c r="J7" s="4">
        <v>6.1000000000000004E-3</v>
      </c>
      <c r="K7" s="38">
        <f t="shared" si="1"/>
        <v>61.000000000000007</v>
      </c>
      <c r="L7" s="11">
        <f t="shared" si="2"/>
        <v>0</v>
      </c>
      <c r="M7" s="19">
        <v>6.0999999999999999E-2</v>
      </c>
      <c r="N7" s="38">
        <f t="shared" si="3"/>
        <v>0</v>
      </c>
      <c r="O7" s="13">
        <f t="shared" si="4"/>
        <v>61.000000000000007</v>
      </c>
    </row>
    <row r="8" spans="1:16" ht="15" x14ac:dyDescent="0.25">
      <c r="A8" s="22" t="s">
        <v>11</v>
      </c>
      <c r="B8" s="27" t="s">
        <v>7</v>
      </c>
      <c r="C8" s="27" t="s">
        <v>380</v>
      </c>
      <c r="D8" s="22" t="s">
        <v>36</v>
      </c>
      <c r="E8" s="3">
        <v>45000</v>
      </c>
      <c r="F8" s="6">
        <v>8700</v>
      </c>
      <c r="G8" s="14">
        <v>14612</v>
      </c>
      <c r="H8" s="106">
        <v>26668</v>
      </c>
      <c r="I8" s="36">
        <f t="shared" si="0"/>
        <v>30388</v>
      </c>
      <c r="J8" s="4">
        <v>6.1000000000000004E-3</v>
      </c>
      <c r="K8" s="38">
        <f t="shared" si="1"/>
        <v>185.36680000000001</v>
      </c>
      <c r="L8" s="11">
        <f t="shared" si="2"/>
        <v>0</v>
      </c>
      <c r="M8" s="19">
        <v>6.0999999999999999E-2</v>
      </c>
      <c r="N8" s="38">
        <f t="shared" si="3"/>
        <v>0</v>
      </c>
      <c r="O8" s="13">
        <f t="shared" si="4"/>
        <v>185.36680000000001</v>
      </c>
    </row>
    <row r="9" spans="1:16" ht="15" x14ac:dyDescent="0.25">
      <c r="A9" s="65" t="s">
        <v>12</v>
      </c>
      <c r="B9" s="27" t="s">
        <v>7</v>
      </c>
      <c r="C9" s="27" t="s">
        <v>21</v>
      </c>
      <c r="D9" s="22" t="s">
        <v>22</v>
      </c>
      <c r="E9" s="3">
        <v>500000</v>
      </c>
      <c r="F9" s="6">
        <v>0</v>
      </c>
      <c r="G9" s="14">
        <v>1149334</v>
      </c>
      <c r="H9" s="106">
        <v>1879</v>
      </c>
      <c r="I9" s="36">
        <f t="shared" si="0"/>
        <v>0</v>
      </c>
      <c r="J9" s="4">
        <v>4.1022561374999995E-3</v>
      </c>
      <c r="K9" s="38">
        <f t="shared" si="1"/>
        <v>0</v>
      </c>
      <c r="L9" s="11">
        <f t="shared" si="2"/>
        <v>0</v>
      </c>
      <c r="M9" s="19">
        <v>4.1022561374999988E-2</v>
      </c>
      <c r="N9" s="38">
        <f t="shared" si="3"/>
        <v>0</v>
      </c>
      <c r="O9" s="13">
        <f t="shared" si="4"/>
        <v>0</v>
      </c>
    </row>
    <row r="10" spans="1:16" ht="15" x14ac:dyDescent="0.25">
      <c r="A10" s="65" t="s">
        <v>12</v>
      </c>
      <c r="B10" s="27" t="s">
        <v>7</v>
      </c>
      <c r="C10" s="27" t="s">
        <v>21</v>
      </c>
      <c r="D10" s="22" t="s">
        <v>23</v>
      </c>
      <c r="E10" s="3">
        <v>500000</v>
      </c>
      <c r="F10" s="6">
        <v>0</v>
      </c>
      <c r="G10" s="14">
        <v>993011</v>
      </c>
      <c r="H10" s="106">
        <v>37052</v>
      </c>
      <c r="I10" s="36">
        <f t="shared" si="0"/>
        <v>0</v>
      </c>
      <c r="J10" s="4">
        <v>4.1022561374999995E-3</v>
      </c>
      <c r="K10" s="38">
        <f t="shared" si="1"/>
        <v>0</v>
      </c>
      <c r="L10" s="11">
        <f t="shared" si="2"/>
        <v>0</v>
      </c>
      <c r="M10" s="19">
        <v>4.1022561374999988E-2</v>
      </c>
      <c r="N10" s="38">
        <f t="shared" si="3"/>
        <v>0</v>
      </c>
      <c r="O10" s="13">
        <f t="shared" si="4"/>
        <v>0</v>
      </c>
    </row>
    <row r="11" spans="1:16" ht="15" x14ac:dyDescent="0.25">
      <c r="A11" s="65" t="s">
        <v>13</v>
      </c>
      <c r="B11" s="27" t="s">
        <v>7</v>
      </c>
      <c r="C11" s="27" t="s">
        <v>399</v>
      </c>
      <c r="D11" s="22" t="s">
        <v>398</v>
      </c>
      <c r="E11" s="3">
        <v>0</v>
      </c>
      <c r="F11" s="6">
        <v>0</v>
      </c>
      <c r="G11" s="14">
        <v>0</v>
      </c>
      <c r="H11" s="106">
        <v>0</v>
      </c>
      <c r="I11" s="36">
        <f t="shared" si="0"/>
        <v>0</v>
      </c>
      <c r="J11" s="7">
        <v>1.2999999999999999E-2</v>
      </c>
      <c r="K11" s="38">
        <f t="shared" si="1"/>
        <v>0</v>
      </c>
      <c r="L11" s="11">
        <f t="shared" si="2"/>
        <v>0</v>
      </c>
      <c r="M11" s="78">
        <v>0.13</v>
      </c>
      <c r="N11" s="38">
        <f t="shared" si="3"/>
        <v>0</v>
      </c>
      <c r="O11" s="13">
        <f t="shared" si="4"/>
        <v>0</v>
      </c>
    </row>
    <row r="12" spans="1:16" ht="15" x14ac:dyDescent="0.25">
      <c r="A12" s="65" t="s">
        <v>13</v>
      </c>
      <c r="B12" s="21" t="s">
        <v>7</v>
      </c>
      <c r="C12" s="21" t="s">
        <v>380</v>
      </c>
      <c r="D12" s="65" t="s">
        <v>26</v>
      </c>
      <c r="E12" s="6">
        <v>41987</v>
      </c>
      <c r="F12" s="6">
        <v>12511</v>
      </c>
      <c r="G12" s="14">
        <v>8013</v>
      </c>
      <c r="H12" s="106">
        <v>12511</v>
      </c>
      <c r="I12" s="36">
        <f t="shared" si="0"/>
        <v>33974</v>
      </c>
      <c r="J12" s="7">
        <v>3.8999999999999998E-3</v>
      </c>
      <c r="K12" s="38">
        <f t="shared" si="1"/>
        <v>132.49859999999998</v>
      </c>
      <c r="L12" s="11">
        <f t="shared" si="2"/>
        <v>0</v>
      </c>
      <c r="M12" s="78">
        <v>3.9E-2</v>
      </c>
      <c r="N12" s="38">
        <f t="shared" si="3"/>
        <v>0</v>
      </c>
      <c r="O12" s="13">
        <f t="shared" si="4"/>
        <v>132.49859999999998</v>
      </c>
    </row>
    <row r="13" spans="1:16" ht="15" x14ac:dyDescent="0.25">
      <c r="A13" s="98" t="s">
        <v>14</v>
      </c>
      <c r="B13" s="21" t="s">
        <v>7</v>
      </c>
      <c r="C13" s="21" t="s">
        <v>380</v>
      </c>
      <c r="D13" s="65" t="s">
        <v>28</v>
      </c>
      <c r="E13" s="6">
        <v>34971</v>
      </c>
      <c r="F13" s="6">
        <v>12176</v>
      </c>
      <c r="G13" s="14">
        <v>15484</v>
      </c>
      <c r="H13" s="106">
        <v>11969</v>
      </c>
      <c r="I13" s="36">
        <f t="shared" si="0"/>
        <v>19487</v>
      </c>
      <c r="J13" s="7">
        <v>3.8999999999999998E-3</v>
      </c>
      <c r="K13" s="38">
        <f t="shared" si="1"/>
        <v>75.999299999999991</v>
      </c>
      <c r="L13" s="11">
        <f t="shared" si="2"/>
        <v>207</v>
      </c>
      <c r="M13" s="78">
        <v>3.9E-2</v>
      </c>
      <c r="N13" s="38">
        <f t="shared" si="3"/>
        <v>8.0730000000000004</v>
      </c>
      <c r="O13" s="13">
        <f t="shared" si="4"/>
        <v>84.072299999999984</v>
      </c>
    </row>
    <row r="14" spans="1:16" ht="15" x14ac:dyDescent="0.25">
      <c r="A14" s="22" t="s">
        <v>29</v>
      </c>
      <c r="B14" s="27" t="s">
        <v>7</v>
      </c>
      <c r="C14" s="27" t="s">
        <v>20</v>
      </c>
      <c r="D14" s="22" t="s">
        <v>27</v>
      </c>
      <c r="E14" s="3">
        <v>50000</v>
      </c>
      <c r="F14" s="6">
        <v>0</v>
      </c>
      <c r="G14" s="14">
        <v>154685</v>
      </c>
      <c r="H14" s="106">
        <v>10701</v>
      </c>
      <c r="I14" s="36">
        <f t="shared" si="0"/>
        <v>0</v>
      </c>
      <c r="J14" s="4">
        <v>6.0979483124999978E-3</v>
      </c>
      <c r="K14" s="38">
        <f t="shared" si="1"/>
        <v>0</v>
      </c>
      <c r="L14" s="11">
        <f t="shared" si="2"/>
        <v>0</v>
      </c>
      <c r="M14" s="19">
        <v>6.0979483124999984E-2</v>
      </c>
      <c r="N14" s="38">
        <f t="shared" si="3"/>
        <v>0</v>
      </c>
      <c r="O14" s="13">
        <f t="shared" si="4"/>
        <v>0</v>
      </c>
    </row>
    <row r="15" spans="1:16" ht="15" x14ac:dyDescent="0.25">
      <c r="A15" s="65" t="s">
        <v>32</v>
      </c>
      <c r="B15" s="21" t="s">
        <v>7</v>
      </c>
      <c r="C15" s="21" t="s">
        <v>20</v>
      </c>
      <c r="D15" s="65" t="s">
        <v>35</v>
      </c>
      <c r="E15" s="6">
        <v>50000</v>
      </c>
      <c r="F15" s="6">
        <v>0</v>
      </c>
      <c r="G15" s="14"/>
      <c r="H15" s="106"/>
      <c r="I15" s="36">
        <f t="shared" si="0"/>
        <v>50000</v>
      </c>
      <c r="J15" s="7">
        <v>6.0979483124999978E-3</v>
      </c>
      <c r="K15" s="38">
        <f t="shared" si="1"/>
        <v>304.89741562499989</v>
      </c>
      <c r="L15" s="11">
        <f t="shared" si="2"/>
        <v>0</v>
      </c>
      <c r="M15" s="78">
        <v>6.0979483124999984E-2</v>
      </c>
      <c r="N15" s="38">
        <f t="shared" si="3"/>
        <v>0</v>
      </c>
      <c r="O15" s="13">
        <f t="shared" si="4"/>
        <v>304.89741562499989</v>
      </c>
    </row>
    <row r="16" spans="1:16" ht="15" x14ac:dyDescent="0.25">
      <c r="A16" s="22" t="s">
        <v>30</v>
      </c>
      <c r="B16" s="27" t="s">
        <v>15</v>
      </c>
      <c r="C16" s="27" t="s">
        <v>31</v>
      </c>
      <c r="D16" s="22" t="s">
        <v>34</v>
      </c>
      <c r="E16" s="3">
        <v>50000</v>
      </c>
      <c r="F16" s="6">
        <v>1000</v>
      </c>
      <c r="G16" s="14">
        <v>66125</v>
      </c>
      <c r="H16" s="106">
        <v>44393</v>
      </c>
      <c r="I16" s="36">
        <f t="shared" si="0"/>
        <v>0</v>
      </c>
      <c r="J16" s="4">
        <v>4.213127924999999E-3</v>
      </c>
      <c r="K16" s="38">
        <f t="shared" si="1"/>
        <v>0</v>
      </c>
      <c r="L16" s="11">
        <f t="shared" si="2"/>
        <v>0</v>
      </c>
      <c r="M16" s="19">
        <v>4.2131279249999987E-2</v>
      </c>
      <c r="N16" s="38">
        <f t="shared" si="3"/>
        <v>0</v>
      </c>
      <c r="O16" s="13">
        <f t="shared" si="4"/>
        <v>0</v>
      </c>
    </row>
    <row r="17" spans="1:15" ht="15" x14ac:dyDescent="0.25">
      <c r="A17" s="65" t="s">
        <v>38</v>
      </c>
      <c r="B17" s="21" t="s">
        <v>7</v>
      </c>
      <c r="C17" s="21" t="s">
        <v>39</v>
      </c>
      <c r="D17" s="65" t="s">
        <v>43</v>
      </c>
      <c r="E17" s="6">
        <v>1000</v>
      </c>
      <c r="F17" s="6">
        <v>0</v>
      </c>
      <c r="G17" s="14">
        <v>21557</v>
      </c>
      <c r="H17" s="106">
        <v>32878</v>
      </c>
      <c r="I17" s="36">
        <f t="shared" si="0"/>
        <v>0</v>
      </c>
      <c r="J17" s="7">
        <v>6.5414354624999983E-3</v>
      </c>
      <c r="K17" s="38">
        <f t="shared" si="1"/>
        <v>0</v>
      </c>
      <c r="L17" s="11">
        <f t="shared" si="2"/>
        <v>0</v>
      </c>
      <c r="M17" s="78">
        <v>6.5414354624999976E-2</v>
      </c>
      <c r="N17" s="38">
        <f t="shared" si="3"/>
        <v>0</v>
      </c>
      <c r="O17" s="13">
        <f t="shared" si="4"/>
        <v>0</v>
      </c>
    </row>
    <row r="18" spans="1:15" ht="15" x14ac:dyDescent="0.25">
      <c r="A18" s="27" t="s">
        <v>40</v>
      </c>
      <c r="B18" s="27" t="s">
        <v>7</v>
      </c>
      <c r="C18" s="27" t="s">
        <v>56</v>
      </c>
      <c r="D18" s="104" t="s">
        <v>59</v>
      </c>
      <c r="E18" s="3">
        <v>50000</v>
      </c>
      <c r="F18" s="6">
        <v>2000</v>
      </c>
      <c r="G18" s="14">
        <v>11798</v>
      </c>
      <c r="H18" s="106">
        <v>90469</v>
      </c>
      <c r="I18" s="36">
        <f t="shared" si="0"/>
        <v>38202</v>
      </c>
      <c r="J18" s="5">
        <v>4.0781456624999985E-3</v>
      </c>
      <c r="K18" s="38">
        <f t="shared" si="1"/>
        <v>155.79332059882495</v>
      </c>
      <c r="L18" s="11">
        <f t="shared" si="2"/>
        <v>0</v>
      </c>
      <c r="M18" s="4">
        <v>4.0781456624999983E-2</v>
      </c>
      <c r="N18" s="38">
        <f t="shared" si="3"/>
        <v>0</v>
      </c>
      <c r="O18" s="13">
        <f t="shared" si="4"/>
        <v>155.79332059882495</v>
      </c>
    </row>
    <row r="19" spans="1:15" ht="15" x14ac:dyDescent="0.25">
      <c r="A19" s="27" t="s">
        <v>300</v>
      </c>
      <c r="B19" s="27" t="s">
        <v>7</v>
      </c>
      <c r="C19" s="27" t="s">
        <v>46</v>
      </c>
      <c r="D19" s="22" t="s">
        <v>58</v>
      </c>
      <c r="E19" s="3">
        <v>10000</v>
      </c>
      <c r="F19" s="3">
        <v>3000</v>
      </c>
      <c r="G19" s="14"/>
      <c r="H19" s="106"/>
      <c r="I19" s="36">
        <f t="shared" si="0"/>
        <v>10000</v>
      </c>
      <c r="J19" s="4">
        <v>5.8917374999999991E-3</v>
      </c>
      <c r="K19" s="38">
        <f t="shared" si="1"/>
        <v>58.917374999999993</v>
      </c>
      <c r="L19" s="11">
        <f t="shared" si="2"/>
        <v>3000</v>
      </c>
      <c r="M19" s="19">
        <v>5.8917374999999994E-2</v>
      </c>
      <c r="N19" s="38">
        <f t="shared" si="3"/>
        <v>176.75212499999998</v>
      </c>
      <c r="O19" s="13">
        <f t="shared" si="4"/>
        <v>235.66949999999997</v>
      </c>
    </row>
    <row r="20" spans="1:15" ht="15" x14ac:dyDescent="0.25">
      <c r="A20" s="27" t="s">
        <v>61</v>
      </c>
      <c r="B20" s="27" t="s">
        <v>15</v>
      </c>
      <c r="C20" s="27" t="s">
        <v>60</v>
      </c>
      <c r="D20" s="22" t="s">
        <v>62</v>
      </c>
      <c r="E20" s="3">
        <v>5000</v>
      </c>
      <c r="F20" s="3">
        <v>500</v>
      </c>
      <c r="G20" s="14">
        <v>785</v>
      </c>
      <c r="H20" s="106">
        <v>6458</v>
      </c>
      <c r="I20" s="36">
        <f t="shared" si="0"/>
        <v>4215</v>
      </c>
      <c r="J20" s="4">
        <v>1.3925924999999997E-2</v>
      </c>
      <c r="K20" s="38">
        <f t="shared" si="1"/>
        <v>58.697773874999989</v>
      </c>
      <c r="L20" s="11">
        <f t="shared" si="2"/>
        <v>0</v>
      </c>
      <c r="M20" s="19">
        <v>0.13925925</v>
      </c>
      <c r="N20" s="38">
        <f t="shared" si="3"/>
        <v>0</v>
      </c>
      <c r="O20" s="13">
        <f t="shared" si="4"/>
        <v>58.697773874999989</v>
      </c>
    </row>
    <row r="21" spans="1:15" ht="15" x14ac:dyDescent="0.25">
      <c r="A21" s="65" t="s">
        <v>63</v>
      </c>
      <c r="B21" s="21" t="s">
        <v>7</v>
      </c>
      <c r="C21" s="21" t="s">
        <v>354</v>
      </c>
      <c r="D21" s="65" t="s">
        <v>65</v>
      </c>
      <c r="E21" s="6">
        <v>41151</v>
      </c>
      <c r="F21" s="6">
        <v>20064</v>
      </c>
      <c r="G21" s="14">
        <v>26443</v>
      </c>
      <c r="H21" s="106">
        <v>13054</v>
      </c>
      <c r="I21" s="36">
        <f t="shared" si="0"/>
        <v>14708</v>
      </c>
      <c r="J21" s="7">
        <v>5.0000000000000001E-3</v>
      </c>
      <c r="K21" s="38">
        <f t="shared" si="1"/>
        <v>73.540000000000006</v>
      </c>
      <c r="L21" s="11">
        <f t="shared" si="2"/>
        <v>7010</v>
      </c>
      <c r="M21" s="78">
        <v>0.05</v>
      </c>
      <c r="N21" s="38">
        <f t="shared" si="3"/>
        <v>350.5</v>
      </c>
      <c r="O21" s="13">
        <f t="shared" si="4"/>
        <v>424.04</v>
      </c>
    </row>
    <row r="22" spans="1:15" ht="15" x14ac:dyDescent="0.25">
      <c r="A22" s="98" t="s">
        <v>66</v>
      </c>
      <c r="B22" s="21" t="s">
        <v>7</v>
      </c>
      <c r="C22" s="21" t="s">
        <v>354</v>
      </c>
      <c r="D22" s="65" t="s">
        <v>67</v>
      </c>
      <c r="E22" s="6">
        <v>86483</v>
      </c>
      <c r="F22" s="6">
        <v>169820</v>
      </c>
      <c r="G22" s="6">
        <v>86483</v>
      </c>
      <c r="H22" s="6">
        <v>169820</v>
      </c>
      <c r="I22" s="36">
        <f t="shared" si="0"/>
        <v>0</v>
      </c>
      <c r="J22" s="7">
        <v>3.8999999999999998E-3</v>
      </c>
      <c r="K22" s="38">
        <f t="shared" si="1"/>
        <v>0</v>
      </c>
      <c r="L22" s="11">
        <f t="shared" si="2"/>
        <v>0</v>
      </c>
      <c r="M22" s="78">
        <v>3.9E-2</v>
      </c>
      <c r="N22" s="38">
        <f t="shared" si="3"/>
        <v>0</v>
      </c>
      <c r="O22" s="13">
        <f t="shared" si="4"/>
        <v>0</v>
      </c>
    </row>
    <row r="23" spans="1:15" ht="15" x14ac:dyDescent="0.25">
      <c r="A23" s="98" t="s">
        <v>68</v>
      </c>
      <c r="B23" s="21" t="s">
        <v>7</v>
      </c>
      <c r="C23" s="21" t="s">
        <v>354</v>
      </c>
      <c r="D23" s="65" t="s">
        <v>69</v>
      </c>
      <c r="E23" s="6">
        <v>66777</v>
      </c>
      <c r="F23" s="6">
        <v>56775</v>
      </c>
      <c r="G23" s="6">
        <v>66777</v>
      </c>
      <c r="H23" s="6">
        <v>56775</v>
      </c>
      <c r="I23" s="36">
        <f t="shared" si="0"/>
        <v>0</v>
      </c>
      <c r="J23" s="7">
        <v>3.8999999999999998E-3</v>
      </c>
      <c r="K23" s="38">
        <f t="shared" si="1"/>
        <v>0</v>
      </c>
      <c r="L23" s="11">
        <f t="shared" si="2"/>
        <v>0</v>
      </c>
      <c r="M23" s="78">
        <v>3.9E-2</v>
      </c>
      <c r="N23" s="38">
        <f t="shared" si="3"/>
        <v>0</v>
      </c>
      <c r="O23" s="13">
        <f t="shared" si="4"/>
        <v>0</v>
      </c>
    </row>
    <row r="24" spans="1:15" ht="15" x14ac:dyDescent="0.25">
      <c r="A24" s="65" t="s">
        <v>70</v>
      </c>
      <c r="B24" s="21" t="s">
        <v>7</v>
      </c>
      <c r="C24" s="21" t="s">
        <v>354</v>
      </c>
      <c r="D24" s="65" t="s">
        <v>71</v>
      </c>
      <c r="E24" s="6">
        <v>67432</v>
      </c>
      <c r="F24" s="6">
        <v>173751</v>
      </c>
      <c r="G24" s="6">
        <v>67432</v>
      </c>
      <c r="H24" s="6">
        <v>173751</v>
      </c>
      <c r="I24" s="36">
        <f t="shared" si="0"/>
        <v>0</v>
      </c>
      <c r="J24" s="7">
        <v>3.8999999999999998E-3</v>
      </c>
      <c r="K24" s="38">
        <f t="shared" si="1"/>
        <v>0</v>
      </c>
      <c r="L24" s="11">
        <f t="shared" si="2"/>
        <v>0</v>
      </c>
      <c r="M24" s="78">
        <v>3.9E-2</v>
      </c>
      <c r="N24" s="38">
        <f t="shared" si="3"/>
        <v>0</v>
      </c>
      <c r="O24" s="13">
        <f t="shared" si="4"/>
        <v>0</v>
      </c>
    </row>
    <row r="25" spans="1:15" ht="15" x14ac:dyDescent="0.25">
      <c r="A25" s="65" t="s">
        <v>72</v>
      </c>
      <c r="B25" s="21" t="s">
        <v>7</v>
      </c>
      <c r="C25" s="21" t="s">
        <v>354</v>
      </c>
      <c r="D25" s="65" t="s">
        <v>73</v>
      </c>
      <c r="E25" s="6">
        <v>100801</v>
      </c>
      <c r="F25" s="6">
        <v>24549</v>
      </c>
      <c r="G25" s="14">
        <v>56224</v>
      </c>
      <c r="H25" s="106">
        <v>15689</v>
      </c>
      <c r="I25" s="36">
        <f t="shared" si="0"/>
        <v>44577</v>
      </c>
      <c r="J25" s="7">
        <v>5.0000000000000001E-3</v>
      </c>
      <c r="K25" s="38">
        <f t="shared" si="1"/>
        <v>222.88499999999999</v>
      </c>
      <c r="L25" s="11">
        <f t="shared" si="2"/>
        <v>8860</v>
      </c>
      <c r="M25" s="78">
        <v>0.05</v>
      </c>
      <c r="N25" s="38">
        <f t="shared" si="3"/>
        <v>443</v>
      </c>
      <c r="O25" s="13">
        <f t="shared" si="4"/>
        <v>665.88499999999999</v>
      </c>
    </row>
    <row r="26" spans="1:15" ht="15" x14ac:dyDescent="0.25">
      <c r="A26" s="93" t="s">
        <v>74</v>
      </c>
      <c r="B26" s="27" t="s">
        <v>7</v>
      </c>
      <c r="C26" s="27" t="s">
        <v>354</v>
      </c>
      <c r="D26" s="22" t="s">
        <v>75</v>
      </c>
      <c r="E26" s="3">
        <v>330516</v>
      </c>
      <c r="F26" s="3">
        <v>57496</v>
      </c>
      <c r="G26" s="83">
        <v>244503</v>
      </c>
      <c r="H26" s="107">
        <v>34233</v>
      </c>
      <c r="I26" s="36">
        <f t="shared" si="0"/>
        <v>86013</v>
      </c>
      <c r="J26" s="4">
        <v>5.4999999999999997E-3</v>
      </c>
      <c r="K26" s="38">
        <f t="shared" si="1"/>
        <v>473.07149999999996</v>
      </c>
      <c r="L26" s="11">
        <f t="shared" si="2"/>
        <v>23263</v>
      </c>
      <c r="M26" s="19">
        <v>5.5E-2</v>
      </c>
      <c r="N26" s="38">
        <f t="shared" si="3"/>
        <v>1279.4649999999999</v>
      </c>
      <c r="O26" s="13">
        <f t="shared" si="4"/>
        <v>1752.5364999999999</v>
      </c>
    </row>
    <row r="27" spans="1:15" ht="15" x14ac:dyDescent="0.25">
      <c r="A27" s="93" t="s">
        <v>116</v>
      </c>
      <c r="B27" s="27" t="s">
        <v>7</v>
      </c>
      <c r="C27" s="27" t="s">
        <v>18</v>
      </c>
      <c r="D27" s="22" t="s">
        <v>76</v>
      </c>
      <c r="E27" s="3">
        <v>1444</v>
      </c>
      <c r="F27" s="3">
        <v>1957</v>
      </c>
      <c r="G27" s="14">
        <v>2737</v>
      </c>
      <c r="H27" s="106">
        <v>43</v>
      </c>
      <c r="I27" s="36">
        <f t="shared" si="0"/>
        <v>0</v>
      </c>
      <c r="J27" s="4">
        <v>1.2999999999999999E-2</v>
      </c>
      <c r="K27" s="38">
        <f t="shared" si="1"/>
        <v>0</v>
      </c>
      <c r="L27" s="11">
        <f t="shared" si="2"/>
        <v>1914</v>
      </c>
      <c r="M27" s="19">
        <v>0.13</v>
      </c>
      <c r="N27" s="38">
        <f t="shared" si="3"/>
        <v>248.82000000000002</v>
      </c>
      <c r="O27" s="13">
        <f t="shared" si="4"/>
        <v>248.82000000000002</v>
      </c>
    </row>
    <row r="28" spans="1:15" ht="15" x14ac:dyDescent="0.25">
      <c r="A28" s="27" t="s">
        <v>80</v>
      </c>
      <c r="B28" s="27" t="s">
        <v>7</v>
      </c>
      <c r="C28" s="27" t="s">
        <v>20</v>
      </c>
      <c r="D28" s="22" t="s">
        <v>81</v>
      </c>
      <c r="E28" s="3">
        <v>60000</v>
      </c>
      <c r="F28" s="3">
        <v>0</v>
      </c>
      <c r="G28" s="14">
        <v>16056</v>
      </c>
      <c r="H28" s="106">
        <v>93006</v>
      </c>
      <c r="I28" s="36">
        <f t="shared" si="0"/>
        <v>43944</v>
      </c>
      <c r="J28" s="4">
        <v>5.8917374999999991E-3</v>
      </c>
      <c r="K28" s="38">
        <f t="shared" si="1"/>
        <v>258.90651269999995</v>
      </c>
      <c r="L28" s="11">
        <f t="shared" si="2"/>
        <v>0</v>
      </c>
      <c r="M28" s="19">
        <v>5.8917374999999994E-2</v>
      </c>
      <c r="N28" s="38">
        <f t="shared" si="3"/>
        <v>0</v>
      </c>
      <c r="O28" s="13">
        <f t="shared" si="4"/>
        <v>258.90651269999995</v>
      </c>
    </row>
    <row r="29" spans="1:15" ht="15" x14ac:dyDescent="0.25">
      <c r="A29" s="93" t="s">
        <v>77</v>
      </c>
      <c r="B29" s="27" t="s">
        <v>7</v>
      </c>
      <c r="C29" s="27" t="s">
        <v>380</v>
      </c>
      <c r="D29" s="22" t="s">
        <v>82</v>
      </c>
      <c r="E29" s="73">
        <v>40000</v>
      </c>
      <c r="F29" s="73">
        <v>3616</v>
      </c>
      <c r="G29" s="14"/>
      <c r="H29" s="106"/>
      <c r="I29" s="36">
        <f t="shared" si="0"/>
        <v>40000</v>
      </c>
      <c r="J29" s="4">
        <v>3.8999999999999998E-3</v>
      </c>
      <c r="K29" s="38">
        <f t="shared" si="1"/>
        <v>156</v>
      </c>
      <c r="L29" s="11">
        <f t="shared" si="2"/>
        <v>3616</v>
      </c>
      <c r="M29" s="19">
        <v>3.9E-2</v>
      </c>
      <c r="N29" s="38">
        <f t="shared" si="3"/>
        <v>141.024</v>
      </c>
      <c r="O29" s="13">
        <f t="shared" si="4"/>
        <v>297.024</v>
      </c>
    </row>
    <row r="30" spans="1:15" ht="15" x14ac:dyDescent="0.25">
      <c r="A30" s="22" t="s">
        <v>78</v>
      </c>
      <c r="B30" s="21" t="s">
        <v>7</v>
      </c>
      <c r="C30" s="21" t="s">
        <v>357</v>
      </c>
      <c r="D30" s="65" t="s">
        <v>84</v>
      </c>
      <c r="E30" s="6">
        <v>50000</v>
      </c>
      <c r="F30" s="6">
        <v>0</v>
      </c>
      <c r="G30" s="14">
        <v>3064</v>
      </c>
      <c r="H30" s="106">
        <v>5894</v>
      </c>
      <c r="I30" s="36">
        <f t="shared" si="0"/>
        <v>46936</v>
      </c>
      <c r="J30" s="7">
        <v>5.1749999999999999E-3</v>
      </c>
      <c r="K30" s="38">
        <f t="shared" si="1"/>
        <v>242.8938</v>
      </c>
      <c r="L30" s="11">
        <f t="shared" si="2"/>
        <v>0</v>
      </c>
      <c r="M30" s="78">
        <v>5.1749999999999997E-2</v>
      </c>
      <c r="N30" s="38">
        <f t="shared" si="3"/>
        <v>0</v>
      </c>
      <c r="O30" s="13">
        <f t="shared" si="4"/>
        <v>242.8938</v>
      </c>
    </row>
    <row r="31" spans="1:15" ht="15" x14ac:dyDescent="0.25">
      <c r="A31" s="27" t="s">
        <v>83</v>
      </c>
      <c r="B31" s="27" t="s">
        <v>7</v>
      </c>
      <c r="C31" s="27" t="s">
        <v>18</v>
      </c>
      <c r="D31" s="22" t="s">
        <v>85</v>
      </c>
      <c r="E31" s="3">
        <v>7000</v>
      </c>
      <c r="F31" s="3">
        <v>1500</v>
      </c>
      <c r="G31" s="14">
        <v>0</v>
      </c>
      <c r="H31" s="106">
        <v>0</v>
      </c>
      <c r="I31" s="36">
        <f t="shared" si="0"/>
        <v>7000</v>
      </c>
      <c r="J31" s="4">
        <v>1.3925924999999997E-2</v>
      </c>
      <c r="K31" s="38">
        <f t="shared" si="1"/>
        <v>97.481474999999975</v>
      </c>
      <c r="L31" s="11">
        <f t="shared" si="2"/>
        <v>1500</v>
      </c>
      <c r="M31" s="19">
        <v>0.13925925</v>
      </c>
      <c r="N31" s="38">
        <f t="shared" si="3"/>
        <v>208.88887500000001</v>
      </c>
      <c r="O31" s="13">
        <f t="shared" si="4"/>
        <v>306.37034999999997</v>
      </c>
    </row>
    <row r="32" spans="1:15" ht="15" x14ac:dyDescent="0.25">
      <c r="A32" s="22" t="s">
        <v>86</v>
      </c>
      <c r="B32" s="27" t="s">
        <v>7</v>
      </c>
      <c r="C32" s="27" t="s">
        <v>381</v>
      </c>
      <c r="D32" s="22" t="s">
        <v>92</v>
      </c>
      <c r="E32" s="3">
        <v>18347</v>
      </c>
      <c r="F32" s="3">
        <v>10140</v>
      </c>
      <c r="G32" s="14">
        <v>17602</v>
      </c>
      <c r="H32" s="106">
        <v>9092</v>
      </c>
      <c r="I32" s="36">
        <f t="shared" si="0"/>
        <v>745</v>
      </c>
      <c r="J32" s="4">
        <v>3.8999999999999998E-3</v>
      </c>
      <c r="K32" s="38">
        <f t="shared" si="1"/>
        <v>2.9055</v>
      </c>
      <c r="L32" s="11">
        <f t="shared" si="2"/>
        <v>1048</v>
      </c>
      <c r="M32" s="19">
        <v>3.9E-2</v>
      </c>
      <c r="N32" s="38">
        <f t="shared" si="3"/>
        <v>40.872</v>
      </c>
      <c r="O32" s="13">
        <f t="shared" si="4"/>
        <v>43.777500000000003</v>
      </c>
    </row>
    <row r="33" spans="1:15" ht="15" x14ac:dyDescent="0.25">
      <c r="A33" s="21" t="s">
        <v>89</v>
      </c>
      <c r="B33" s="21" t="s">
        <v>7</v>
      </c>
      <c r="C33" s="21" t="s">
        <v>87</v>
      </c>
      <c r="D33" s="65" t="s">
        <v>90</v>
      </c>
      <c r="E33" s="6">
        <v>0</v>
      </c>
      <c r="F33" s="6">
        <v>0</v>
      </c>
      <c r="G33" s="14">
        <v>32719</v>
      </c>
      <c r="H33" s="106">
        <v>17617</v>
      </c>
      <c r="I33" s="36">
        <f t="shared" si="0"/>
        <v>0</v>
      </c>
      <c r="J33" s="7">
        <v>3.9635324999999994E-3</v>
      </c>
      <c r="K33" s="38">
        <f t="shared" si="1"/>
        <v>0</v>
      </c>
      <c r="L33" s="11">
        <f t="shared" si="2"/>
        <v>0</v>
      </c>
      <c r="M33" s="78">
        <v>3.9635324999999992E-2</v>
      </c>
      <c r="N33" s="38">
        <f t="shared" si="3"/>
        <v>0</v>
      </c>
      <c r="O33" s="13">
        <f t="shared" si="4"/>
        <v>0</v>
      </c>
    </row>
    <row r="34" spans="1:15" ht="15" x14ac:dyDescent="0.25">
      <c r="A34" s="21" t="s">
        <v>88</v>
      </c>
      <c r="B34" s="21" t="s">
        <v>7</v>
      </c>
      <c r="C34" s="21" t="s">
        <v>18</v>
      </c>
      <c r="D34" s="65" t="s">
        <v>91</v>
      </c>
      <c r="E34" s="6">
        <v>0</v>
      </c>
      <c r="F34" s="6">
        <v>0</v>
      </c>
      <c r="G34" s="14">
        <v>7453</v>
      </c>
      <c r="H34" s="106">
        <v>2029</v>
      </c>
      <c r="I34" s="36">
        <f t="shared" si="0"/>
        <v>0</v>
      </c>
      <c r="J34" s="7">
        <v>3.9635324999999994E-3</v>
      </c>
      <c r="K34" s="38">
        <f t="shared" si="1"/>
        <v>0</v>
      </c>
      <c r="L34" s="11">
        <f t="shared" si="2"/>
        <v>0</v>
      </c>
      <c r="M34" s="78">
        <v>3.9635324999999992E-2</v>
      </c>
      <c r="N34" s="38">
        <f t="shared" si="3"/>
        <v>0</v>
      </c>
      <c r="O34" s="13">
        <f t="shared" si="4"/>
        <v>0</v>
      </c>
    </row>
    <row r="35" spans="1:15" ht="15" x14ac:dyDescent="0.25">
      <c r="A35" s="22" t="s">
        <v>93</v>
      </c>
      <c r="B35" s="27" t="s">
        <v>7</v>
      </c>
      <c r="C35" s="27" t="s">
        <v>79</v>
      </c>
      <c r="D35" s="22" t="s">
        <v>94</v>
      </c>
      <c r="E35" s="3">
        <v>25000</v>
      </c>
      <c r="F35" s="3">
        <v>1500</v>
      </c>
      <c r="G35" s="14">
        <v>3290</v>
      </c>
      <c r="H35" s="106">
        <v>3860</v>
      </c>
      <c r="I35" s="36">
        <f t="shared" si="0"/>
        <v>21710</v>
      </c>
      <c r="J35" s="4">
        <v>5.8917374999999991E-3</v>
      </c>
      <c r="K35" s="38">
        <f t="shared" si="1"/>
        <v>127.90962112499997</v>
      </c>
      <c r="L35" s="11">
        <f t="shared" si="2"/>
        <v>0</v>
      </c>
      <c r="M35" s="19">
        <v>5.8917374999999994E-2</v>
      </c>
      <c r="N35" s="38">
        <f t="shared" si="3"/>
        <v>0</v>
      </c>
      <c r="O35" s="13">
        <f t="shared" si="4"/>
        <v>127.90962112499997</v>
      </c>
    </row>
    <row r="36" spans="1:15" ht="15" x14ac:dyDescent="0.25">
      <c r="A36" s="22" t="s">
        <v>93</v>
      </c>
      <c r="B36" s="27" t="s">
        <v>7</v>
      </c>
      <c r="C36" s="27" t="s">
        <v>79</v>
      </c>
      <c r="D36" s="22" t="s">
        <v>95</v>
      </c>
      <c r="E36" s="3">
        <v>25000</v>
      </c>
      <c r="F36" s="3">
        <v>1500</v>
      </c>
      <c r="G36" s="14">
        <v>2134</v>
      </c>
      <c r="H36" s="106">
        <v>2638</v>
      </c>
      <c r="I36" s="36">
        <f t="shared" si="0"/>
        <v>22866</v>
      </c>
      <c r="J36" s="4">
        <v>5.8917374999999991E-3</v>
      </c>
      <c r="K36" s="38">
        <f t="shared" si="1"/>
        <v>134.72046967499998</v>
      </c>
      <c r="L36" s="11">
        <f t="shared" si="2"/>
        <v>0</v>
      </c>
      <c r="M36" s="19">
        <v>5.8917374999999994E-2</v>
      </c>
      <c r="N36" s="38">
        <f t="shared" si="3"/>
        <v>0</v>
      </c>
      <c r="O36" s="13">
        <f t="shared" si="4"/>
        <v>134.72046967499998</v>
      </c>
    </row>
    <row r="37" spans="1:15" ht="15" x14ac:dyDescent="0.25">
      <c r="A37" s="27" t="s">
        <v>96</v>
      </c>
      <c r="B37" s="27" t="s">
        <v>7</v>
      </c>
      <c r="C37" s="27" t="s">
        <v>87</v>
      </c>
      <c r="D37" s="22" t="s">
        <v>97</v>
      </c>
      <c r="E37" s="3">
        <v>80000</v>
      </c>
      <c r="F37" s="3">
        <v>5000</v>
      </c>
      <c r="G37" s="14">
        <v>52475</v>
      </c>
      <c r="H37" s="106">
        <v>30644</v>
      </c>
      <c r="I37" s="36">
        <f t="shared" si="0"/>
        <v>27525</v>
      </c>
      <c r="J37" s="4">
        <v>5.8917374999999991E-3</v>
      </c>
      <c r="K37" s="38">
        <f t="shared" si="1"/>
        <v>162.17007468749998</v>
      </c>
      <c r="L37" s="11">
        <f t="shared" si="2"/>
        <v>0</v>
      </c>
      <c r="M37" s="19">
        <v>5.8917374999999994E-2</v>
      </c>
      <c r="N37" s="38">
        <f t="shared" si="3"/>
        <v>0</v>
      </c>
      <c r="O37" s="13">
        <f t="shared" si="4"/>
        <v>162.17007468749998</v>
      </c>
    </row>
    <row r="38" spans="1:15" ht="15" x14ac:dyDescent="0.25">
      <c r="A38" s="27" t="s">
        <v>103</v>
      </c>
      <c r="B38" s="27" t="s">
        <v>7</v>
      </c>
      <c r="C38" s="27" t="s">
        <v>87</v>
      </c>
      <c r="D38" s="22" t="s">
        <v>104</v>
      </c>
      <c r="E38" s="3">
        <v>30000</v>
      </c>
      <c r="F38" s="3">
        <v>3000</v>
      </c>
      <c r="G38" s="14">
        <v>30000</v>
      </c>
      <c r="H38" s="106">
        <v>3000</v>
      </c>
      <c r="I38" s="36">
        <f t="shared" si="0"/>
        <v>0</v>
      </c>
      <c r="J38" s="4">
        <v>5.8917374999999991E-3</v>
      </c>
      <c r="K38" s="38">
        <f t="shared" si="1"/>
        <v>0</v>
      </c>
      <c r="L38" s="11">
        <f t="shared" si="2"/>
        <v>0</v>
      </c>
      <c r="M38" s="19">
        <v>5.8917374999999994E-2</v>
      </c>
      <c r="N38" s="38">
        <f t="shared" si="3"/>
        <v>0</v>
      </c>
      <c r="O38" s="13">
        <f t="shared" si="4"/>
        <v>0</v>
      </c>
    </row>
    <row r="39" spans="1:15" ht="15" x14ac:dyDescent="0.25">
      <c r="A39" s="27" t="s">
        <v>98</v>
      </c>
      <c r="B39" s="27" t="s">
        <v>7</v>
      </c>
      <c r="C39" s="27" t="s">
        <v>87</v>
      </c>
      <c r="D39" s="22" t="s">
        <v>102</v>
      </c>
      <c r="E39" s="3">
        <v>12000</v>
      </c>
      <c r="F39" s="3">
        <v>50000</v>
      </c>
      <c r="G39" s="14">
        <v>31016</v>
      </c>
      <c r="H39" s="106">
        <v>60368</v>
      </c>
      <c r="I39" s="36">
        <f t="shared" si="0"/>
        <v>0</v>
      </c>
      <c r="J39" s="4">
        <v>5.8917374999999991E-3</v>
      </c>
      <c r="K39" s="38">
        <f t="shared" si="1"/>
        <v>0</v>
      </c>
      <c r="L39" s="11">
        <f t="shared" si="2"/>
        <v>0</v>
      </c>
      <c r="M39" s="19">
        <v>5.8917374999999994E-2</v>
      </c>
      <c r="N39" s="38">
        <f t="shared" si="3"/>
        <v>0</v>
      </c>
      <c r="O39" s="13">
        <f t="shared" si="4"/>
        <v>0</v>
      </c>
    </row>
    <row r="40" spans="1:15" ht="15" x14ac:dyDescent="0.25">
      <c r="A40" s="21" t="s">
        <v>99</v>
      </c>
      <c r="B40" s="21" t="s">
        <v>7</v>
      </c>
      <c r="C40" s="21" t="s">
        <v>246</v>
      </c>
      <c r="D40" s="65" t="s">
        <v>358</v>
      </c>
      <c r="E40" s="6">
        <v>50000</v>
      </c>
      <c r="F40" s="6">
        <v>0</v>
      </c>
      <c r="G40" s="14">
        <v>1812</v>
      </c>
      <c r="H40" s="106">
        <v>777</v>
      </c>
      <c r="I40" s="36">
        <f t="shared" si="0"/>
        <v>48188</v>
      </c>
      <c r="J40" s="7">
        <v>5.4999999999999997E-3</v>
      </c>
      <c r="K40" s="38">
        <f t="shared" si="1"/>
        <v>265.03399999999999</v>
      </c>
      <c r="L40" s="11">
        <f t="shared" si="2"/>
        <v>0</v>
      </c>
      <c r="M40" s="78">
        <v>5.5E-2</v>
      </c>
      <c r="N40" s="38">
        <f t="shared" si="3"/>
        <v>0</v>
      </c>
      <c r="O40" s="13">
        <f t="shared" si="4"/>
        <v>265.03399999999999</v>
      </c>
    </row>
    <row r="41" spans="1:15" ht="15" x14ac:dyDescent="0.25">
      <c r="A41" s="21" t="s">
        <v>101</v>
      </c>
      <c r="B41" s="21" t="s">
        <v>7</v>
      </c>
      <c r="C41" s="21" t="s">
        <v>18</v>
      </c>
      <c r="D41" s="65" t="s">
        <v>105</v>
      </c>
      <c r="E41" s="6">
        <v>2000</v>
      </c>
      <c r="F41" s="6">
        <v>0</v>
      </c>
      <c r="G41" s="14">
        <v>5837</v>
      </c>
      <c r="H41" s="106">
        <v>2714</v>
      </c>
      <c r="I41" s="36">
        <f t="shared" si="0"/>
        <v>0</v>
      </c>
      <c r="J41" s="7">
        <v>1.3925924999999997E-2</v>
      </c>
      <c r="K41" s="38">
        <f t="shared" si="1"/>
        <v>0</v>
      </c>
      <c r="L41" s="11">
        <f t="shared" si="2"/>
        <v>0</v>
      </c>
      <c r="M41" s="78">
        <v>0.13925925</v>
      </c>
      <c r="N41" s="38">
        <f t="shared" si="3"/>
        <v>0</v>
      </c>
      <c r="O41" s="13">
        <f t="shared" si="4"/>
        <v>0</v>
      </c>
    </row>
    <row r="42" spans="1:15" ht="15" x14ac:dyDescent="0.25">
      <c r="A42" s="22" t="s">
        <v>106</v>
      </c>
      <c r="B42" s="66" t="s">
        <v>7</v>
      </c>
      <c r="C42" s="66" t="s">
        <v>384</v>
      </c>
      <c r="D42" s="93" t="s">
        <v>132</v>
      </c>
      <c r="E42" s="29">
        <v>135912</v>
      </c>
      <c r="F42" s="29">
        <v>67734</v>
      </c>
      <c r="G42" s="14">
        <v>85230</v>
      </c>
      <c r="H42" s="106">
        <v>43029</v>
      </c>
      <c r="I42" s="36">
        <f t="shared" si="0"/>
        <v>50682</v>
      </c>
      <c r="J42" s="4">
        <v>3.8999999999999998E-3</v>
      </c>
      <c r="K42" s="38">
        <f t="shared" si="1"/>
        <v>197.65979999999999</v>
      </c>
      <c r="L42" s="11">
        <f t="shared" si="2"/>
        <v>24705</v>
      </c>
      <c r="M42" s="19">
        <v>3.9E-2</v>
      </c>
      <c r="N42" s="38">
        <f t="shared" si="3"/>
        <v>963.495</v>
      </c>
      <c r="O42" s="13">
        <f t="shared" si="4"/>
        <v>1161.1548</v>
      </c>
    </row>
    <row r="43" spans="1:15" ht="15" x14ac:dyDescent="0.25">
      <c r="A43" s="21" t="s">
        <v>113</v>
      </c>
      <c r="B43" s="21" t="s">
        <v>15</v>
      </c>
      <c r="C43" s="21" t="s">
        <v>114</v>
      </c>
      <c r="D43" s="65" t="s">
        <v>115</v>
      </c>
      <c r="E43" s="6">
        <v>0</v>
      </c>
      <c r="F43" s="6">
        <v>0</v>
      </c>
      <c r="G43" s="14">
        <v>941</v>
      </c>
      <c r="H43" s="106">
        <v>3922</v>
      </c>
      <c r="I43" s="36">
        <f t="shared" si="0"/>
        <v>0</v>
      </c>
      <c r="J43" s="7">
        <v>7.3914524999999986E-3</v>
      </c>
      <c r="K43" s="38">
        <f t="shared" si="1"/>
        <v>0</v>
      </c>
      <c r="L43" s="11">
        <f t="shared" si="2"/>
        <v>0</v>
      </c>
      <c r="M43" s="78">
        <v>7.3914524999999995E-2</v>
      </c>
      <c r="N43" s="38">
        <f t="shared" si="3"/>
        <v>0</v>
      </c>
      <c r="O43" s="13">
        <f t="shared" si="4"/>
        <v>0</v>
      </c>
    </row>
    <row r="44" spans="1:15" ht="15" x14ac:dyDescent="0.25">
      <c r="A44" s="102" t="s">
        <v>117</v>
      </c>
      <c r="B44" s="102" t="s">
        <v>15</v>
      </c>
      <c r="C44" s="102" t="s">
        <v>114</v>
      </c>
      <c r="D44" s="103" t="s">
        <v>118</v>
      </c>
      <c r="E44" s="87">
        <v>15384</v>
      </c>
      <c r="F44" s="87">
        <v>1538</v>
      </c>
      <c r="G44" s="14">
        <v>14167</v>
      </c>
      <c r="H44" s="106">
        <v>6624</v>
      </c>
      <c r="I44" s="36">
        <f t="shared" si="0"/>
        <v>1217</v>
      </c>
      <c r="J44" s="7">
        <v>4.1777774999999994E-3</v>
      </c>
      <c r="K44" s="38">
        <f t="shared" si="1"/>
        <v>5.0843552174999997</v>
      </c>
      <c r="L44" s="11">
        <f t="shared" si="2"/>
        <v>0</v>
      </c>
      <c r="M44" s="78">
        <v>4.1777774999999996E-2</v>
      </c>
      <c r="N44" s="38">
        <f t="shared" si="3"/>
        <v>0</v>
      </c>
      <c r="O44" s="13">
        <f t="shared" si="4"/>
        <v>5.0843552174999997</v>
      </c>
    </row>
    <row r="45" spans="1:15" ht="15" x14ac:dyDescent="0.25">
      <c r="A45" s="98" t="s">
        <v>119</v>
      </c>
      <c r="B45" s="21" t="s">
        <v>7</v>
      </c>
      <c r="C45" s="21" t="s">
        <v>381</v>
      </c>
      <c r="D45" s="65" t="s">
        <v>125</v>
      </c>
      <c r="E45" s="6">
        <v>30542</v>
      </c>
      <c r="F45" s="6">
        <v>92698</v>
      </c>
      <c r="G45" s="14">
        <v>17660</v>
      </c>
      <c r="H45" s="106">
        <v>51618</v>
      </c>
      <c r="I45" s="36">
        <f t="shared" si="0"/>
        <v>12882</v>
      </c>
      <c r="J45" s="7">
        <v>5.4999999999999997E-3</v>
      </c>
      <c r="K45" s="38">
        <f t="shared" si="1"/>
        <v>70.850999999999999</v>
      </c>
      <c r="L45" s="11">
        <f t="shared" si="2"/>
        <v>41080</v>
      </c>
      <c r="M45" s="78">
        <v>5.5E-2</v>
      </c>
      <c r="N45" s="38">
        <f t="shared" si="3"/>
        <v>2259.4</v>
      </c>
      <c r="O45" s="13">
        <f t="shared" si="4"/>
        <v>2330.2510000000002</v>
      </c>
    </row>
    <row r="46" spans="1:15" ht="15" x14ac:dyDescent="0.2">
      <c r="A46" s="65" t="s">
        <v>121</v>
      </c>
      <c r="B46" s="65" t="s">
        <v>7</v>
      </c>
      <c r="C46" s="65" t="s">
        <v>120</v>
      </c>
      <c r="D46" s="65" t="s">
        <v>124</v>
      </c>
      <c r="E46" s="14">
        <v>50000</v>
      </c>
      <c r="F46" s="14">
        <v>5000</v>
      </c>
      <c r="G46" s="14">
        <v>10314</v>
      </c>
      <c r="H46" s="106">
        <v>49356</v>
      </c>
      <c r="I46" s="36">
        <f t="shared" si="0"/>
        <v>39686</v>
      </c>
      <c r="J46" s="86">
        <v>4.1777774999999994E-3</v>
      </c>
      <c r="K46" s="38">
        <f t="shared" si="1"/>
        <v>165.79927786499997</v>
      </c>
      <c r="L46" s="11">
        <f t="shared" si="2"/>
        <v>0</v>
      </c>
      <c r="M46" s="89">
        <v>4.1777774999999996E-2</v>
      </c>
      <c r="N46" s="38">
        <f t="shared" si="3"/>
        <v>0</v>
      </c>
      <c r="O46" s="13">
        <f t="shared" si="4"/>
        <v>165.79927786499997</v>
      </c>
    </row>
    <row r="47" spans="1:15" ht="15" x14ac:dyDescent="0.25">
      <c r="A47" s="65" t="s">
        <v>121</v>
      </c>
      <c r="B47" s="21" t="s">
        <v>15</v>
      </c>
      <c r="C47" s="21" t="s">
        <v>122</v>
      </c>
      <c r="D47" s="65" t="s">
        <v>123</v>
      </c>
      <c r="E47" s="6">
        <v>0</v>
      </c>
      <c r="F47" s="6">
        <v>0</v>
      </c>
      <c r="G47" s="14">
        <v>11074</v>
      </c>
      <c r="H47" s="106">
        <v>4873</v>
      </c>
      <c r="I47" s="36">
        <f t="shared" si="0"/>
        <v>0</v>
      </c>
      <c r="J47" s="7">
        <v>1.3925924999999997E-2</v>
      </c>
      <c r="K47" s="38">
        <f t="shared" si="1"/>
        <v>0</v>
      </c>
      <c r="L47" s="11">
        <f t="shared" si="2"/>
        <v>0</v>
      </c>
      <c r="M47" s="78">
        <v>0.13925925</v>
      </c>
      <c r="N47" s="38">
        <f t="shared" si="3"/>
        <v>0</v>
      </c>
      <c r="O47" s="13">
        <f t="shared" si="4"/>
        <v>0</v>
      </c>
    </row>
    <row r="48" spans="1:15" ht="15" x14ac:dyDescent="0.25">
      <c r="A48" s="21" t="s">
        <v>126</v>
      </c>
      <c r="B48" s="21" t="s">
        <v>7</v>
      </c>
      <c r="C48" s="21" t="s">
        <v>120</v>
      </c>
      <c r="D48" s="65" t="s">
        <v>127</v>
      </c>
      <c r="E48" s="6">
        <v>63000</v>
      </c>
      <c r="F48" s="6">
        <v>0</v>
      </c>
      <c r="G48" s="14">
        <v>152482</v>
      </c>
      <c r="H48" s="106">
        <v>18369</v>
      </c>
      <c r="I48" s="36">
        <f t="shared" si="0"/>
        <v>0</v>
      </c>
      <c r="J48" s="7">
        <v>4.1777774999999994E-3</v>
      </c>
      <c r="K48" s="38">
        <f t="shared" si="1"/>
        <v>0</v>
      </c>
      <c r="L48" s="11">
        <f t="shared" si="2"/>
        <v>0</v>
      </c>
      <c r="M48" s="78">
        <v>4.1777774999999996E-2</v>
      </c>
      <c r="N48" s="38">
        <f t="shared" si="3"/>
        <v>0</v>
      </c>
      <c r="O48" s="13">
        <f t="shared" si="4"/>
        <v>0</v>
      </c>
    </row>
    <row r="49" spans="1:15" ht="15" x14ac:dyDescent="0.25">
      <c r="A49" s="21" t="s">
        <v>128</v>
      </c>
      <c r="B49" s="21" t="s">
        <v>15</v>
      </c>
      <c r="C49" s="21" t="s">
        <v>114</v>
      </c>
      <c r="D49" s="65" t="s">
        <v>407</v>
      </c>
      <c r="E49" s="6">
        <v>10000</v>
      </c>
      <c r="F49" s="6">
        <v>0</v>
      </c>
      <c r="G49" s="14">
        <v>3232</v>
      </c>
      <c r="H49" s="106">
        <v>6853</v>
      </c>
      <c r="I49" s="36">
        <f t="shared" si="0"/>
        <v>6768</v>
      </c>
      <c r="J49" s="7">
        <v>5.8917374999999991E-3</v>
      </c>
      <c r="K49" s="38">
        <f t="shared" si="1"/>
        <v>39.875279399999997</v>
      </c>
      <c r="L49" s="11">
        <f t="shared" si="2"/>
        <v>0</v>
      </c>
      <c r="M49" s="78">
        <v>5.8917374999999994E-2</v>
      </c>
      <c r="N49" s="38">
        <f t="shared" si="3"/>
        <v>0</v>
      </c>
      <c r="O49" s="13">
        <f t="shared" si="4"/>
        <v>39.875279399999997</v>
      </c>
    </row>
    <row r="50" spans="1:15" ht="15" x14ac:dyDescent="0.25">
      <c r="A50" s="65" t="s">
        <v>134</v>
      </c>
      <c r="B50" s="21" t="s">
        <v>7</v>
      </c>
      <c r="C50" s="21" t="s">
        <v>20</v>
      </c>
      <c r="D50" s="65" t="s">
        <v>137</v>
      </c>
      <c r="E50" s="6">
        <v>50000</v>
      </c>
      <c r="F50" s="6">
        <v>0</v>
      </c>
      <c r="G50" s="14">
        <v>11729</v>
      </c>
      <c r="H50" s="106">
        <v>1862</v>
      </c>
      <c r="I50" s="36">
        <f t="shared" si="0"/>
        <v>38271</v>
      </c>
      <c r="J50" s="7">
        <v>5.3561249999999998E-3</v>
      </c>
      <c r="K50" s="38">
        <f t="shared" si="1"/>
        <v>204.98425987499999</v>
      </c>
      <c r="L50" s="11">
        <f t="shared" si="2"/>
        <v>0</v>
      </c>
      <c r="M50" s="78">
        <v>5.3561249999999998E-2</v>
      </c>
      <c r="N50" s="38">
        <f t="shared" si="3"/>
        <v>0</v>
      </c>
      <c r="O50" s="13">
        <f t="shared" si="4"/>
        <v>204.98425987499999</v>
      </c>
    </row>
    <row r="51" spans="1:15" ht="15" x14ac:dyDescent="0.25">
      <c r="A51" s="65" t="s">
        <v>134</v>
      </c>
      <c r="B51" s="21" t="s">
        <v>7</v>
      </c>
      <c r="C51" s="21" t="s">
        <v>133</v>
      </c>
      <c r="D51" s="65" t="s">
        <v>135</v>
      </c>
      <c r="E51" s="6">
        <v>0</v>
      </c>
      <c r="F51" s="6">
        <v>0</v>
      </c>
      <c r="G51" s="14">
        <v>27494</v>
      </c>
      <c r="H51" s="106">
        <v>1920</v>
      </c>
      <c r="I51" s="36">
        <f t="shared" si="0"/>
        <v>0</v>
      </c>
      <c r="J51" s="7">
        <v>1.3925924999999997E-2</v>
      </c>
      <c r="K51" s="38">
        <f t="shared" si="1"/>
        <v>0</v>
      </c>
      <c r="L51" s="11">
        <f t="shared" si="2"/>
        <v>0</v>
      </c>
      <c r="M51" s="78">
        <v>0.13925925</v>
      </c>
      <c r="N51" s="38">
        <f t="shared" si="3"/>
        <v>0</v>
      </c>
      <c r="O51" s="13">
        <f t="shared" si="4"/>
        <v>0</v>
      </c>
    </row>
    <row r="52" spans="1:15" ht="15" x14ac:dyDescent="0.25">
      <c r="A52" s="65" t="s">
        <v>134</v>
      </c>
      <c r="B52" s="21" t="s">
        <v>7</v>
      </c>
      <c r="C52" s="21" t="s">
        <v>133</v>
      </c>
      <c r="D52" s="65" t="s">
        <v>136</v>
      </c>
      <c r="E52" s="6">
        <v>0</v>
      </c>
      <c r="F52" s="6">
        <v>0</v>
      </c>
      <c r="G52" s="14">
        <v>6107</v>
      </c>
      <c r="H52" s="106">
        <v>686</v>
      </c>
      <c r="I52" s="36">
        <f t="shared" si="0"/>
        <v>0</v>
      </c>
      <c r="J52" s="7">
        <v>1.3925924999999997E-2</v>
      </c>
      <c r="K52" s="38">
        <f t="shared" si="1"/>
        <v>0</v>
      </c>
      <c r="L52" s="11">
        <f t="shared" si="2"/>
        <v>0</v>
      </c>
      <c r="M52" s="78">
        <v>0.13925925</v>
      </c>
      <c r="N52" s="38">
        <f t="shared" si="3"/>
        <v>0</v>
      </c>
      <c r="O52" s="13">
        <f t="shared" si="4"/>
        <v>0</v>
      </c>
    </row>
    <row r="53" spans="1:15" ht="15" x14ac:dyDescent="0.25">
      <c r="A53" s="21" t="s">
        <v>138</v>
      </c>
      <c r="B53" s="21" t="s">
        <v>7</v>
      </c>
      <c r="C53" s="21" t="s">
        <v>139</v>
      </c>
      <c r="D53" s="65" t="s">
        <v>140</v>
      </c>
      <c r="E53" s="6">
        <v>50000</v>
      </c>
      <c r="F53" s="6">
        <v>0</v>
      </c>
      <c r="G53" s="14">
        <v>6287</v>
      </c>
      <c r="H53" s="106">
        <v>3024</v>
      </c>
      <c r="I53" s="36">
        <f t="shared" si="0"/>
        <v>43713</v>
      </c>
      <c r="J53" s="7">
        <v>5.1418799999999988E-3</v>
      </c>
      <c r="K53" s="38">
        <f t="shared" si="1"/>
        <v>224.76700043999995</v>
      </c>
      <c r="L53" s="11">
        <f t="shared" si="2"/>
        <v>0</v>
      </c>
      <c r="M53" s="78">
        <v>5.1418799999999994E-2</v>
      </c>
      <c r="N53" s="38">
        <f t="shared" si="3"/>
        <v>0</v>
      </c>
      <c r="O53" s="13">
        <f t="shared" si="4"/>
        <v>224.76700043999995</v>
      </c>
    </row>
    <row r="54" spans="1:15" ht="15" x14ac:dyDescent="0.25">
      <c r="A54" s="98" t="s">
        <v>141</v>
      </c>
      <c r="B54" s="21" t="s">
        <v>15</v>
      </c>
      <c r="C54" s="21" t="s">
        <v>143</v>
      </c>
      <c r="D54" s="65" t="s">
        <v>147</v>
      </c>
      <c r="E54" s="6">
        <v>55143</v>
      </c>
      <c r="F54" s="6">
        <v>5590</v>
      </c>
      <c r="G54" s="14">
        <v>23634</v>
      </c>
      <c r="H54" s="106">
        <v>8066</v>
      </c>
      <c r="I54" s="36">
        <f t="shared" si="0"/>
        <v>31509</v>
      </c>
      <c r="J54" s="7">
        <v>4.0364999999999993E-3</v>
      </c>
      <c r="K54" s="38">
        <f t="shared" si="1"/>
        <v>127.18607849999998</v>
      </c>
      <c r="L54" s="11">
        <f t="shared" si="2"/>
        <v>0</v>
      </c>
      <c r="M54" s="78">
        <v>4.0364999999999998E-2</v>
      </c>
      <c r="N54" s="38">
        <f t="shared" si="3"/>
        <v>0</v>
      </c>
      <c r="O54" s="13">
        <f t="shared" si="4"/>
        <v>127.18607849999998</v>
      </c>
    </row>
    <row r="55" spans="1:15" ht="15" x14ac:dyDescent="0.25">
      <c r="A55" s="98" t="s">
        <v>141</v>
      </c>
      <c r="B55" s="21" t="s">
        <v>15</v>
      </c>
      <c r="C55" s="21" t="s">
        <v>142</v>
      </c>
      <c r="D55" s="65" t="s">
        <v>148</v>
      </c>
      <c r="E55" s="6">
        <v>0</v>
      </c>
      <c r="F55" s="6">
        <v>0</v>
      </c>
      <c r="G55" s="14">
        <v>892</v>
      </c>
      <c r="H55" s="106">
        <v>81</v>
      </c>
      <c r="I55" s="36">
        <f t="shared" si="0"/>
        <v>0</v>
      </c>
      <c r="J55" s="7">
        <v>1.3454999999999998E-2</v>
      </c>
      <c r="K55" s="38">
        <f t="shared" si="1"/>
        <v>0</v>
      </c>
      <c r="L55" s="11">
        <f t="shared" si="2"/>
        <v>0</v>
      </c>
      <c r="M55" s="78">
        <v>0.13455</v>
      </c>
      <c r="N55" s="38">
        <f t="shared" si="3"/>
        <v>0</v>
      </c>
      <c r="O55" s="13">
        <f t="shared" si="4"/>
        <v>0</v>
      </c>
    </row>
    <row r="56" spans="1:15" ht="15" x14ac:dyDescent="0.25">
      <c r="A56" s="21" t="s">
        <v>144</v>
      </c>
      <c r="B56" s="21" t="s">
        <v>7</v>
      </c>
      <c r="C56" s="21" t="s">
        <v>145</v>
      </c>
      <c r="D56" s="65" t="s">
        <v>171</v>
      </c>
      <c r="E56" s="6">
        <v>10000</v>
      </c>
      <c r="F56" s="6">
        <v>0</v>
      </c>
      <c r="G56" s="14">
        <v>15129</v>
      </c>
      <c r="H56" s="106">
        <v>25488</v>
      </c>
      <c r="I56" s="36">
        <f t="shared" si="0"/>
        <v>0</v>
      </c>
      <c r="J56" s="7">
        <v>4.2434999999999999E-3</v>
      </c>
      <c r="K56" s="38">
        <f t="shared" si="1"/>
        <v>0</v>
      </c>
      <c r="L56" s="11">
        <f t="shared" si="2"/>
        <v>0</v>
      </c>
      <c r="M56" s="78">
        <v>4.2435E-2</v>
      </c>
      <c r="N56" s="38">
        <f t="shared" si="3"/>
        <v>0</v>
      </c>
      <c r="O56" s="13">
        <f t="shared" si="4"/>
        <v>0</v>
      </c>
    </row>
    <row r="57" spans="1:15" ht="15" x14ac:dyDescent="0.25">
      <c r="A57" s="21" t="s">
        <v>146</v>
      </c>
      <c r="B57" s="99" t="s">
        <v>15</v>
      </c>
      <c r="C57" s="99" t="s">
        <v>31</v>
      </c>
      <c r="D57" s="98" t="s">
        <v>149</v>
      </c>
      <c r="E57" s="70">
        <v>50000</v>
      </c>
      <c r="F57" s="70">
        <v>0</v>
      </c>
      <c r="G57" s="14">
        <v>2643</v>
      </c>
      <c r="H57" s="106">
        <v>6862</v>
      </c>
      <c r="I57" s="36">
        <f t="shared" si="0"/>
        <v>47357</v>
      </c>
      <c r="J57" s="7">
        <v>4.0364999999999993E-3</v>
      </c>
      <c r="K57" s="38">
        <f t="shared" si="1"/>
        <v>191.15653049999997</v>
      </c>
      <c r="L57" s="11">
        <f t="shared" si="2"/>
        <v>0</v>
      </c>
      <c r="M57" s="78">
        <v>4.0364999999999998E-2</v>
      </c>
      <c r="N57" s="38">
        <f t="shared" si="3"/>
        <v>0</v>
      </c>
      <c r="O57" s="13">
        <f t="shared" si="4"/>
        <v>191.15653049999997</v>
      </c>
    </row>
    <row r="58" spans="1:15" ht="15" x14ac:dyDescent="0.25">
      <c r="A58" s="65" t="s">
        <v>150</v>
      </c>
      <c r="B58" s="21" t="s">
        <v>7</v>
      </c>
      <c r="C58" s="21" t="s">
        <v>20</v>
      </c>
      <c r="D58" s="65" t="s">
        <v>153</v>
      </c>
      <c r="E58" s="70">
        <v>0</v>
      </c>
      <c r="F58" s="70">
        <v>0</v>
      </c>
      <c r="G58" s="14">
        <v>46461</v>
      </c>
      <c r="H58" s="106">
        <v>22362</v>
      </c>
      <c r="I58" s="36">
        <f t="shared" si="0"/>
        <v>0</v>
      </c>
      <c r="J58" s="7">
        <v>4.0364999999999993E-3</v>
      </c>
      <c r="K58" s="38">
        <f t="shared" si="1"/>
        <v>0</v>
      </c>
      <c r="L58" s="11">
        <f t="shared" si="2"/>
        <v>0</v>
      </c>
      <c r="M58" s="78">
        <v>4.0364999999999998E-2</v>
      </c>
      <c r="N58" s="38">
        <f t="shared" si="3"/>
        <v>0</v>
      </c>
      <c r="O58" s="13">
        <f t="shared" si="4"/>
        <v>0</v>
      </c>
    </row>
    <row r="59" spans="1:15" ht="15" x14ac:dyDescent="0.25">
      <c r="A59" s="65" t="s">
        <v>150</v>
      </c>
      <c r="B59" s="21" t="s">
        <v>7</v>
      </c>
      <c r="C59" s="21" t="s">
        <v>151</v>
      </c>
      <c r="D59" s="65" t="s">
        <v>154</v>
      </c>
      <c r="E59" s="70">
        <v>0</v>
      </c>
      <c r="F59" s="70">
        <v>0</v>
      </c>
      <c r="G59" s="14">
        <v>12835</v>
      </c>
      <c r="H59" s="106">
        <v>4604</v>
      </c>
      <c r="I59" s="36">
        <f t="shared" si="0"/>
        <v>0</v>
      </c>
      <c r="J59" s="7">
        <v>5.1749999999999999E-3</v>
      </c>
      <c r="K59" s="38">
        <f t="shared" si="1"/>
        <v>0</v>
      </c>
      <c r="L59" s="11">
        <f t="shared" si="2"/>
        <v>0</v>
      </c>
      <c r="M59" s="78">
        <v>5.1749999999999997E-2</v>
      </c>
      <c r="N59" s="38">
        <f t="shared" si="3"/>
        <v>0</v>
      </c>
      <c r="O59" s="13">
        <f t="shared" si="4"/>
        <v>0</v>
      </c>
    </row>
    <row r="60" spans="1:15" ht="15" x14ac:dyDescent="0.25">
      <c r="A60" s="65" t="s">
        <v>150</v>
      </c>
      <c r="B60" s="21" t="s">
        <v>7</v>
      </c>
      <c r="C60" s="21" t="s">
        <v>151</v>
      </c>
      <c r="D60" s="65" t="s">
        <v>155</v>
      </c>
      <c r="E60" s="70">
        <v>0</v>
      </c>
      <c r="F60" s="70">
        <v>0</v>
      </c>
      <c r="G60" s="14">
        <v>8329</v>
      </c>
      <c r="H60" s="106">
        <v>2385</v>
      </c>
      <c r="I60" s="36">
        <f t="shared" si="0"/>
        <v>0</v>
      </c>
      <c r="J60" s="7">
        <v>5.1749999999999999E-3</v>
      </c>
      <c r="K60" s="38">
        <f t="shared" si="1"/>
        <v>0</v>
      </c>
      <c r="L60" s="11">
        <f t="shared" si="2"/>
        <v>0</v>
      </c>
      <c r="M60" s="78">
        <v>5.1749999999999997E-2</v>
      </c>
      <c r="N60" s="38">
        <f t="shared" si="3"/>
        <v>0</v>
      </c>
      <c r="O60" s="13">
        <f t="shared" si="4"/>
        <v>0</v>
      </c>
    </row>
    <row r="61" spans="1:15" ht="15" x14ac:dyDescent="0.25">
      <c r="A61" s="65" t="s">
        <v>150</v>
      </c>
      <c r="B61" s="21" t="s">
        <v>7</v>
      </c>
      <c r="C61" s="21" t="s">
        <v>151</v>
      </c>
      <c r="D61" s="65" t="s">
        <v>156</v>
      </c>
      <c r="E61" s="70">
        <v>0</v>
      </c>
      <c r="F61" s="70">
        <v>0</v>
      </c>
      <c r="G61" s="14">
        <v>1878</v>
      </c>
      <c r="H61" s="106">
        <v>438</v>
      </c>
      <c r="I61" s="36">
        <f t="shared" si="0"/>
        <v>0</v>
      </c>
      <c r="J61" s="7">
        <v>5.1749999999999999E-3</v>
      </c>
      <c r="K61" s="38">
        <f t="shared" si="1"/>
        <v>0</v>
      </c>
      <c r="L61" s="11">
        <f t="shared" si="2"/>
        <v>0</v>
      </c>
      <c r="M61" s="78">
        <v>5.1749999999999997E-2</v>
      </c>
      <c r="N61" s="38">
        <f t="shared" si="3"/>
        <v>0</v>
      </c>
      <c r="O61" s="13">
        <f t="shared" si="4"/>
        <v>0</v>
      </c>
    </row>
    <row r="62" spans="1:15" ht="15" x14ac:dyDescent="0.25">
      <c r="A62" s="65" t="s">
        <v>150</v>
      </c>
      <c r="B62" s="21" t="s">
        <v>15</v>
      </c>
      <c r="C62" s="21" t="s">
        <v>152</v>
      </c>
      <c r="D62" s="65" t="s">
        <v>157</v>
      </c>
      <c r="E62" s="70">
        <v>0</v>
      </c>
      <c r="F62" s="70">
        <v>0</v>
      </c>
      <c r="G62" s="14">
        <v>14387</v>
      </c>
      <c r="H62" s="108"/>
      <c r="I62" s="36">
        <f t="shared" si="0"/>
        <v>0</v>
      </c>
      <c r="J62" s="7">
        <v>9.0044999999999986E-3</v>
      </c>
      <c r="K62" s="38">
        <f t="shared" si="1"/>
        <v>0</v>
      </c>
      <c r="L62" s="11">
        <f t="shared" si="2"/>
        <v>0</v>
      </c>
      <c r="M62" s="78">
        <v>0</v>
      </c>
      <c r="N62" s="38">
        <f t="shared" si="3"/>
        <v>0</v>
      </c>
      <c r="O62" s="13">
        <f t="shared" si="4"/>
        <v>0</v>
      </c>
    </row>
    <row r="63" spans="1:15" ht="15" x14ac:dyDescent="0.25">
      <c r="A63" s="65" t="s">
        <v>150</v>
      </c>
      <c r="B63" s="21" t="s">
        <v>15</v>
      </c>
      <c r="C63" s="21" t="s">
        <v>152</v>
      </c>
      <c r="D63" s="65" t="s">
        <v>158</v>
      </c>
      <c r="E63" s="70">
        <v>0</v>
      </c>
      <c r="F63" s="70">
        <v>0</v>
      </c>
      <c r="G63" s="1">
        <v>83605</v>
      </c>
      <c r="H63" s="108"/>
      <c r="I63" s="36">
        <f t="shared" si="0"/>
        <v>0</v>
      </c>
      <c r="J63" s="7">
        <v>9.0044999999999986E-3</v>
      </c>
      <c r="K63" s="38">
        <f t="shared" si="1"/>
        <v>0</v>
      </c>
      <c r="L63" s="11">
        <f t="shared" si="2"/>
        <v>0</v>
      </c>
      <c r="M63" s="78">
        <v>0</v>
      </c>
      <c r="N63" s="38">
        <f t="shared" si="3"/>
        <v>0</v>
      </c>
      <c r="O63" s="13">
        <f t="shared" si="4"/>
        <v>0</v>
      </c>
    </row>
    <row r="64" spans="1:15" ht="15" x14ac:dyDescent="0.25">
      <c r="A64" s="65" t="s">
        <v>159</v>
      </c>
      <c r="B64" s="21" t="s">
        <v>7</v>
      </c>
      <c r="C64" s="21" t="s">
        <v>20</v>
      </c>
      <c r="D64" s="65" t="s">
        <v>166</v>
      </c>
      <c r="E64" s="6">
        <v>50000</v>
      </c>
      <c r="F64" s="6">
        <v>15000</v>
      </c>
      <c r="G64" s="14">
        <v>8822</v>
      </c>
      <c r="H64" s="106">
        <v>4292</v>
      </c>
      <c r="I64" s="36">
        <f t="shared" si="0"/>
        <v>41178</v>
      </c>
      <c r="J64" s="7">
        <v>4.0364999999999993E-3</v>
      </c>
      <c r="K64" s="38">
        <f t="shared" si="1"/>
        <v>166.21499699999998</v>
      </c>
      <c r="L64" s="11">
        <f t="shared" si="2"/>
        <v>10708</v>
      </c>
      <c r="M64" s="78">
        <v>4.0364999999999998E-2</v>
      </c>
      <c r="N64" s="38">
        <f t="shared" si="3"/>
        <v>432.22841999999997</v>
      </c>
      <c r="O64" s="13">
        <f t="shared" si="4"/>
        <v>598.44341699999995</v>
      </c>
    </row>
    <row r="65" spans="1:15" ht="15" x14ac:dyDescent="0.25">
      <c r="A65" s="65" t="s">
        <v>159</v>
      </c>
      <c r="B65" s="21" t="s">
        <v>7</v>
      </c>
      <c r="C65" s="21" t="s">
        <v>160</v>
      </c>
      <c r="D65" s="65" t="s">
        <v>167</v>
      </c>
      <c r="E65" s="6">
        <v>10000</v>
      </c>
      <c r="F65" s="6">
        <v>0</v>
      </c>
      <c r="G65" s="14">
        <v>8123</v>
      </c>
      <c r="H65" s="106">
        <v>5714</v>
      </c>
      <c r="I65" s="36">
        <f t="shared" si="0"/>
        <v>1877</v>
      </c>
      <c r="J65" s="7">
        <v>1.3454999999999998E-2</v>
      </c>
      <c r="K65" s="38">
        <f t="shared" si="1"/>
        <v>25.255034999999996</v>
      </c>
      <c r="L65" s="11">
        <f t="shared" si="2"/>
        <v>0</v>
      </c>
      <c r="M65" s="78">
        <v>0.13455</v>
      </c>
      <c r="N65" s="38">
        <f t="shared" si="3"/>
        <v>0</v>
      </c>
      <c r="O65" s="13">
        <f t="shared" si="4"/>
        <v>25.255034999999996</v>
      </c>
    </row>
    <row r="66" spans="1:15" ht="15" x14ac:dyDescent="0.25">
      <c r="A66" s="27" t="s">
        <v>161</v>
      </c>
      <c r="B66" s="27" t="s">
        <v>7</v>
      </c>
      <c r="C66" s="27" t="s">
        <v>139</v>
      </c>
      <c r="D66" s="22" t="s">
        <v>164</v>
      </c>
      <c r="E66" s="3">
        <v>28500</v>
      </c>
      <c r="F66" s="3">
        <v>5700</v>
      </c>
      <c r="G66" s="10">
        <v>5737</v>
      </c>
      <c r="H66" s="105">
        <v>5886</v>
      </c>
      <c r="I66" s="36">
        <f t="shared" si="0"/>
        <v>22763</v>
      </c>
      <c r="J66" s="4">
        <v>4.0364999999999993E-3</v>
      </c>
      <c r="K66" s="38">
        <f t="shared" si="1"/>
        <v>91.882849499999978</v>
      </c>
      <c r="L66" s="11">
        <f t="shared" si="2"/>
        <v>0</v>
      </c>
      <c r="M66" s="19">
        <v>4.0364999999999998E-2</v>
      </c>
      <c r="N66" s="38">
        <f t="shared" si="3"/>
        <v>0</v>
      </c>
      <c r="O66" s="13">
        <f t="shared" si="4"/>
        <v>91.882849499999978</v>
      </c>
    </row>
    <row r="67" spans="1:15" ht="15" x14ac:dyDescent="0.25">
      <c r="A67" s="27" t="s">
        <v>162</v>
      </c>
      <c r="B67" s="27" t="s">
        <v>15</v>
      </c>
      <c r="C67" s="27" t="s">
        <v>163</v>
      </c>
      <c r="D67" s="22" t="s">
        <v>165</v>
      </c>
      <c r="E67" s="3">
        <v>14400</v>
      </c>
      <c r="F67" s="3">
        <v>19200</v>
      </c>
      <c r="G67" s="10">
        <v>9848</v>
      </c>
      <c r="H67" s="105">
        <v>2846</v>
      </c>
      <c r="I67" s="36">
        <f t="shared" si="0"/>
        <v>4552</v>
      </c>
      <c r="J67" s="4">
        <v>4.0364999999999993E-3</v>
      </c>
      <c r="K67" s="38">
        <f t="shared" si="1"/>
        <v>18.374147999999998</v>
      </c>
      <c r="L67" s="11">
        <f t="shared" si="2"/>
        <v>16354</v>
      </c>
      <c r="M67" s="19">
        <v>4.0364999999999998E-2</v>
      </c>
      <c r="N67" s="38">
        <f t="shared" si="3"/>
        <v>660.12920999999994</v>
      </c>
      <c r="O67" s="13">
        <f t="shared" si="4"/>
        <v>678.50335799999993</v>
      </c>
    </row>
    <row r="68" spans="1:15" ht="15" x14ac:dyDescent="0.25">
      <c r="A68" s="65" t="s">
        <v>168</v>
      </c>
      <c r="B68" s="21" t="s">
        <v>7</v>
      </c>
      <c r="C68" s="21" t="s">
        <v>20</v>
      </c>
      <c r="D68" s="65" t="s">
        <v>169</v>
      </c>
      <c r="E68" s="6">
        <v>0</v>
      </c>
      <c r="F68" s="6">
        <v>0</v>
      </c>
      <c r="G68" s="14">
        <v>73416</v>
      </c>
      <c r="H68" s="106">
        <v>18053</v>
      </c>
      <c r="I68" s="36">
        <f t="shared" si="0"/>
        <v>0</v>
      </c>
      <c r="J68" s="7">
        <v>4.0364999999999993E-3</v>
      </c>
      <c r="K68" s="38">
        <f t="shared" si="1"/>
        <v>0</v>
      </c>
      <c r="L68" s="11">
        <f t="shared" si="2"/>
        <v>0</v>
      </c>
      <c r="M68" s="78">
        <v>4.0364999999999998E-2</v>
      </c>
      <c r="N68" s="38">
        <f t="shared" si="3"/>
        <v>0</v>
      </c>
      <c r="O68" s="13">
        <f t="shared" si="4"/>
        <v>0</v>
      </c>
    </row>
    <row r="69" spans="1:15" ht="15" x14ac:dyDescent="0.25">
      <c r="A69" s="65" t="s">
        <v>168</v>
      </c>
      <c r="B69" s="21" t="s">
        <v>7</v>
      </c>
      <c r="C69" s="21" t="s">
        <v>133</v>
      </c>
      <c r="D69" s="65" t="s">
        <v>170</v>
      </c>
      <c r="E69" s="6">
        <v>0</v>
      </c>
      <c r="F69" s="6">
        <v>0</v>
      </c>
      <c r="G69" s="14">
        <v>9429</v>
      </c>
      <c r="H69" s="106">
        <v>2534</v>
      </c>
      <c r="I69" s="36">
        <f t="shared" ref="I69:I132" si="5">IF(E69-G69&lt;0,0,E69-G69)</f>
        <v>0</v>
      </c>
      <c r="J69" s="7">
        <v>1.3454999999999998E-2</v>
      </c>
      <c r="K69" s="38">
        <f t="shared" ref="K69:K132" si="6">I69*J69</f>
        <v>0</v>
      </c>
      <c r="L69" s="11">
        <f t="shared" ref="L69:L132" si="7">IF(F69-H69&lt;0,0,F69-H69)</f>
        <v>0</v>
      </c>
      <c r="M69" s="78">
        <v>0.13455</v>
      </c>
      <c r="N69" s="38">
        <f t="shared" ref="N69:N132" si="8">L69*M69</f>
        <v>0</v>
      </c>
      <c r="O69" s="13">
        <f t="shared" ref="O69:O132" si="9">K69+N69</f>
        <v>0</v>
      </c>
    </row>
    <row r="70" spans="1:15" ht="15" x14ac:dyDescent="0.25">
      <c r="A70" s="93" t="s">
        <v>172</v>
      </c>
      <c r="B70" s="22" t="s">
        <v>7</v>
      </c>
      <c r="C70" s="22" t="s">
        <v>341</v>
      </c>
      <c r="D70" s="22" t="s">
        <v>353</v>
      </c>
      <c r="E70" s="3">
        <v>10000</v>
      </c>
      <c r="F70" s="3">
        <v>0</v>
      </c>
      <c r="G70" s="14">
        <v>802</v>
      </c>
      <c r="H70" s="106">
        <v>8567</v>
      </c>
      <c r="I70" s="36">
        <f t="shared" si="5"/>
        <v>9198</v>
      </c>
      <c r="J70" s="4">
        <v>4.4999999999999997E-3</v>
      </c>
      <c r="K70" s="38">
        <f t="shared" si="6"/>
        <v>41.390999999999998</v>
      </c>
      <c r="L70" s="11">
        <f t="shared" si="7"/>
        <v>0</v>
      </c>
      <c r="M70" s="4">
        <v>4.4999999999999998E-2</v>
      </c>
      <c r="N70" s="38">
        <f t="shared" si="8"/>
        <v>0</v>
      </c>
      <c r="O70" s="13">
        <f t="shared" si="9"/>
        <v>41.390999999999998</v>
      </c>
    </row>
    <row r="71" spans="1:15" ht="15" x14ac:dyDescent="0.25">
      <c r="A71" s="98" t="s">
        <v>173</v>
      </c>
      <c r="B71" s="21" t="s">
        <v>7</v>
      </c>
      <c r="C71" s="21" t="s">
        <v>376</v>
      </c>
      <c r="D71" s="65" t="s">
        <v>111</v>
      </c>
      <c r="E71" s="6">
        <v>0</v>
      </c>
      <c r="F71" s="6">
        <v>0</v>
      </c>
      <c r="G71" s="14">
        <v>768</v>
      </c>
      <c r="H71" s="106">
        <v>5015</v>
      </c>
      <c r="I71" s="36">
        <f t="shared" si="5"/>
        <v>0</v>
      </c>
      <c r="J71" s="7">
        <v>3.8999999999999998E-3</v>
      </c>
      <c r="K71" s="38">
        <f t="shared" si="6"/>
        <v>0</v>
      </c>
      <c r="L71" s="11">
        <f t="shared" si="7"/>
        <v>0</v>
      </c>
      <c r="M71" s="78">
        <v>3.9E-2</v>
      </c>
      <c r="N71" s="38">
        <f t="shared" si="8"/>
        <v>0</v>
      </c>
      <c r="O71" s="13">
        <f t="shared" si="9"/>
        <v>0</v>
      </c>
    </row>
    <row r="72" spans="1:15" ht="15" x14ac:dyDescent="0.25">
      <c r="A72" s="27" t="s">
        <v>176</v>
      </c>
      <c r="B72" s="27" t="s">
        <v>7</v>
      </c>
      <c r="C72" s="27" t="s">
        <v>139</v>
      </c>
      <c r="D72" s="22" t="s">
        <v>177</v>
      </c>
      <c r="E72" s="3">
        <v>20000</v>
      </c>
      <c r="F72" s="3">
        <v>2500</v>
      </c>
      <c r="G72" s="10">
        <v>3185</v>
      </c>
      <c r="H72" s="105">
        <v>2290</v>
      </c>
      <c r="I72" s="36">
        <f t="shared" si="5"/>
        <v>16815</v>
      </c>
      <c r="J72" s="4">
        <v>4.0364999999999993E-3</v>
      </c>
      <c r="K72" s="38">
        <f t="shared" si="6"/>
        <v>67.873747499999993</v>
      </c>
      <c r="L72" s="11">
        <f t="shared" si="7"/>
        <v>210</v>
      </c>
      <c r="M72" s="19">
        <v>4.0364999999999998E-2</v>
      </c>
      <c r="N72" s="38">
        <f t="shared" si="8"/>
        <v>8.4766499999999994</v>
      </c>
      <c r="O72" s="13">
        <f t="shared" si="9"/>
        <v>76.350397499999985</v>
      </c>
    </row>
    <row r="73" spans="1:15" ht="15" x14ac:dyDescent="0.2">
      <c r="A73" s="22" t="s">
        <v>181</v>
      </c>
      <c r="B73" s="22" t="s">
        <v>7</v>
      </c>
      <c r="C73" s="22" t="s">
        <v>182</v>
      </c>
      <c r="D73" s="22" t="s">
        <v>183</v>
      </c>
      <c r="E73" s="10">
        <v>0</v>
      </c>
      <c r="F73" s="10">
        <v>0</v>
      </c>
      <c r="G73" s="14">
        <v>4011</v>
      </c>
      <c r="H73" s="106">
        <v>13721</v>
      </c>
      <c r="I73" s="36">
        <f t="shared" si="5"/>
        <v>0</v>
      </c>
      <c r="J73" s="12">
        <v>3.8999999999999998E-3</v>
      </c>
      <c r="K73" s="38">
        <f t="shared" si="6"/>
        <v>0</v>
      </c>
      <c r="L73" s="11">
        <f t="shared" si="7"/>
        <v>0</v>
      </c>
      <c r="M73" s="30">
        <v>3.9E-2</v>
      </c>
      <c r="N73" s="38">
        <f t="shared" si="8"/>
        <v>0</v>
      </c>
      <c r="O73" s="13">
        <f t="shared" si="9"/>
        <v>0</v>
      </c>
    </row>
    <row r="74" spans="1:15" ht="15" x14ac:dyDescent="0.25">
      <c r="A74" s="21" t="s">
        <v>184</v>
      </c>
      <c r="B74" s="21" t="s">
        <v>7</v>
      </c>
      <c r="C74" s="21" t="s">
        <v>39</v>
      </c>
      <c r="D74" s="65" t="s">
        <v>174</v>
      </c>
      <c r="E74" s="6">
        <v>15000</v>
      </c>
      <c r="F74" s="6">
        <v>0</v>
      </c>
      <c r="G74" s="14">
        <v>4894</v>
      </c>
      <c r="H74" s="106">
        <v>9714</v>
      </c>
      <c r="I74" s="36">
        <f t="shared" si="5"/>
        <v>10106</v>
      </c>
      <c r="J74" s="7">
        <v>5.1749999999999999E-3</v>
      </c>
      <c r="K74" s="38">
        <f t="shared" si="6"/>
        <v>52.298549999999999</v>
      </c>
      <c r="L74" s="11">
        <f t="shared" si="7"/>
        <v>0</v>
      </c>
      <c r="M74" s="78">
        <v>5.1749999999999997E-2</v>
      </c>
      <c r="N74" s="38">
        <f t="shared" si="8"/>
        <v>0</v>
      </c>
      <c r="O74" s="13">
        <f t="shared" si="9"/>
        <v>52.298549999999999</v>
      </c>
    </row>
    <row r="75" spans="1:15" ht="15" x14ac:dyDescent="0.25">
      <c r="A75" s="22" t="s">
        <v>186</v>
      </c>
      <c r="B75" s="27" t="s">
        <v>7</v>
      </c>
      <c r="C75" s="27" t="s">
        <v>39</v>
      </c>
      <c r="D75" s="22" t="s">
        <v>188</v>
      </c>
      <c r="E75" s="3">
        <v>0</v>
      </c>
      <c r="F75" s="3">
        <v>0</v>
      </c>
      <c r="G75" s="10">
        <v>31931</v>
      </c>
      <c r="H75" s="105">
        <v>9042</v>
      </c>
      <c r="I75" s="36">
        <f t="shared" si="5"/>
        <v>0</v>
      </c>
      <c r="J75" s="4">
        <v>5.6924999999999996E-3</v>
      </c>
      <c r="K75" s="38">
        <f t="shared" si="6"/>
        <v>0</v>
      </c>
      <c r="L75" s="11">
        <f t="shared" si="7"/>
        <v>0</v>
      </c>
      <c r="M75" s="19">
        <v>5.6924999999999996E-2</v>
      </c>
      <c r="N75" s="38">
        <f t="shared" si="8"/>
        <v>0</v>
      </c>
      <c r="O75" s="13">
        <f t="shared" si="9"/>
        <v>0</v>
      </c>
    </row>
    <row r="76" spans="1:15" ht="15" x14ac:dyDescent="0.25">
      <c r="A76" s="22" t="s">
        <v>186</v>
      </c>
      <c r="B76" s="27" t="s">
        <v>15</v>
      </c>
      <c r="C76" s="27" t="s">
        <v>187</v>
      </c>
      <c r="D76" s="22" t="s">
        <v>189</v>
      </c>
      <c r="E76" s="3">
        <v>0</v>
      </c>
      <c r="F76" s="8" t="s">
        <v>37</v>
      </c>
      <c r="G76" s="68">
        <v>90202</v>
      </c>
      <c r="H76" s="108"/>
      <c r="I76" s="36">
        <f t="shared" si="5"/>
        <v>0</v>
      </c>
      <c r="J76" s="4">
        <v>9.2114999999999992E-3</v>
      </c>
      <c r="K76" s="38">
        <f t="shared" si="6"/>
        <v>0</v>
      </c>
      <c r="L76" s="11">
        <v>0</v>
      </c>
      <c r="M76" s="31"/>
      <c r="N76" s="38">
        <f t="shared" si="8"/>
        <v>0</v>
      </c>
      <c r="O76" s="13">
        <f t="shared" si="9"/>
        <v>0</v>
      </c>
    </row>
    <row r="77" spans="1:15" ht="15" x14ac:dyDescent="0.25">
      <c r="A77" s="93" t="s">
        <v>198</v>
      </c>
      <c r="B77" s="22" t="s">
        <v>7</v>
      </c>
      <c r="C77" s="22" t="s">
        <v>139</v>
      </c>
      <c r="D77" s="22" t="s">
        <v>190</v>
      </c>
      <c r="E77" s="10">
        <v>70000</v>
      </c>
      <c r="F77" s="10">
        <v>0</v>
      </c>
      <c r="G77" s="10">
        <v>76721</v>
      </c>
      <c r="H77" s="105">
        <v>18390</v>
      </c>
      <c r="I77" s="36">
        <f t="shared" si="5"/>
        <v>0</v>
      </c>
      <c r="J77" s="4">
        <v>4.0364999999999993E-3</v>
      </c>
      <c r="K77" s="38">
        <f t="shared" si="6"/>
        <v>0</v>
      </c>
      <c r="L77" s="11">
        <f t="shared" si="7"/>
        <v>0</v>
      </c>
      <c r="M77" s="19">
        <v>4.0364999999999998E-2</v>
      </c>
      <c r="N77" s="38">
        <f t="shared" si="8"/>
        <v>0</v>
      </c>
      <c r="O77" s="13">
        <f t="shared" si="9"/>
        <v>0</v>
      </c>
    </row>
    <row r="78" spans="1:15" ht="15" x14ac:dyDescent="0.25">
      <c r="A78" s="93" t="s">
        <v>198</v>
      </c>
      <c r="B78" s="22" t="s">
        <v>7</v>
      </c>
      <c r="C78" s="22" t="s">
        <v>195</v>
      </c>
      <c r="D78" s="22" t="s">
        <v>196</v>
      </c>
      <c r="E78" s="10">
        <v>30000</v>
      </c>
      <c r="F78" s="10">
        <v>0</v>
      </c>
      <c r="G78" s="14">
        <v>11816</v>
      </c>
      <c r="H78" s="106">
        <v>1642</v>
      </c>
      <c r="I78" s="36">
        <f t="shared" si="5"/>
        <v>18184</v>
      </c>
      <c r="J78" s="4">
        <v>1.1384999999999999E-2</v>
      </c>
      <c r="K78" s="38">
        <f t="shared" si="6"/>
        <v>207.02483999999998</v>
      </c>
      <c r="L78" s="11">
        <f t="shared" si="7"/>
        <v>0</v>
      </c>
      <c r="M78" s="19">
        <v>0.11384999999999999</v>
      </c>
      <c r="N78" s="38">
        <f t="shared" si="8"/>
        <v>0</v>
      </c>
      <c r="O78" s="13">
        <f t="shared" si="9"/>
        <v>207.02483999999998</v>
      </c>
    </row>
    <row r="79" spans="1:15" ht="15" x14ac:dyDescent="0.25">
      <c r="A79" s="21" t="s">
        <v>192</v>
      </c>
      <c r="B79" s="21" t="s">
        <v>7</v>
      </c>
      <c r="C79" s="21" t="s">
        <v>194</v>
      </c>
      <c r="D79" s="65" t="s">
        <v>193</v>
      </c>
      <c r="E79" s="6">
        <v>50000</v>
      </c>
      <c r="F79" s="6">
        <v>0</v>
      </c>
      <c r="G79" s="14">
        <v>5475</v>
      </c>
      <c r="H79" s="106">
        <v>18485</v>
      </c>
      <c r="I79" s="36">
        <f t="shared" si="5"/>
        <v>44525</v>
      </c>
      <c r="J79" s="7">
        <v>4.0364999999999993E-3</v>
      </c>
      <c r="K79" s="38">
        <f t="shared" si="6"/>
        <v>179.72516249999998</v>
      </c>
      <c r="L79" s="11">
        <f t="shared" si="7"/>
        <v>0</v>
      </c>
      <c r="M79" s="78">
        <v>4.0364999999999998E-2</v>
      </c>
      <c r="N79" s="38">
        <f t="shared" si="8"/>
        <v>0</v>
      </c>
      <c r="O79" s="13">
        <f t="shared" si="9"/>
        <v>179.72516249999998</v>
      </c>
    </row>
    <row r="80" spans="1:15" ht="15" x14ac:dyDescent="0.25">
      <c r="A80" s="21" t="s">
        <v>197</v>
      </c>
      <c r="B80" s="21" t="s">
        <v>7</v>
      </c>
      <c r="C80" s="21" t="s">
        <v>39</v>
      </c>
      <c r="D80" s="65" t="s">
        <v>206</v>
      </c>
      <c r="E80" s="6">
        <v>50000</v>
      </c>
      <c r="F80" s="6">
        <v>0</v>
      </c>
      <c r="G80" s="14">
        <v>30396</v>
      </c>
      <c r="H80" s="106">
        <v>1001</v>
      </c>
      <c r="I80" s="36">
        <f t="shared" si="5"/>
        <v>19604</v>
      </c>
      <c r="J80" s="7">
        <v>5.6924999999999996E-3</v>
      </c>
      <c r="K80" s="38">
        <f t="shared" si="6"/>
        <v>111.59576999999999</v>
      </c>
      <c r="L80" s="11">
        <f t="shared" si="7"/>
        <v>0</v>
      </c>
      <c r="M80" s="78">
        <v>5.6924999999999996E-2</v>
      </c>
      <c r="N80" s="38">
        <f t="shared" si="8"/>
        <v>0</v>
      </c>
      <c r="O80" s="13">
        <f t="shared" si="9"/>
        <v>111.59576999999999</v>
      </c>
    </row>
    <row r="81" spans="1:15" ht="15" x14ac:dyDescent="0.25">
      <c r="A81" s="65" t="s">
        <v>199</v>
      </c>
      <c r="B81" s="21" t="s">
        <v>15</v>
      </c>
      <c r="C81" s="21" t="s">
        <v>203</v>
      </c>
      <c r="D81" s="65" t="s">
        <v>201</v>
      </c>
      <c r="E81" s="6">
        <v>150000</v>
      </c>
      <c r="F81" s="6">
        <v>0</v>
      </c>
      <c r="G81" s="14">
        <v>32225</v>
      </c>
      <c r="H81" s="106">
        <v>2506</v>
      </c>
      <c r="I81" s="36">
        <f t="shared" si="5"/>
        <v>117775</v>
      </c>
      <c r="J81" s="7">
        <v>4.0364999999999993E-3</v>
      </c>
      <c r="K81" s="38">
        <f t="shared" si="6"/>
        <v>475.39878749999991</v>
      </c>
      <c r="L81" s="11">
        <f t="shared" si="7"/>
        <v>0</v>
      </c>
      <c r="M81" s="78">
        <v>4.0364999999999998E-2</v>
      </c>
      <c r="N81" s="38">
        <f t="shared" si="8"/>
        <v>0</v>
      </c>
      <c r="O81" s="13">
        <f t="shared" si="9"/>
        <v>475.39878749999991</v>
      </c>
    </row>
    <row r="82" spans="1:15" ht="15" x14ac:dyDescent="0.25">
      <c r="A82" s="65" t="s">
        <v>199</v>
      </c>
      <c r="B82" s="21" t="s">
        <v>7</v>
      </c>
      <c r="C82" s="21" t="s">
        <v>200</v>
      </c>
      <c r="D82" s="65" t="s">
        <v>205</v>
      </c>
      <c r="E82" s="6">
        <v>0</v>
      </c>
      <c r="F82" s="6">
        <v>0</v>
      </c>
      <c r="G82" s="14">
        <v>7267</v>
      </c>
      <c r="H82" s="106">
        <v>85</v>
      </c>
      <c r="I82" s="36">
        <f t="shared" si="5"/>
        <v>0</v>
      </c>
      <c r="J82" s="7">
        <v>1.3454999999999998E-2</v>
      </c>
      <c r="K82" s="38">
        <f t="shared" si="6"/>
        <v>0</v>
      </c>
      <c r="L82" s="11">
        <f t="shared" si="7"/>
        <v>0</v>
      </c>
      <c r="M82" s="78">
        <v>0.13455</v>
      </c>
      <c r="N82" s="38">
        <f t="shared" si="8"/>
        <v>0</v>
      </c>
      <c r="O82" s="13">
        <f t="shared" si="9"/>
        <v>0</v>
      </c>
    </row>
    <row r="83" spans="1:15" ht="15" x14ac:dyDescent="0.25">
      <c r="A83" s="21" t="s">
        <v>202</v>
      </c>
      <c r="B83" s="21" t="s">
        <v>7</v>
      </c>
      <c r="C83" s="21" t="s">
        <v>39</v>
      </c>
      <c r="D83" s="65" t="s">
        <v>191</v>
      </c>
      <c r="E83" s="6">
        <v>15000</v>
      </c>
      <c r="F83" s="6">
        <v>1000</v>
      </c>
      <c r="G83" s="71">
        <v>7541</v>
      </c>
      <c r="H83" s="109">
        <v>6863</v>
      </c>
      <c r="I83" s="36">
        <f t="shared" si="5"/>
        <v>7459</v>
      </c>
      <c r="J83" s="7">
        <v>5.6924999999999996E-3</v>
      </c>
      <c r="K83" s="38">
        <f t="shared" si="6"/>
        <v>42.460357500000001</v>
      </c>
      <c r="L83" s="11">
        <f t="shared" si="7"/>
        <v>0</v>
      </c>
      <c r="M83" s="78">
        <v>5.6924999999999996E-2</v>
      </c>
      <c r="N83" s="38">
        <f t="shared" si="8"/>
        <v>0</v>
      </c>
      <c r="O83" s="13">
        <f t="shared" si="9"/>
        <v>42.460357500000001</v>
      </c>
    </row>
    <row r="84" spans="1:15" ht="15" x14ac:dyDescent="0.25">
      <c r="A84" s="27" t="s">
        <v>204</v>
      </c>
      <c r="B84" s="27" t="s">
        <v>7</v>
      </c>
      <c r="C84" s="27" t="s">
        <v>39</v>
      </c>
      <c r="D84" s="22" t="s">
        <v>207</v>
      </c>
      <c r="E84" s="3">
        <v>10000</v>
      </c>
      <c r="F84" s="3">
        <v>1000</v>
      </c>
      <c r="G84" s="14">
        <v>10000</v>
      </c>
      <c r="H84" s="106">
        <v>1000</v>
      </c>
      <c r="I84" s="36">
        <f t="shared" si="5"/>
        <v>0</v>
      </c>
      <c r="J84" s="4">
        <v>6.2099999999999994E-3</v>
      </c>
      <c r="K84" s="38">
        <f t="shared" si="6"/>
        <v>0</v>
      </c>
      <c r="L84" s="11">
        <f t="shared" si="7"/>
        <v>0</v>
      </c>
      <c r="M84" s="19">
        <v>6.2099999999999995E-2</v>
      </c>
      <c r="N84" s="38">
        <f t="shared" si="8"/>
        <v>0</v>
      </c>
      <c r="O84" s="13">
        <f t="shared" si="9"/>
        <v>0</v>
      </c>
    </row>
    <row r="85" spans="1:15" ht="15" x14ac:dyDescent="0.25">
      <c r="A85" s="22" t="s">
        <v>209</v>
      </c>
      <c r="B85" s="27" t="s">
        <v>7</v>
      </c>
      <c r="C85" s="27" t="s">
        <v>210</v>
      </c>
      <c r="D85" s="22" t="s">
        <v>211</v>
      </c>
      <c r="E85" s="3">
        <v>36000</v>
      </c>
      <c r="F85" s="3">
        <v>18600</v>
      </c>
      <c r="G85" s="14">
        <v>17827</v>
      </c>
      <c r="H85" s="106">
        <v>12558</v>
      </c>
      <c r="I85" s="36">
        <f t="shared" si="5"/>
        <v>18173</v>
      </c>
      <c r="J85" s="4">
        <v>7.2449999999999997E-3</v>
      </c>
      <c r="K85" s="38">
        <f t="shared" si="6"/>
        <v>131.66338500000001</v>
      </c>
      <c r="L85" s="11">
        <f t="shared" si="7"/>
        <v>6042</v>
      </c>
      <c r="M85" s="19">
        <v>7.2450000000000001E-2</v>
      </c>
      <c r="N85" s="38">
        <f t="shared" si="8"/>
        <v>437.74290000000002</v>
      </c>
      <c r="O85" s="13">
        <f t="shared" si="9"/>
        <v>569.40628500000003</v>
      </c>
    </row>
    <row r="86" spans="1:15" ht="15" x14ac:dyDescent="0.25">
      <c r="A86" s="22" t="s">
        <v>209</v>
      </c>
      <c r="B86" s="27" t="s">
        <v>7</v>
      </c>
      <c r="C86" s="27" t="s">
        <v>195</v>
      </c>
      <c r="D86" s="22" t="s">
        <v>212</v>
      </c>
      <c r="E86" s="3">
        <v>6600</v>
      </c>
      <c r="F86" s="3">
        <v>2640</v>
      </c>
      <c r="G86" s="14">
        <v>3294</v>
      </c>
      <c r="H86" s="106">
        <v>752</v>
      </c>
      <c r="I86" s="36">
        <f t="shared" si="5"/>
        <v>3306</v>
      </c>
      <c r="J86" s="4">
        <v>0.01</v>
      </c>
      <c r="K86" s="38">
        <f t="shared" si="6"/>
        <v>33.06</v>
      </c>
      <c r="L86" s="11">
        <f t="shared" si="7"/>
        <v>1888</v>
      </c>
      <c r="M86" s="19">
        <v>0.1</v>
      </c>
      <c r="N86" s="38">
        <f t="shared" si="8"/>
        <v>188.8</v>
      </c>
      <c r="O86" s="13">
        <f t="shared" si="9"/>
        <v>221.86</v>
      </c>
    </row>
    <row r="87" spans="1:15" ht="15" x14ac:dyDescent="0.25">
      <c r="A87" s="22" t="s">
        <v>209</v>
      </c>
      <c r="B87" s="27"/>
      <c r="C87" s="27" t="s">
        <v>374</v>
      </c>
      <c r="D87" s="22"/>
      <c r="E87" s="3"/>
      <c r="F87" s="3"/>
      <c r="G87" s="69"/>
      <c r="H87" s="69"/>
      <c r="I87" s="36">
        <f t="shared" si="5"/>
        <v>0</v>
      </c>
      <c r="J87" s="4"/>
      <c r="K87" s="38">
        <f t="shared" si="6"/>
        <v>0</v>
      </c>
      <c r="L87" s="11">
        <f t="shared" si="7"/>
        <v>0</v>
      </c>
      <c r="M87" s="19"/>
      <c r="N87" s="38">
        <f t="shared" si="8"/>
        <v>0</v>
      </c>
      <c r="O87" s="13">
        <f t="shared" si="9"/>
        <v>0</v>
      </c>
    </row>
    <row r="88" spans="1:15" ht="15" x14ac:dyDescent="0.25">
      <c r="A88" s="22" t="s">
        <v>213</v>
      </c>
      <c r="B88" s="27" t="s">
        <v>7</v>
      </c>
      <c r="C88" s="27" t="s">
        <v>248</v>
      </c>
      <c r="D88" s="22" t="s">
        <v>224</v>
      </c>
      <c r="E88" s="3">
        <v>20822</v>
      </c>
      <c r="F88" s="3">
        <v>2082</v>
      </c>
      <c r="G88" s="14">
        <v>2658</v>
      </c>
      <c r="H88" s="106">
        <v>427</v>
      </c>
      <c r="I88" s="36">
        <f t="shared" si="5"/>
        <v>18164</v>
      </c>
      <c r="J88" s="4">
        <v>8.1764999999999997E-3</v>
      </c>
      <c r="K88" s="38">
        <f t="shared" si="6"/>
        <v>148.51794599999999</v>
      </c>
      <c r="L88" s="11">
        <f t="shared" si="7"/>
        <v>1655</v>
      </c>
      <c r="M88" s="19">
        <v>8.176499999999999E-2</v>
      </c>
      <c r="N88" s="38">
        <f t="shared" si="8"/>
        <v>135.32107499999998</v>
      </c>
      <c r="O88" s="13">
        <f t="shared" si="9"/>
        <v>283.839021</v>
      </c>
    </row>
    <row r="89" spans="1:15" ht="15" x14ac:dyDescent="0.25">
      <c r="A89" s="22" t="s">
        <v>213</v>
      </c>
      <c r="B89" s="27" t="s">
        <v>7</v>
      </c>
      <c r="C89" s="27" t="s">
        <v>160</v>
      </c>
      <c r="D89" s="22" t="s">
        <v>222</v>
      </c>
      <c r="E89" s="27">
        <v>0</v>
      </c>
      <c r="F89" s="27">
        <v>0</v>
      </c>
      <c r="G89" s="14">
        <v>1549</v>
      </c>
      <c r="H89" s="106">
        <v>132</v>
      </c>
      <c r="I89" s="36">
        <f t="shared" si="5"/>
        <v>0</v>
      </c>
      <c r="J89" s="4">
        <v>1.035E-2</v>
      </c>
      <c r="K89" s="38">
        <f t="shared" si="6"/>
        <v>0</v>
      </c>
      <c r="L89" s="11">
        <f t="shared" si="7"/>
        <v>0</v>
      </c>
      <c r="M89" s="19">
        <v>0.10349999999999999</v>
      </c>
      <c r="N89" s="38">
        <f t="shared" si="8"/>
        <v>0</v>
      </c>
      <c r="O89" s="13">
        <f t="shared" si="9"/>
        <v>0</v>
      </c>
    </row>
    <row r="90" spans="1:15" ht="15" x14ac:dyDescent="0.25">
      <c r="A90" s="22" t="s">
        <v>213</v>
      </c>
      <c r="B90" s="27" t="s">
        <v>7</v>
      </c>
      <c r="C90" s="27" t="s">
        <v>160</v>
      </c>
      <c r="D90" s="22" t="s">
        <v>223</v>
      </c>
      <c r="E90" s="27">
        <v>0</v>
      </c>
      <c r="F90" s="27">
        <v>0</v>
      </c>
      <c r="G90" s="14">
        <v>1382</v>
      </c>
      <c r="H90" s="106">
        <v>598</v>
      </c>
      <c r="I90" s="36">
        <f t="shared" si="5"/>
        <v>0</v>
      </c>
      <c r="J90" s="4">
        <v>1.035E-2</v>
      </c>
      <c r="K90" s="38">
        <f t="shared" si="6"/>
        <v>0</v>
      </c>
      <c r="L90" s="11">
        <f t="shared" si="7"/>
        <v>0</v>
      </c>
      <c r="M90" s="19">
        <v>0.10349999999999999</v>
      </c>
      <c r="N90" s="38">
        <f t="shared" si="8"/>
        <v>0</v>
      </c>
      <c r="O90" s="13">
        <f t="shared" si="9"/>
        <v>0</v>
      </c>
    </row>
    <row r="91" spans="1:15" ht="15" x14ac:dyDescent="0.25">
      <c r="A91" s="27" t="s">
        <v>229</v>
      </c>
      <c r="B91" s="18"/>
      <c r="C91" s="27" t="s">
        <v>225</v>
      </c>
      <c r="D91" s="22"/>
      <c r="E91" s="27"/>
      <c r="F91" s="27"/>
      <c r="G91" s="14"/>
      <c r="H91" s="106"/>
      <c r="I91" s="36">
        <f t="shared" si="5"/>
        <v>0</v>
      </c>
      <c r="J91" s="27"/>
      <c r="K91" s="38">
        <f t="shared" si="6"/>
        <v>0</v>
      </c>
      <c r="L91" s="11">
        <f t="shared" si="7"/>
        <v>0</v>
      </c>
      <c r="M91" s="27"/>
      <c r="N91" s="38">
        <f t="shared" si="8"/>
        <v>0</v>
      </c>
      <c r="O91" s="13">
        <f t="shared" si="9"/>
        <v>0</v>
      </c>
    </row>
    <row r="92" spans="1:15" ht="15" x14ac:dyDescent="0.25">
      <c r="A92" s="21" t="s">
        <v>214</v>
      </c>
      <c r="B92" s="21" t="s">
        <v>7</v>
      </c>
      <c r="C92" s="21" t="s">
        <v>246</v>
      </c>
      <c r="D92" s="65" t="s">
        <v>216</v>
      </c>
      <c r="E92" s="6">
        <v>0</v>
      </c>
      <c r="F92" s="6">
        <v>0</v>
      </c>
      <c r="G92" s="14">
        <v>5286</v>
      </c>
      <c r="H92" s="106">
        <v>28204</v>
      </c>
      <c r="I92" s="36">
        <f t="shared" si="5"/>
        <v>0</v>
      </c>
      <c r="J92" s="7">
        <v>4.0364999999999993E-3</v>
      </c>
      <c r="K92" s="38">
        <f t="shared" si="6"/>
        <v>0</v>
      </c>
      <c r="L92" s="11">
        <f t="shared" si="7"/>
        <v>0</v>
      </c>
      <c r="M92" s="78">
        <v>3.9329999999999997E-2</v>
      </c>
      <c r="N92" s="38">
        <f t="shared" si="8"/>
        <v>0</v>
      </c>
      <c r="O92" s="13">
        <f t="shared" si="9"/>
        <v>0</v>
      </c>
    </row>
    <row r="93" spans="1:15" ht="15" x14ac:dyDescent="0.25">
      <c r="A93" s="21" t="s">
        <v>215</v>
      </c>
      <c r="B93" s="21" t="s">
        <v>7</v>
      </c>
      <c r="C93" s="21" t="s">
        <v>246</v>
      </c>
      <c r="D93" s="65" t="s">
        <v>218</v>
      </c>
      <c r="E93" s="6">
        <v>0</v>
      </c>
      <c r="F93" s="6">
        <v>0</v>
      </c>
      <c r="G93" s="14">
        <v>14772</v>
      </c>
      <c r="H93" s="106">
        <v>54423</v>
      </c>
      <c r="I93" s="36">
        <f t="shared" si="5"/>
        <v>0</v>
      </c>
      <c r="J93" s="7">
        <v>4.0364999999999993E-3</v>
      </c>
      <c r="K93" s="38">
        <f t="shared" si="6"/>
        <v>0</v>
      </c>
      <c r="L93" s="11">
        <f t="shared" si="7"/>
        <v>0</v>
      </c>
      <c r="M93" s="78">
        <v>3.9329999999999997E-2</v>
      </c>
      <c r="N93" s="38">
        <f t="shared" si="8"/>
        <v>0</v>
      </c>
      <c r="O93" s="13">
        <f t="shared" si="9"/>
        <v>0</v>
      </c>
    </row>
    <row r="94" spans="1:15" ht="15" x14ac:dyDescent="0.25">
      <c r="A94" s="21" t="s">
        <v>217</v>
      </c>
      <c r="B94" s="21" t="s">
        <v>7</v>
      </c>
      <c r="C94" s="21" t="s">
        <v>246</v>
      </c>
      <c r="D94" s="65" t="s">
        <v>220</v>
      </c>
      <c r="E94" s="6">
        <v>0</v>
      </c>
      <c r="F94" s="6">
        <v>0</v>
      </c>
      <c r="G94" s="14">
        <v>18061</v>
      </c>
      <c r="H94" s="106">
        <v>4388</v>
      </c>
      <c r="I94" s="36">
        <f t="shared" si="5"/>
        <v>0</v>
      </c>
      <c r="J94" s="7">
        <v>4.0364999999999993E-3</v>
      </c>
      <c r="K94" s="38">
        <f t="shared" si="6"/>
        <v>0</v>
      </c>
      <c r="L94" s="11">
        <f t="shared" si="7"/>
        <v>0</v>
      </c>
      <c r="M94" s="78">
        <v>3.9329999999999997E-2</v>
      </c>
      <c r="N94" s="38">
        <f t="shared" si="8"/>
        <v>0</v>
      </c>
      <c r="O94" s="13">
        <f t="shared" si="9"/>
        <v>0</v>
      </c>
    </row>
    <row r="95" spans="1:15" ht="15" x14ac:dyDescent="0.25">
      <c r="A95" s="27" t="s">
        <v>219</v>
      </c>
      <c r="B95" s="27" t="s">
        <v>7</v>
      </c>
      <c r="C95" s="27" t="s">
        <v>160</v>
      </c>
      <c r="D95" s="22" t="s">
        <v>231</v>
      </c>
      <c r="E95" s="3">
        <v>21000</v>
      </c>
      <c r="F95" s="3">
        <v>5000</v>
      </c>
      <c r="G95" s="14"/>
      <c r="H95" s="106"/>
      <c r="I95" s="36">
        <f t="shared" si="5"/>
        <v>21000</v>
      </c>
      <c r="J95" s="4">
        <v>1.035E-2</v>
      </c>
      <c r="K95" s="38">
        <f t="shared" si="6"/>
        <v>217.35</v>
      </c>
      <c r="L95" s="11">
        <f t="shared" si="7"/>
        <v>5000</v>
      </c>
      <c r="M95" s="19">
        <v>0.10349999999999999</v>
      </c>
      <c r="N95" s="38">
        <f t="shared" si="8"/>
        <v>517.5</v>
      </c>
      <c r="O95" s="13">
        <f t="shared" si="9"/>
        <v>734.85</v>
      </c>
    </row>
    <row r="96" spans="1:15" ht="15" x14ac:dyDescent="0.25">
      <c r="A96" s="27" t="s">
        <v>66</v>
      </c>
      <c r="B96" s="27" t="s">
        <v>221</v>
      </c>
      <c r="C96" s="27" t="s">
        <v>225</v>
      </c>
      <c r="D96" s="22"/>
      <c r="G96" s="14"/>
      <c r="H96" s="106"/>
      <c r="I96" s="36">
        <f t="shared" si="5"/>
        <v>0</v>
      </c>
      <c r="J96" s="112"/>
      <c r="K96" s="38">
        <f t="shared" si="6"/>
        <v>0</v>
      </c>
      <c r="L96" s="11">
        <f t="shared" si="7"/>
        <v>0</v>
      </c>
      <c r="M96" s="112"/>
      <c r="N96" s="38">
        <f t="shared" si="8"/>
        <v>0</v>
      </c>
      <c r="O96" s="13">
        <f t="shared" si="9"/>
        <v>0</v>
      </c>
    </row>
    <row r="97" spans="1:15" ht="15" x14ac:dyDescent="0.25">
      <c r="A97" s="21" t="s">
        <v>226</v>
      </c>
      <c r="B97" s="21" t="s">
        <v>7</v>
      </c>
      <c r="C97" s="21" t="s">
        <v>227</v>
      </c>
      <c r="D97" s="65" t="s">
        <v>232</v>
      </c>
      <c r="E97" s="21">
        <v>0</v>
      </c>
      <c r="F97" s="6">
        <v>0</v>
      </c>
      <c r="G97" s="14">
        <v>5670</v>
      </c>
      <c r="H97" s="106">
        <v>940</v>
      </c>
      <c r="I97" s="36">
        <f t="shared" si="5"/>
        <v>0</v>
      </c>
      <c r="J97" s="7">
        <v>4.0364999999999993E-3</v>
      </c>
      <c r="K97" s="38">
        <f t="shared" si="6"/>
        <v>0</v>
      </c>
      <c r="L97" s="11">
        <f t="shared" si="7"/>
        <v>0</v>
      </c>
      <c r="M97" s="78">
        <v>3.9329999999999997E-2</v>
      </c>
      <c r="N97" s="38">
        <f t="shared" si="8"/>
        <v>0</v>
      </c>
      <c r="O97" s="13">
        <f t="shared" si="9"/>
        <v>0</v>
      </c>
    </row>
    <row r="98" spans="1:15" ht="15" x14ac:dyDescent="0.25">
      <c r="A98" s="21" t="s">
        <v>228</v>
      </c>
      <c r="B98" s="21" t="s">
        <v>7</v>
      </c>
      <c r="C98" s="21" t="s">
        <v>195</v>
      </c>
      <c r="D98" s="65" t="s">
        <v>236</v>
      </c>
      <c r="E98" s="21">
        <v>12000</v>
      </c>
      <c r="F98" s="6">
        <v>0</v>
      </c>
      <c r="G98" s="14">
        <v>3774</v>
      </c>
      <c r="H98" s="106">
        <v>51</v>
      </c>
      <c r="I98" s="36">
        <f t="shared" si="5"/>
        <v>8226</v>
      </c>
      <c r="J98" s="7">
        <v>1.035E-2</v>
      </c>
      <c r="K98" s="38">
        <f t="shared" si="6"/>
        <v>85.139099999999999</v>
      </c>
      <c r="L98" s="11">
        <f t="shared" si="7"/>
        <v>0</v>
      </c>
      <c r="M98" s="78">
        <v>0.10349999999999999</v>
      </c>
      <c r="N98" s="38">
        <f t="shared" si="8"/>
        <v>0</v>
      </c>
      <c r="O98" s="13">
        <f t="shared" si="9"/>
        <v>85.139099999999999</v>
      </c>
    </row>
    <row r="99" spans="1:15" ht="15" x14ac:dyDescent="0.25">
      <c r="A99" s="27" t="s">
        <v>230</v>
      </c>
      <c r="B99" s="27" t="s">
        <v>7</v>
      </c>
      <c r="C99" s="27" t="s">
        <v>247</v>
      </c>
      <c r="D99" s="22" t="s">
        <v>233</v>
      </c>
      <c r="E99" s="27">
        <v>0</v>
      </c>
      <c r="F99" s="3">
        <v>0</v>
      </c>
      <c r="G99" s="14">
        <v>38978</v>
      </c>
      <c r="H99" s="106">
        <v>13500</v>
      </c>
      <c r="I99" s="36">
        <f t="shared" si="5"/>
        <v>0</v>
      </c>
      <c r="J99" s="4">
        <v>3.8999999999999998E-3</v>
      </c>
      <c r="K99" s="38">
        <f t="shared" si="6"/>
        <v>0</v>
      </c>
      <c r="L99" s="11">
        <f t="shared" si="7"/>
        <v>0</v>
      </c>
      <c r="M99" s="19">
        <v>3.9E-2</v>
      </c>
      <c r="N99" s="38">
        <f t="shared" si="8"/>
        <v>0</v>
      </c>
      <c r="O99" s="13">
        <f t="shared" si="9"/>
        <v>0</v>
      </c>
    </row>
    <row r="100" spans="1:15" ht="15" x14ac:dyDescent="0.25">
      <c r="A100" s="21" t="s">
        <v>234</v>
      </c>
      <c r="B100" s="21" t="s">
        <v>7</v>
      </c>
      <c r="C100" s="21" t="s">
        <v>248</v>
      </c>
      <c r="D100" s="65" t="s">
        <v>235</v>
      </c>
      <c r="E100" s="6">
        <v>10000</v>
      </c>
      <c r="F100" s="6">
        <v>0</v>
      </c>
      <c r="G100" s="14">
        <v>3278</v>
      </c>
      <c r="H100" s="106">
        <v>4895</v>
      </c>
      <c r="I100" s="36">
        <f t="shared" si="5"/>
        <v>6722</v>
      </c>
      <c r="J100" s="7">
        <v>5.6924999999999996E-3</v>
      </c>
      <c r="K100" s="38">
        <f t="shared" si="6"/>
        <v>38.264984999999996</v>
      </c>
      <c r="L100" s="11">
        <f t="shared" si="7"/>
        <v>0</v>
      </c>
      <c r="M100" s="78">
        <v>5.6924999999999996E-2</v>
      </c>
      <c r="N100" s="38">
        <f t="shared" si="8"/>
        <v>0</v>
      </c>
      <c r="O100" s="13">
        <f t="shared" si="9"/>
        <v>38.264984999999996</v>
      </c>
    </row>
    <row r="101" spans="1:15" ht="15" x14ac:dyDescent="0.25">
      <c r="A101" s="62" t="s">
        <v>238</v>
      </c>
      <c r="B101" s="27" t="s">
        <v>7</v>
      </c>
      <c r="C101" s="27" t="s">
        <v>247</v>
      </c>
      <c r="D101" s="22" t="s">
        <v>240</v>
      </c>
      <c r="E101" s="3">
        <v>50000</v>
      </c>
      <c r="F101" s="3">
        <v>0</v>
      </c>
      <c r="G101" s="14">
        <v>17068</v>
      </c>
      <c r="H101" s="106">
        <v>4205</v>
      </c>
      <c r="I101" s="36">
        <f t="shared" si="5"/>
        <v>32932</v>
      </c>
      <c r="J101" s="4">
        <v>3.9329999999999999E-3</v>
      </c>
      <c r="K101" s="38">
        <f t="shared" si="6"/>
        <v>129.521556</v>
      </c>
      <c r="L101" s="11">
        <f t="shared" si="7"/>
        <v>0</v>
      </c>
      <c r="M101" s="19">
        <v>3.9329999999999997E-2</v>
      </c>
      <c r="N101" s="38">
        <f t="shared" si="8"/>
        <v>0</v>
      </c>
      <c r="O101" s="13">
        <f t="shared" si="9"/>
        <v>129.521556</v>
      </c>
    </row>
    <row r="102" spans="1:15" ht="15" x14ac:dyDescent="0.25">
      <c r="A102" s="27" t="s">
        <v>239</v>
      </c>
      <c r="B102" s="27" t="s">
        <v>7</v>
      </c>
      <c r="C102" s="27" t="s">
        <v>139</v>
      </c>
      <c r="D102" s="22" t="s">
        <v>208</v>
      </c>
      <c r="E102" s="3">
        <v>15000</v>
      </c>
      <c r="F102" s="3">
        <v>10000</v>
      </c>
      <c r="G102" s="10">
        <v>4361</v>
      </c>
      <c r="H102" s="105">
        <v>811</v>
      </c>
      <c r="I102" s="36">
        <f t="shared" si="5"/>
        <v>10639</v>
      </c>
      <c r="J102" s="4">
        <v>4.0364999999999993E-3</v>
      </c>
      <c r="K102" s="38">
        <f t="shared" si="6"/>
        <v>42.944323499999996</v>
      </c>
      <c r="L102" s="11">
        <f t="shared" si="7"/>
        <v>9189</v>
      </c>
      <c r="M102" s="19">
        <v>4.0364999999999998E-2</v>
      </c>
      <c r="N102" s="38">
        <f t="shared" si="8"/>
        <v>370.91398499999997</v>
      </c>
      <c r="O102" s="13">
        <f t="shared" si="9"/>
        <v>413.85830849999996</v>
      </c>
    </row>
    <row r="103" spans="1:15" ht="15" x14ac:dyDescent="0.2">
      <c r="A103" s="65" t="s">
        <v>241</v>
      </c>
      <c r="B103" s="65" t="s">
        <v>7</v>
      </c>
      <c r="C103" s="65" t="s">
        <v>244</v>
      </c>
      <c r="D103" s="65" t="s">
        <v>243</v>
      </c>
      <c r="E103" s="14">
        <v>0</v>
      </c>
      <c r="F103" s="14">
        <v>0</v>
      </c>
      <c r="G103" s="10">
        <v>13628</v>
      </c>
      <c r="H103" s="105">
        <v>23363</v>
      </c>
      <c r="I103" s="36">
        <f t="shared" si="5"/>
        <v>0</v>
      </c>
      <c r="J103" s="86">
        <v>1.035E-2</v>
      </c>
      <c r="K103" s="38">
        <f t="shared" si="6"/>
        <v>0</v>
      </c>
      <c r="L103" s="11">
        <f t="shared" si="7"/>
        <v>0</v>
      </c>
      <c r="M103" s="89">
        <v>0.10349999999999999</v>
      </c>
      <c r="N103" s="38">
        <f t="shared" si="8"/>
        <v>0</v>
      </c>
      <c r="O103" s="13">
        <f t="shared" si="9"/>
        <v>0</v>
      </c>
    </row>
    <row r="104" spans="1:15" ht="15" x14ac:dyDescent="0.25">
      <c r="A104" s="21" t="s">
        <v>242</v>
      </c>
      <c r="B104" s="21" t="s">
        <v>7</v>
      </c>
      <c r="C104" s="21" t="s">
        <v>246</v>
      </c>
      <c r="D104" s="65" t="s">
        <v>249</v>
      </c>
      <c r="E104" s="6">
        <v>0</v>
      </c>
      <c r="F104" s="6">
        <v>0</v>
      </c>
      <c r="G104" s="14">
        <v>6690</v>
      </c>
      <c r="H104" s="106">
        <v>3218</v>
      </c>
      <c r="I104" s="36">
        <f t="shared" si="5"/>
        <v>0</v>
      </c>
      <c r="J104" s="7">
        <v>5.6924999999999996E-3</v>
      </c>
      <c r="K104" s="38">
        <f t="shared" si="6"/>
        <v>0</v>
      </c>
      <c r="L104" s="11">
        <f t="shared" si="7"/>
        <v>0</v>
      </c>
      <c r="M104" s="78">
        <v>5.6924999999999996E-2</v>
      </c>
      <c r="N104" s="38">
        <f t="shared" si="8"/>
        <v>0</v>
      </c>
      <c r="O104" s="13">
        <f t="shared" si="9"/>
        <v>0</v>
      </c>
    </row>
    <row r="105" spans="1:15" ht="15" x14ac:dyDescent="0.25">
      <c r="A105" s="27" t="s">
        <v>330</v>
      </c>
      <c r="B105" s="1"/>
      <c r="C105" s="79" t="s">
        <v>225</v>
      </c>
      <c r="D105" s="94"/>
      <c r="E105" s="3"/>
      <c r="F105" s="3"/>
      <c r="G105" s="68"/>
      <c r="H105" s="68"/>
      <c r="I105" s="36">
        <f t="shared" si="5"/>
        <v>0</v>
      </c>
      <c r="J105" s="4"/>
      <c r="K105" s="38">
        <f t="shared" si="6"/>
        <v>0</v>
      </c>
      <c r="L105" s="11">
        <f t="shared" si="7"/>
        <v>0</v>
      </c>
      <c r="M105" s="19"/>
      <c r="N105" s="38">
        <f t="shared" si="8"/>
        <v>0</v>
      </c>
      <c r="O105" s="13">
        <f t="shared" si="9"/>
        <v>0</v>
      </c>
    </row>
    <row r="106" spans="1:15" ht="15" x14ac:dyDescent="0.25">
      <c r="A106" s="27" t="s">
        <v>245</v>
      </c>
      <c r="B106" s="27" t="s">
        <v>7</v>
      </c>
      <c r="C106" s="27" t="s">
        <v>246</v>
      </c>
      <c r="D106" s="22" t="s">
        <v>250</v>
      </c>
      <c r="E106" s="3">
        <v>100000</v>
      </c>
      <c r="F106" s="3">
        <v>0</v>
      </c>
      <c r="G106" s="6">
        <v>13403</v>
      </c>
      <c r="H106" s="110">
        <v>584</v>
      </c>
      <c r="I106" s="36">
        <f t="shared" si="5"/>
        <v>86597</v>
      </c>
      <c r="J106" s="4">
        <v>4.0364999999999993E-3</v>
      </c>
      <c r="K106" s="38">
        <f t="shared" si="6"/>
        <v>349.54879049999994</v>
      </c>
      <c r="L106" s="11">
        <f t="shared" si="7"/>
        <v>0</v>
      </c>
      <c r="M106" s="19">
        <v>4.0364999999999998E-2</v>
      </c>
      <c r="N106" s="38">
        <f t="shared" si="8"/>
        <v>0</v>
      </c>
      <c r="O106" s="13">
        <f t="shared" si="9"/>
        <v>349.54879049999994</v>
      </c>
    </row>
    <row r="107" spans="1:15" ht="15" x14ac:dyDescent="0.25">
      <c r="A107" s="27" t="s">
        <v>251</v>
      </c>
      <c r="B107" s="27" t="s">
        <v>7</v>
      </c>
      <c r="C107" s="27" t="s">
        <v>246</v>
      </c>
      <c r="D107" s="22" t="s">
        <v>253</v>
      </c>
      <c r="E107" s="3">
        <v>1500</v>
      </c>
      <c r="F107" s="3">
        <v>1500</v>
      </c>
      <c r="G107" s="10">
        <v>2898</v>
      </c>
      <c r="H107" s="105">
        <v>967</v>
      </c>
      <c r="I107" s="36">
        <f t="shared" si="5"/>
        <v>0</v>
      </c>
      <c r="J107" s="4">
        <v>4.0364999999999993E-3</v>
      </c>
      <c r="K107" s="38">
        <f t="shared" si="6"/>
        <v>0</v>
      </c>
      <c r="L107" s="11">
        <f t="shared" si="7"/>
        <v>533</v>
      </c>
      <c r="M107" s="19">
        <v>4.0364999999999998E-2</v>
      </c>
      <c r="N107" s="38">
        <f t="shared" si="8"/>
        <v>21.514544999999998</v>
      </c>
      <c r="O107" s="13">
        <f t="shared" si="9"/>
        <v>21.514544999999998</v>
      </c>
    </row>
    <row r="108" spans="1:15" ht="15" x14ac:dyDescent="0.25">
      <c r="A108" s="65" t="s">
        <v>252</v>
      </c>
      <c r="B108" s="21" t="s">
        <v>7</v>
      </c>
      <c r="C108" s="21" t="s">
        <v>246</v>
      </c>
      <c r="D108" s="65" t="s">
        <v>255</v>
      </c>
      <c r="E108" s="21">
        <v>0</v>
      </c>
      <c r="F108" s="21">
        <v>0</v>
      </c>
      <c r="G108" s="14">
        <v>2446</v>
      </c>
      <c r="H108" s="106">
        <v>15338</v>
      </c>
      <c r="I108" s="36">
        <f t="shared" si="5"/>
        <v>0</v>
      </c>
      <c r="J108" s="7">
        <v>3.8E-3</v>
      </c>
      <c r="K108" s="38">
        <f t="shared" si="6"/>
        <v>0</v>
      </c>
      <c r="L108" s="11">
        <f t="shared" si="7"/>
        <v>0</v>
      </c>
      <c r="M108" s="78">
        <v>3.7999999999999999E-2</v>
      </c>
      <c r="N108" s="38">
        <f t="shared" si="8"/>
        <v>0</v>
      </c>
      <c r="O108" s="13">
        <f t="shared" si="9"/>
        <v>0</v>
      </c>
    </row>
    <row r="109" spans="1:15" ht="15" x14ac:dyDescent="0.25">
      <c r="A109" s="65" t="s">
        <v>252</v>
      </c>
      <c r="B109" s="21" t="s">
        <v>7</v>
      </c>
      <c r="C109" s="21" t="s">
        <v>246</v>
      </c>
      <c r="D109" s="65" t="s">
        <v>256</v>
      </c>
      <c r="E109" s="21">
        <v>0</v>
      </c>
      <c r="F109" s="21">
        <v>0</v>
      </c>
      <c r="G109" s="14">
        <v>6184</v>
      </c>
      <c r="H109" s="106">
        <v>13868</v>
      </c>
      <c r="I109" s="36">
        <f t="shared" si="5"/>
        <v>0</v>
      </c>
      <c r="J109" s="7">
        <v>3.8E-3</v>
      </c>
      <c r="K109" s="38">
        <f t="shared" si="6"/>
        <v>0</v>
      </c>
      <c r="L109" s="11">
        <f t="shared" si="7"/>
        <v>0</v>
      </c>
      <c r="M109" s="78">
        <v>3.7999999999999999E-2</v>
      </c>
      <c r="N109" s="38">
        <f t="shared" si="8"/>
        <v>0</v>
      </c>
      <c r="O109" s="13">
        <f t="shared" si="9"/>
        <v>0</v>
      </c>
    </row>
    <row r="110" spans="1:15" ht="15" x14ac:dyDescent="0.25">
      <c r="A110" s="65" t="s">
        <v>252</v>
      </c>
      <c r="B110" s="21" t="s">
        <v>7</v>
      </c>
      <c r="C110" s="21" t="s">
        <v>247</v>
      </c>
      <c r="D110" s="65" t="s">
        <v>254</v>
      </c>
      <c r="E110" s="21">
        <v>0</v>
      </c>
      <c r="F110" s="21">
        <v>0</v>
      </c>
      <c r="G110" s="14">
        <v>13592</v>
      </c>
      <c r="H110" s="106">
        <v>49033</v>
      </c>
      <c r="I110" s="36">
        <f t="shared" si="5"/>
        <v>0</v>
      </c>
      <c r="J110" s="7">
        <v>3.8E-3</v>
      </c>
      <c r="K110" s="38">
        <f t="shared" si="6"/>
        <v>0</v>
      </c>
      <c r="L110" s="11">
        <f t="shared" si="7"/>
        <v>0</v>
      </c>
      <c r="M110" s="78">
        <v>3.7999999999999999E-2</v>
      </c>
      <c r="N110" s="38">
        <f t="shared" si="8"/>
        <v>0</v>
      </c>
      <c r="O110" s="13">
        <f t="shared" si="9"/>
        <v>0</v>
      </c>
    </row>
    <row r="111" spans="1:15" ht="15" x14ac:dyDescent="0.25">
      <c r="A111" s="27" t="s">
        <v>257</v>
      </c>
      <c r="B111" s="27" t="s">
        <v>15</v>
      </c>
      <c r="C111" s="27" t="s">
        <v>258</v>
      </c>
      <c r="D111" s="22" t="s">
        <v>265</v>
      </c>
      <c r="E111" s="3">
        <v>18900</v>
      </c>
      <c r="F111" s="3">
        <v>12600</v>
      </c>
      <c r="G111" s="14"/>
      <c r="H111" s="106"/>
      <c r="I111" s="36">
        <f t="shared" si="5"/>
        <v>18900</v>
      </c>
      <c r="J111" s="4">
        <v>3.8999999999999998E-3</v>
      </c>
      <c r="K111" s="38">
        <f t="shared" si="6"/>
        <v>73.709999999999994</v>
      </c>
      <c r="L111" s="11">
        <f t="shared" si="7"/>
        <v>12600</v>
      </c>
      <c r="M111" s="19">
        <v>3.9E-2</v>
      </c>
      <c r="N111" s="38">
        <f t="shared" si="8"/>
        <v>491.4</v>
      </c>
      <c r="O111" s="13">
        <f t="shared" si="9"/>
        <v>565.11</v>
      </c>
    </row>
    <row r="112" spans="1:15" ht="15" x14ac:dyDescent="0.25">
      <c r="A112" s="21" t="s">
        <v>261</v>
      </c>
      <c r="B112" s="21" t="s">
        <v>7</v>
      </c>
      <c r="C112" s="21" t="s">
        <v>259</v>
      </c>
      <c r="D112" s="95" t="s">
        <v>264</v>
      </c>
      <c r="E112" s="21">
        <v>0</v>
      </c>
      <c r="F112" s="21">
        <v>0</v>
      </c>
      <c r="G112" s="14">
        <v>17884</v>
      </c>
      <c r="H112" s="106">
        <v>26421</v>
      </c>
      <c r="I112" s="36">
        <f t="shared" si="5"/>
        <v>0</v>
      </c>
      <c r="J112" s="7">
        <v>3.5000000000000001E-3</v>
      </c>
      <c r="K112" s="38">
        <f t="shared" si="6"/>
        <v>0</v>
      </c>
      <c r="L112" s="11">
        <f t="shared" si="7"/>
        <v>0</v>
      </c>
      <c r="M112" s="78">
        <v>3.5000000000000003E-2</v>
      </c>
      <c r="N112" s="38">
        <f t="shared" si="8"/>
        <v>0</v>
      </c>
      <c r="O112" s="13">
        <f t="shared" si="9"/>
        <v>0</v>
      </c>
    </row>
    <row r="113" spans="1:15" ht="15" x14ac:dyDescent="0.25">
      <c r="A113" s="21" t="s">
        <v>260</v>
      </c>
      <c r="B113" s="21" t="s">
        <v>7</v>
      </c>
      <c r="C113" s="21" t="s">
        <v>246</v>
      </c>
      <c r="D113" s="96" t="s">
        <v>263</v>
      </c>
      <c r="E113" s="6">
        <v>50000</v>
      </c>
      <c r="F113" s="6">
        <v>0</v>
      </c>
      <c r="G113" s="14">
        <v>5500</v>
      </c>
      <c r="H113" s="106">
        <v>15951</v>
      </c>
      <c r="I113" s="36">
        <f t="shared" si="5"/>
        <v>44500</v>
      </c>
      <c r="J113" s="7">
        <v>3.8999999999999998E-3</v>
      </c>
      <c r="K113" s="38">
        <f t="shared" si="6"/>
        <v>173.54999999999998</v>
      </c>
      <c r="L113" s="11">
        <f t="shared" si="7"/>
        <v>0</v>
      </c>
      <c r="M113" s="78">
        <v>3.9E-2</v>
      </c>
      <c r="N113" s="38">
        <f t="shared" si="8"/>
        <v>0</v>
      </c>
      <c r="O113" s="13">
        <f t="shared" si="9"/>
        <v>173.54999999999998</v>
      </c>
    </row>
    <row r="114" spans="1:15" ht="15" x14ac:dyDescent="0.25">
      <c r="A114" s="99" t="s">
        <v>262</v>
      </c>
      <c r="B114" s="99" t="s">
        <v>37</v>
      </c>
      <c r="C114" s="99" t="s">
        <v>225</v>
      </c>
      <c r="D114" s="98"/>
      <c r="E114" s="82"/>
      <c r="F114" s="82"/>
      <c r="G114" s="6"/>
      <c r="H114" s="110"/>
      <c r="I114" s="36">
        <f t="shared" si="5"/>
        <v>0</v>
      </c>
      <c r="J114" s="21"/>
      <c r="K114" s="38">
        <f t="shared" si="6"/>
        <v>0</v>
      </c>
      <c r="L114" s="11">
        <f t="shared" si="7"/>
        <v>0</v>
      </c>
      <c r="M114" s="21"/>
      <c r="N114" s="38">
        <f t="shared" si="8"/>
        <v>0</v>
      </c>
      <c r="O114" s="13">
        <f t="shared" si="9"/>
        <v>0</v>
      </c>
    </row>
    <row r="115" spans="1:15" ht="15" x14ac:dyDescent="0.25">
      <c r="A115" s="93" t="s">
        <v>266</v>
      </c>
      <c r="B115" s="27" t="s">
        <v>7</v>
      </c>
      <c r="C115" s="27" t="s">
        <v>248</v>
      </c>
      <c r="D115" s="22" t="s">
        <v>269</v>
      </c>
      <c r="E115" s="74">
        <v>15000</v>
      </c>
      <c r="F115" s="3">
        <v>10311</v>
      </c>
      <c r="G115" s="3">
        <v>3082</v>
      </c>
      <c r="H115" s="111">
        <v>9846</v>
      </c>
      <c r="I115" s="36">
        <f t="shared" si="5"/>
        <v>11918</v>
      </c>
      <c r="J115" s="4">
        <v>4.1999999999999997E-3</v>
      </c>
      <c r="K115" s="38">
        <f t="shared" si="6"/>
        <v>50.055599999999998</v>
      </c>
      <c r="L115" s="11">
        <f t="shared" si="7"/>
        <v>465</v>
      </c>
      <c r="M115" s="19">
        <v>4.2000000000000003E-2</v>
      </c>
      <c r="N115" s="38">
        <f t="shared" si="8"/>
        <v>19.53</v>
      </c>
      <c r="O115" s="13">
        <f t="shared" si="9"/>
        <v>69.585599999999999</v>
      </c>
    </row>
    <row r="116" spans="1:15" ht="15" x14ac:dyDescent="0.25">
      <c r="A116" s="93" t="s">
        <v>266</v>
      </c>
      <c r="B116" s="63"/>
      <c r="C116" s="85" t="s">
        <v>225</v>
      </c>
      <c r="D116" s="96"/>
      <c r="E116" s="61"/>
      <c r="F116" s="61"/>
      <c r="G116" s="6"/>
      <c r="H116" s="110"/>
      <c r="I116" s="36">
        <f t="shared" si="5"/>
        <v>0</v>
      </c>
      <c r="J116" s="113"/>
      <c r="K116" s="38">
        <f t="shared" si="6"/>
        <v>0</v>
      </c>
      <c r="L116" s="11">
        <f t="shared" si="7"/>
        <v>0</v>
      </c>
      <c r="M116" s="113"/>
      <c r="N116" s="38">
        <f t="shared" si="8"/>
        <v>0</v>
      </c>
      <c r="O116" s="13">
        <f t="shared" si="9"/>
        <v>0</v>
      </c>
    </row>
    <row r="117" spans="1:15" ht="15" x14ac:dyDescent="0.25">
      <c r="A117" s="27" t="s">
        <v>268</v>
      </c>
      <c r="B117" s="22" t="s">
        <v>7</v>
      </c>
      <c r="C117" s="27" t="s">
        <v>248</v>
      </c>
      <c r="D117" s="22" t="s">
        <v>272</v>
      </c>
      <c r="E117" s="74">
        <v>14000</v>
      </c>
      <c r="F117" s="3">
        <v>9600</v>
      </c>
      <c r="G117" s="3">
        <v>1368</v>
      </c>
      <c r="H117" s="111">
        <v>4784</v>
      </c>
      <c r="I117" s="36">
        <f t="shared" si="5"/>
        <v>12632</v>
      </c>
      <c r="J117" s="4">
        <v>6.8999999999999999E-3</v>
      </c>
      <c r="K117" s="38">
        <f t="shared" si="6"/>
        <v>87.160799999999995</v>
      </c>
      <c r="L117" s="11">
        <f t="shared" si="7"/>
        <v>4816</v>
      </c>
      <c r="M117" s="19">
        <v>6.9000000000000006E-2</v>
      </c>
      <c r="N117" s="38">
        <f t="shared" si="8"/>
        <v>332.30400000000003</v>
      </c>
      <c r="O117" s="13">
        <f t="shared" si="9"/>
        <v>419.46480000000003</v>
      </c>
    </row>
    <row r="118" spans="1:15" ht="15" x14ac:dyDescent="0.25">
      <c r="A118" s="21" t="s">
        <v>267</v>
      </c>
      <c r="B118" s="65" t="s">
        <v>7</v>
      </c>
      <c r="C118" s="21" t="s">
        <v>248</v>
      </c>
      <c r="D118" s="65" t="s">
        <v>270</v>
      </c>
      <c r="E118" s="6">
        <v>50000</v>
      </c>
      <c r="F118" s="6">
        <v>0</v>
      </c>
      <c r="G118" s="6">
        <v>1563</v>
      </c>
      <c r="H118" s="110">
        <v>134</v>
      </c>
      <c r="I118" s="36">
        <f t="shared" si="5"/>
        <v>48437</v>
      </c>
      <c r="J118" s="7">
        <v>5.4999999999999997E-3</v>
      </c>
      <c r="K118" s="38">
        <f t="shared" si="6"/>
        <v>266.40350000000001</v>
      </c>
      <c r="L118" s="11">
        <f t="shared" si="7"/>
        <v>0</v>
      </c>
      <c r="M118" s="78">
        <v>5.5E-2</v>
      </c>
      <c r="N118" s="38">
        <f t="shared" si="8"/>
        <v>0</v>
      </c>
      <c r="O118" s="13">
        <f t="shared" si="9"/>
        <v>266.40350000000001</v>
      </c>
    </row>
    <row r="119" spans="1:15" ht="15" x14ac:dyDescent="0.2">
      <c r="A119" s="90" t="s">
        <v>387</v>
      </c>
      <c r="B119" s="22" t="s">
        <v>7</v>
      </c>
      <c r="C119" s="22" t="s">
        <v>248</v>
      </c>
      <c r="D119" s="22" t="s">
        <v>279</v>
      </c>
      <c r="E119" s="10">
        <v>63000</v>
      </c>
      <c r="F119" s="10">
        <v>0</v>
      </c>
      <c r="G119" s="10">
        <v>6779</v>
      </c>
      <c r="H119" s="105">
        <v>454</v>
      </c>
      <c r="I119" s="36">
        <f t="shared" si="5"/>
        <v>56221</v>
      </c>
      <c r="J119" s="30">
        <v>6.0000000000000001E-3</v>
      </c>
      <c r="K119" s="38">
        <f t="shared" si="6"/>
        <v>337.32600000000002</v>
      </c>
      <c r="L119" s="11">
        <f t="shared" si="7"/>
        <v>0</v>
      </c>
      <c r="M119" s="30">
        <v>0.06</v>
      </c>
      <c r="N119" s="38">
        <f t="shared" si="8"/>
        <v>0</v>
      </c>
      <c r="O119" s="13">
        <f t="shared" si="9"/>
        <v>337.32600000000002</v>
      </c>
    </row>
    <row r="120" spans="1:15" ht="30" x14ac:dyDescent="0.2">
      <c r="A120" s="91" t="s">
        <v>388</v>
      </c>
      <c r="B120" s="22" t="s">
        <v>7</v>
      </c>
      <c r="C120" s="22" t="s">
        <v>248</v>
      </c>
      <c r="D120" s="22" t="s">
        <v>273</v>
      </c>
      <c r="E120" s="10">
        <v>63000</v>
      </c>
      <c r="F120" s="10">
        <v>0</v>
      </c>
      <c r="G120" s="10">
        <v>5273</v>
      </c>
      <c r="H120" s="105">
        <v>619</v>
      </c>
      <c r="I120" s="36">
        <f t="shared" si="5"/>
        <v>57727</v>
      </c>
      <c r="J120" s="30">
        <v>6.0000000000000001E-3</v>
      </c>
      <c r="K120" s="38">
        <f t="shared" si="6"/>
        <v>346.36200000000002</v>
      </c>
      <c r="L120" s="11">
        <f t="shared" si="7"/>
        <v>0</v>
      </c>
      <c r="M120" s="30">
        <v>0.06</v>
      </c>
      <c r="N120" s="38">
        <f t="shared" si="8"/>
        <v>0</v>
      </c>
      <c r="O120" s="13">
        <f t="shared" si="9"/>
        <v>346.36200000000002</v>
      </c>
    </row>
    <row r="121" spans="1:15" ht="15" x14ac:dyDescent="0.25">
      <c r="A121" s="21" t="s">
        <v>271</v>
      </c>
      <c r="B121" s="21" t="s">
        <v>7</v>
      </c>
      <c r="C121" s="21" t="s">
        <v>248</v>
      </c>
      <c r="D121" s="65" t="s">
        <v>281</v>
      </c>
      <c r="E121" s="6">
        <v>5000</v>
      </c>
      <c r="F121" s="6">
        <v>1500</v>
      </c>
      <c r="G121" s="6">
        <v>6703</v>
      </c>
      <c r="H121" s="110">
        <v>10238</v>
      </c>
      <c r="I121" s="36">
        <f t="shared" si="5"/>
        <v>0</v>
      </c>
      <c r="J121" s="89">
        <v>5.0000000000000001E-3</v>
      </c>
      <c r="K121" s="38">
        <f t="shared" si="6"/>
        <v>0</v>
      </c>
      <c r="L121" s="11">
        <f t="shared" si="7"/>
        <v>0</v>
      </c>
      <c r="M121" s="89">
        <v>0.05</v>
      </c>
      <c r="N121" s="38">
        <f t="shared" si="8"/>
        <v>0</v>
      </c>
      <c r="O121" s="13">
        <f t="shared" si="9"/>
        <v>0</v>
      </c>
    </row>
    <row r="122" spans="1:15" ht="15" x14ac:dyDescent="0.25">
      <c r="A122" s="27" t="s">
        <v>274</v>
      </c>
      <c r="B122" s="27" t="s">
        <v>7</v>
      </c>
      <c r="C122" s="27" t="s">
        <v>246</v>
      </c>
      <c r="D122" s="94" t="s">
        <v>282</v>
      </c>
      <c r="E122" s="3">
        <v>65000</v>
      </c>
      <c r="F122" s="3">
        <v>40670</v>
      </c>
      <c r="G122" s="3">
        <v>6732</v>
      </c>
      <c r="H122" s="111">
        <v>6384</v>
      </c>
      <c r="I122" s="36">
        <f t="shared" si="5"/>
        <v>58268</v>
      </c>
      <c r="J122" s="4">
        <v>3.8999999999999998E-3</v>
      </c>
      <c r="K122" s="38">
        <f t="shared" si="6"/>
        <v>227.24519999999998</v>
      </c>
      <c r="L122" s="11">
        <f t="shared" si="7"/>
        <v>34286</v>
      </c>
      <c r="M122" s="19">
        <v>3.9E-2</v>
      </c>
      <c r="N122" s="38">
        <f t="shared" si="8"/>
        <v>1337.154</v>
      </c>
      <c r="O122" s="13">
        <f t="shared" si="9"/>
        <v>1564.3992000000001</v>
      </c>
    </row>
    <row r="123" spans="1:15" ht="15" x14ac:dyDescent="0.25">
      <c r="A123" s="27" t="s">
        <v>275</v>
      </c>
      <c r="B123" s="27" t="s">
        <v>7</v>
      </c>
      <c r="C123" s="27" t="s">
        <v>246</v>
      </c>
      <c r="D123" s="94" t="s">
        <v>283</v>
      </c>
      <c r="E123" s="3">
        <v>65000</v>
      </c>
      <c r="F123" s="3">
        <v>40670</v>
      </c>
      <c r="G123" s="3">
        <v>13096</v>
      </c>
      <c r="H123" s="111">
        <v>8709</v>
      </c>
      <c r="I123" s="36">
        <f t="shared" si="5"/>
        <v>51904</v>
      </c>
      <c r="J123" s="4">
        <v>3.8999999999999998E-3</v>
      </c>
      <c r="K123" s="38">
        <f t="shared" si="6"/>
        <v>202.4256</v>
      </c>
      <c r="L123" s="11">
        <f t="shared" si="7"/>
        <v>31961</v>
      </c>
      <c r="M123" s="19">
        <v>3.9E-2</v>
      </c>
      <c r="N123" s="38">
        <f t="shared" si="8"/>
        <v>1246.479</v>
      </c>
      <c r="O123" s="13">
        <f t="shared" si="9"/>
        <v>1448.9046000000001</v>
      </c>
    </row>
    <row r="124" spans="1:15" ht="15" x14ac:dyDescent="0.25">
      <c r="A124" s="21" t="s">
        <v>277</v>
      </c>
      <c r="B124" s="21" t="s">
        <v>7</v>
      </c>
      <c r="C124" s="21" t="s">
        <v>246</v>
      </c>
      <c r="D124" s="65" t="s">
        <v>286</v>
      </c>
      <c r="E124" s="6">
        <v>31500</v>
      </c>
      <c r="F124" s="6">
        <v>0</v>
      </c>
      <c r="G124" s="6">
        <v>1427</v>
      </c>
      <c r="H124" s="110">
        <v>6122</v>
      </c>
      <c r="I124" s="36">
        <f t="shared" si="5"/>
        <v>30073</v>
      </c>
      <c r="J124" s="7">
        <v>3.8999999999999998E-3</v>
      </c>
      <c r="K124" s="38">
        <f t="shared" si="6"/>
        <v>117.2847</v>
      </c>
      <c r="L124" s="11">
        <f t="shared" si="7"/>
        <v>0</v>
      </c>
      <c r="M124" s="78">
        <v>3.9E-2</v>
      </c>
      <c r="N124" s="38">
        <f t="shared" si="8"/>
        <v>0</v>
      </c>
      <c r="O124" s="13">
        <f t="shared" si="9"/>
        <v>117.2847</v>
      </c>
    </row>
    <row r="125" spans="1:15" ht="15" x14ac:dyDescent="0.25">
      <c r="A125" s="21" t="s">
        <v>278</v>
      </c>
      <c r="B125" s="21" t="s">
        <v>7</v>
      </c>
      <c r="C125" s="21" t="s">
        <v>246</v>
      </c>
      <c r="D125" s="65" t="s">
        <v>287</v>
      </c>
      <c r="E125" s="6">
        <v>31500</v>
      </c>
      <c r="F125" s="6">
        <v>0</v>
      </c>
      <c r="G125" s="6">
        <v>11135</v>
      </c>
      <c r="H125" s="110">
        <v>9071</v>
      </c>
      <c r="I125" s="36">
        <f t="shared" si="5"/>
        <v>20365</v>
      </c>
      <c r="J125" s="7">
        <v>3.8999999999999998E-3</v>
      </c>
      <c r="K125" s="38">
        <f t="shared" si="6"/>
        <v>79.42349999999999</v>
      </c>
      <c r="L125" s="11">
        <f t="shared" si="7"/>
        <v>0</v>
      </c>
      <c r="M125" s="78">
        <v>3.9E-2</v>
      </c>
      <c r="N125" s="38">
        <f t="shared" si="8"/>
        <v>0</v>
      </c>
      <c r="O125" s="13">
        <f t="shared" si="9"/>
        <v>79.42349999999999</v>
      </c>
    </row>
    <row r="126" spans="1:15" ht="15" x14ac:dyDescent="0.25">
      <c r="A126" s="21" t="s">
        <v>280</v>
      </c>
      <c r="B126" s="21" t="s">
        <v>7</v>
      </c>
      <c r="C126" s="21" t="s">
        <v>246</v>
      </c>
      <c r="D126" s="65" t="s">
        <v>290</v>
      </c>
      <c r="E126" s="6">
        <v>0</v>
      </c>
      <c r="F126" s="6">
        <v>0</v>
      </c>
      <c r="G126" s="6">
        <v>1481</v>
      </c>
      <c r="H126" s="110">
        <v>1467</v>
      </c>
      <c r="I126" s="36">
        <f t="shared" si="5"/>
        <v>0</v>
      </c>
      <c r="J126" s="7">
        <v>5.4999999999999997E-3</v>
      </c>
      <c r="K126" s="38">
        <f t="shared" si="6"/>
        <v>0</v>
      </c>
      <c r="L126" s="11">
        <f t="shared" si="7"/>
        <v>0</v>
      </c>
      <c r="M126" s="78">
        <v>5.5E-2</v>
      </c>
      <c r="N126" s="38">
        <f t="shared" si="8"/>
        <v>0</v>
      </c>
      <c r="O126" s="13">
        <f t="shared" si="9"/>
        <v>0</v>
      </c>
    </row>
    <row r="127" spans="1:15" ht="15" x14ac:dyDescent="0.25">
      <c r="A127" s="21" t="s">
        <v>289</v>
      </c>
      <c r="B127" s="21" t="s">
        <v>7</v>
      </c>
      <c r="C127" s="21" t="s">
        <v>246</v>
      </c>
      <c r="D127" s="65" t="s">
        <v>318</v>
      </c>
      <c r="E127" s="6">
        <v>50000</v>
      </c>
      <c r="F127" s="6">
        <v>0</v>
      </c>
      <c r="G127" s="6">
        <v>442</v>
      </c>
      <c r="H127" s="110">
        <v>1163</v>
      </c>
      <c r="I127" s="36">
        <f t="shared" si="5"/>
        <v>49558</v>
      </c>
      <c r="J127" s="7">
        <v>3.8999999999999998E-3</v>
      </c>
      <c r="K127" s="38">
        <f t="shared" si="6"/>
        <v>193.27619999999999</v>
      </c>
      <c r="L127" s="11">
        <f t="shared" si="7"/>
        <v>0</v>
      </c>
      <c r="M127" s="78">
        <v>3.9E-2</v>
      </c>
      <c r="N127" s="38">
        <f t="shared" si="8"/>
        <v>0</v>
      </c>
      <c r="O127" s="13">
        <f t="shared" si="9"/>
        <v>193.27619999999999</v>
      </c>
    </row>
    <row r="128" spans="1:15" ht="15" x14ac:dyDescent="0.25">
      <c r="A128" s="22" t="s">
        <v>291</v>
      </c>
      <c r="B128" s="27" t="s">
        <v>7</v>
      </c>
      <c r="C128" s="27" t="s">
        <v>292</v>
      </c>
      <c r="D128" s="22" t="s">
        <v>328</v>
      </c>
      <c r="E128" s="3">
        <v>64000</v>
      </c>
      <c r="F128" s="3">
        <v>155500</v>
      </c>
      <c r="G128" s="3">
        <v>9220</v>
      </c>
      <c r="H128" s="111">
        <v>23593</v>
      </c>
      <c r="I128" s="36">
        <f t="shared" si="5"/>
        <v>54780</v>
      </c>
      <c r="J128" s="4">
        <v>3.8E-3</v>
      </c>
      <c r="K128" s="38">
        <f t="shared" si="6"/>
        <v>208.16399999999999</v>
      </c>
      <c r="L128" s="11">
        <f t="shared" si="7"/>
        <v>131907</v>
      </c>
      <c r="M128" s="19">
        <v>3.3000000000000002E-2</v>
      </c>
      <c r="N128" s="38">
        <f t="shared" si="8"/>
        <v>4352.9310000000005</v>
      </c>
      <c r="O128" s="13">
        <f t="shared" si="9"/>
        <v>4561.0950000000003</v>
      </c>
    </row>
    <row r="129" spans="1:15" ht="15" x14ac:dyDescent="0.25">
      <c r="A129" s="22" t="s">
        <v>291</v>
      </c>
      <c r="B129" s="27" t="s">
        <v>7</v>
      </c>
      <c r="C129" s="27" t="s">
        <v>293</v>
      </c>
      <c r="D129" s="22" t="s">
        <v>332</v>
      </c>
      <c r="E129" s="3">
        <v>10000</v>
      </c>
      <c r="F129" s="3">
        <v>10000</v>
      </c>
      <c r="G129" s="3">
        <v>950</v>
      </c>
      <c r="H129" s="111">
        <v>2173</v>
      </c>
      <c r="I129" s="36">
        <f t="shared" si="5"/>
        <v>9050</v>
      </c>
      <c r="J129" s="4">
        <v>5.3E-3</v>
      </c>
      <c r="K129" s="38">
        <f t="shared" si="6"/>
        <v>47.965000000000003</v>
      </c>
      <c r="L129" s="11">
        <f t="shared" si="7"/>
        <v>7827</v>
      </c>
      <c r="M129" s="19">
        <v>3.9E-2</v>
      </c>
      <c r="N129" s="38">
        <f t="shared" si="8"/>
        <v>305.25299999999999</v>
      </c>
      <c r="O129" s="13">
        <f t="shared" si="9"/>
        <v>353.21799999999996</v>
      </c>
    </row>
    <row r="130" spans="1:15" ht="15" x14ac:dyDescent="0.25">
      <c r="A130" s="22" t="s">
        <v>291</v>
      </c>
      <c r="B130" s="27" t="s">
        <v>7</v>
      </c>
      <c r="C130" s="27" t="s">
        <v>294</v>
      </c>
      <c r="D130" s="22" t="s">
        <v>329</v>
      </c>
      <c r="E130" s="27"/>
      <c r="F130" s="27"/>
      <c r="G130" s="3"/>
      <c r="H130" s="111"/>
      <c r="I130" s="36">
        <f t="shared" si="5"/>
        <v>0</v>
      </c>
      <c r="J130" s="27"/>
      <c r="K130" s="38">
        <f t="shared" si="6"/>
        <v>0</v>
      </c>
      <c r="L130" s="11">
        <f t="shared" si="7"/>
        <v>0</v>
      </c>
      <c r="M130" s="27"/>
      <c r="N130" s="38">
        <f t="shared" si="8"/>
        <v>0</v>
      </c>
      <c r="O130" s="13">
        <f t="shared" si="9"/>
        <v>0</v>
      </c>
    </row>
    <row r="131" spans="1:15" ht="15" x14ac:dyDescent="0.25">
      <c r="A131" s="21" t="s">
        <v>295</v>
      </c>
      <c r="B131" s="21" t="s">
        <v>7</v>
      </c>
      <c r="C131" s="21" t="s">
        <v>246</v>
      </c>
      <c r="D131" s="96" t="s">
        <v>383</v>
      </c>
      <c r="E131" s="6">
        <v>1000</v>
      </c>
      <c r="F131" s="6">
        <v>0</v>
      </c>
      <c r="G131" s="6">
        <v>691</v>
      </c>
      <c r="H131" s="110">
        <v>2180</v>
      </c>
      <c r="I131" s="36">
        <f t="shared" si="5"/>
        <v>309</v>
      </c>
      <c r="J131" s="7">
        <v>3.8999999999999998E-3</v>
      </c>
      <c r="K131" s="38">
        <f t="shared" si="6"/>
        <v>1.2050999999999998</v>
      </c>
      <c r="L131" s="11">
        <f t="shared" si="7"/>
        <v>0</v>
      </c>
      <c r="M131" s="78">
        <v>3.9E-2</v>
      </c>
      <c r="N131" s="38">
        <f t="shared" si="8"/>
        <v>0</v>
      </c>
      <c r="O131" s="13">
        <f t="shared" si="9"/>
        <v>1.2050999999999998</v>
      </c>
    </row>
    <row r="132" spans="1:15" ht="15" x14ac:dyDescent="0.25">
      <c r="A132" s="27" t="s">
        <v>317</v>
      </c>
      <c r="B132" s="27" t="s">
        <v>15</v>
      </c>
      <c r="C132" s="18" t="s">
        <v>142</v>
      </c>
      <c r="D132" s="22" t="s">
        <v>367</v>
      </c>
      <c r="E132" s="77"/>
      <c r="F132" s="77"/>
      <c r="G132" s="16"/>
      <c r="H132" s="16"/>
      <c r="I132" s="36">
        <f t="shared" si="5"/>
        <v>0</v>
      </c>
      <c r="J132" s="114"/>
      <c r="K132" s="38">
        <f t="shared" si="6"/>
        <v>0</v>
      </c>
      <c r="L132" s="11">
        <f t="shared" si="7"/>
        <v>0</v>
      </c>
      <c r="M132" s="114"/>
      <c r="N132" s="38">
        <f t="shared" si="8"/>
        <v>0</v>
      </c>
      <c r="O132" s="13">
        <f t="shared" si="9"/>
        <v>0</v>
      </c>
    </row>
    <row r="133" spans="1:15" ht="15" x14ac:dyDescent="0.25">
      <c r="A133" s="93" t="s">
        <v>312</v>
      </c>
      <c r="B133" s="22" t="s">
        <v>7</v>
      </c>
      <c r="C133" s="22" t="s">
        <v>314</v>
      </c>
      <c r="D133" s="75" t="s">
        <v>333</v>
      </c>
      <c r="E133" s="3">
        <v>27000</v>
      </c>
      <c r="F133" s="3">
        <v>72120</v>
      </c>
      <c r="G133" s="3">
        <v>4193</v>
      </c>
      <c r="H133" s="111">
        <v>9730</v>
      </c>
      <c r="I133" s="36">
        <f t="shared" ref="I133:I160" si="10">IF(E133-G133&lt;0,0,E133-G133)</f>
        <v>22807</v>
      </c>
      <c r="J133" s="4">
        <v>3.8999999999999998E-3</v>
      </c>
      <c r="K133" s="38">
        <f t="shared" ref="K133:K160" si="11">I133*J133</f>
        <v>88.947299999999998</v>
      </c>
      <c r="L133" s="11">
        <f t="shared" ref="L133:L160" si="12">IF(F133-H133&lt;0,0,F133-H133)</f>
        <v>62390</v>
      </c>
      <c r="M133" s="19">
        <v>3.9E-2</v>
      </c>
      <c r="N133" s="38">
        <f t="shared" ref="N133:N160" si="13">L133*M133</f>
        <v>2433.21</v>
      </c>
      <c r="O133" s="13">
        <f t="shared" ref="O133:O160" si="14">K133+N133</f>
        <v>2522.1572999999999</v>
      </c>
    </row>
    <row r="134" spans="1:15" ht="15" x14ac:dyDescent="0.25">
      <c r="A134" s="93" t="s">
        <v>312</v>
      </c>
      <c r="B134" s="22" t="s">
        <v>7</v>
      </c>
      <c r="C134" s="22" t="s">
        <v>315</v>
      </c>
      <c r="D134" s="75" t="s">
        <v>334</v>
      </c>
      <c r="E134" s="3">
        <v>63000</v>
      </c>
      <c r="F134" s="3">
        <v>84000</v>
      </c>
      <c r="G134" s="3">
        <v>495</v>
      </c>
      <c r="H134" s="111">
        <v>5612</v>
      </c>
      <c r="I134" s="36">
        <f t="shared" si="10"/>
        <v>62505</v>
      </c>
      <c r="J134" s="4">
        <v>3.8999999999999998E-3</v>
      </c>
      <c r="K134" s="38">
        <f t="shared" si="11"/>
        <v>243.76949999999999</v>
      </c>
      <c r="L134" s="11">
        <f t="shared" si="12"/>
        <v>78388</v>
      </c>
      <c r="M134" s="19">
        <v>3.9E-2</v>
      </c>
      <c r="N134" s="38">
        <f t="shared" si="13"/>
        <v>3057.1320000000001</v>
      </c>
      <c r="O134" s="13">
        <f t="shared" si="14"/>
        <v>3300.9014999999999</v>
      </c>
    </row>
    <row r="135" spans="1:15" ht="15" x14ac:dyDescent="0.25">
      <c r="A135" s="93" t="s">
        <v>312</v>
      </c>
      <c r="B135" s="22" t="s">
        <v>7</v>
      </c>
      <c r="C135" s="22" t="s">
        <v>316</v>
      </c>
      <c r="D135" s="75" t="s">
        <v>335</v>
      </c>
      <c r="E135" s="3">
        <v>6000</v>
      </c>
      <c r="F135" s="3">
        <v>60000</v>
      </c>
      <c r="G135" s="3">
        <v>1799</v>
      </c>
      <c r="H135" s="111">
        <v>6836</v>
      </c>
      <c r="I135" s="36">
        <f t="shared" si="10"/>
        <v>4201</v>
      </c>
      <c r="J135" s="4">
        <v>3.8999999999999998E-3</v>
      </c>
      <c r="K135" s="38">
        <f t="shared" si="11"/>
        <v>16.383900000000001</v>
      </c>
      <c r="L135" s="11">
        <f t="shared" si="12"/>
        <v>53164</v>
      </c>
      <c r="M135" s="19">
        <v>3.9E-2</v>
      </c>
      <c r="N135" s="38">
        <f t="shared" si="13"/>
        <v>2073.3960000000002</v>
      </c>
      <c r="O135" s="13">
        <f t="shared" si="14"/>
        <v>2089.7799</v>
      </c>
    </row>
    <row r="136" spans="1:15" ht="15" x14ac:dyDescent="0.25">
      <c r="A136" s="27" t="s">
        <v>313</v>
      </c>
      <c r="B136" s="22" t="s">
        <v>7</v>
      </c>
      <c r="C136" s="22" t="s">
        <v>259</v>
      </c>
      <c r="D136" s="75" t="s">
        <v>331</v>
      </c>
      <c r="E136" s="3">
        <v>6000</v>
      </c>
      <c r="F136" s="3">
        <v>15000</v>
      </c>
      <c r="G136" s="3">
        <v>386</v>
      </c>
      <c r="H136" s="111">
        <v>2702</v>
      </c>
      <c r="I136" s="36">
        <f t="shared" si="10"/>
        <v>5614</v>
      </c>
      <c r="J136" s="4">
        <v>3.8999999999999998E-3</v>
      </c>
      <c r="K136" s="38">
        <f t="shared" si="11"/>
        <v>21.894600000000001</v>
      </c>
      <c r="L136" s="11">
        <f t="shared" si="12"/>
        <v>12298</v>
      </c>
      <c r="M136" s="19">
        <v>3.9E-2</v>
      </c>
      <c r="N136" s="38">
        <f t="shared" si="13"/>
        <v>479.62200000000001</v>
      </c>
      <c r="O136" s="13">
        <f t="shared" si="14"/>
        <v>501.51660000000004</v>
      </c>
    </row>
    <row r="137" spans="1:15" ht="15" x14ac:dyDescent="0.25">
      <c r="A137" s="27" t="s">
        <v>319</v>
      </c>
      <c r="B137" s="22" t="s">
        <v>7</v>
      </c>
      <c r="C137" s="22" t="s">
        <v>246</v>
      </c>
      <c r="D137" s="22" t="s">
        <v>325</v>
      </c>
      <c r="E137" s="3">
        <v>50000</v>
      </c>
      <c r="F137" s="3">
        <v>0</v>
      </c>
      <c r="G137" s="3">
        <v>1106</v>
      </c>
      <c r="H137" s="111">
        <v>233</v>
      </c>
      <c r="I137" s="36">
        <f t="shared" si="10"/>
        <v>48894</v>
      </c>
      <c r="J137" s="4">
        <v>3.8999999999999998E-3</v>
      </c>
      <c r="K137" s="38">
        <f t="shared" si="11"/>
        <v>190.6866</v>
      </c>
      <c r="L137" s="11">
        <f t="shared" si="12"/>
        <v>0</v>
      </c>
      <c r="M137" s="19">
        <v>3.9E-2</v>
      </c>
      <c r="N137" s="38">
        <f t="shared" si="13"/>
        <v>0</v>
      </c>
      <c r="O137" s="13">
        <f t="shared" si="14"/>
        <v>190.6866</v>
      </c>
    </row>
    <row r="138" spans="1:15" ht="15" x14ac:dyDescent="0.25">
      <c r="A138" s="93" t="s">
        <v>320</v>
      </c>
      <c r="B138" s="22" t="s">
        <v>7</v>
      </c>
      <c r="C138" s="22" t="s">
        <v>356</v>
      </c>
      <c r="D138" s="22" t="s">
        <v>359</v>
      </c>
      <c r="E138" s="27">
        <v>0</v>
      </c>
      <c r="F138" s="27">
        <v>0</v>
      </c>
      <c r="G138" s="3">
        <v>15665</v>
      </c>
      <c r="H138" s="111">
        <v>13446</v>
      </c>
      <c r="I138" s="36">
        <f t="shared" si="10"/>
        <v>0</v>
      </c>
      <c r="J138" s="4">
        <v>4.4000000000000003E-3</v>
      </c>
      <c r="K138" s="38">
        <f t="shared" si="11"/>
        <v>0</v>
      </c>
      <c r="L138" s="11">
        <f t="shared" si="12"/>
        <v>0</v>
      </c>
      <c r="M138" s="19">
        <v>4.3999999999999997E-2</v>
      </c>
      <c r="N138" s="38">
        <f t="shared" si="13"/>
        <v>0</v>
      </c>
      <c r="O138" s="13">
        <f t="shared" si="14"/>
        <v>0</v>
      </c>
    </row>
    <row r="139" spans="1:15" ht="15" x14ac:dyDescent="0.25">
      <c r="A139" s="93" t="s">
        <v>320</v>
      </c>
      <c r="B139" s="22" t="s">
        <v>7</v>
      </c>
      <c r="C139" s="22" t="s">
        <v>248</v>
      </c>
      <c r="D139" s="22" t="s">
        <v>327</v>
      </c>
      <c r="E139" s="27">
        <v>0</v>
      </c>
      <c r="F139" s="27">
        <v>0</v>
      </c>
      <c r="G139" s="3">
        <v>3453</v>
      </c>
      <c r="H139" s="111">
        <v>1341</v>
      </c>
      <c r="I139" s="36">
        <f t="shared" si="10"/>
        <v>0</v>
      </c>
      <c r="J139" s="4">
        <v>4.8999999999999998E-3</v>
      </c>
      <c r="K139" s="38">
        <f t="shared" si="11"/>
        <v>0</v>
      </c>
      <c r="L139" s="11">
        <f t="shared" si="12"/>
        <v>0</v>
      </c>
      <c r="M139" s="19">
        <v>4.9000000000000002E-2</v>
      </c>
      <c r="N139" s="38">
        <f t="shared" si="13"/>
        <v>0</v>
      </c>
      <c r="O139" s="13">
        <f t="shared" si="14"/>
        <v>0</v>
      </c>
    </row>
    <row r="140" spans="1:15" ht="15" x14ac:dyDescent="0.25">
      <c r="A140" s="21" t="s">
        <v>322</v>
      </c>
      <c r="B140" s="65" t="s">
        <v>7</v>
      </c>
      <c r="C140" s="65" t="s">
        <v>248</v>
      </c>
      <c r="D140" s="65" t="s">
        <v>340</v>
      </c>
      <c r="E140" s="21">
        <v>1000</v>
      </c>
      <c r="F140" s="21">
        <v>0</v>
      </c>
      <c r="G140" s="6">
        <v>2645</v>
      </c>
      <c r="H140" s="110">
        <v>171</v>
      </c>
      <c r="I140" s="36">
        <f t="shared" si="10"/>
        <v>0</v>
      </c>
      <c r="J140" s="7">
        <v>4.0000000000000001E-3</v>
      </c>
      <c r="K140" s="38">
        <f t="shared" si="11"/>
        <v>0</v>
      </c>
      <c r="L140" s="11">
        <f t="shared" si="12"/>
        <v>0</v>
      </c>
      <c r="M140" s="78">
        <v>0.04</v>
      </c>
      <c r="N140" s="38">
        <f t="shared" si="13"/>
        <v>0</v>
      </c>
      <c r="O140" s="13">
        <f t="shared" si="14"/>
        <v>0</v>
      </c>
    </row>
    <row r="141" spans="1:15" ht="15" x14ac:dyDescent="0.25">
      <c r="A141" s="27" t="s">
        <v>326</v>
      </c>
      <c r="B141" s="22" t="s">
        <v>7</v>
      </c>
      <c r="C141" s="22" t="s">
        <v>246</v>
      </c>
      <c r="D141" s="22" t="s">
        <v>338</v>
      </c>
      <c r="E141" s="3">
        <v>20000</v>
      </c>
      <c r="F141" s="3">
        <v>20000</v>
      </c>
      <c r="G141" s="3">
        <v>1638</v>
      </c>
      <c r="H141" s="111">
        <v>2799</v>
      </c>
      <c r="I141" s="36">
        <f t="shared" si="10"/>
        <v>18362</v>
      </c>
      <c r="J141" s="4">
        <v>3.8999999999999998E-3</v>
      </c>
      <c r="K141" s="38">
        <f t="shared" si="11"/>
        <v>71.611800000000002</v>
      </c>
      <c r="L141" s="11">
        <f t="shared" si="12"/>
        <v>17201</v>
      </c>
      <c r="M141" s="19">
        <v>3.9E-2</v>
      </c>
      <c r="N141" s="38">
        <f t="shared" si="13"/>
        <v>670.83900000000006</v>
      </c>
      <c r="O141" s="13">
        <f t="shared" si="14"/>
        <v>742.45080000000007</v>
      </c>
    </row>
    <row r="142" spans="1:15" ht="15" x14ac:dyDescent="0.25">
      <c r="A142" s="27" t="s">
        <v>324</v>
      </c>
      <c r="B142" s="22" t="s">
        <v>7</v>
      </c>
      <c r="C142" s="22" t="s">
        <v>246</v>
      </c>
      <c r="D142" s="22" t="s">
        <v>339</v>
      </c>
      <c r="E142" s="3">
        <v>62000</v>
      </c>
      <c r="F142" s="3">
        <v>87040</v>
      </c>
      <c r="G142" s="3">
        <v>4165</v>
      </c>
      <c r="H142" s="111">
        <v>4972</v>
      </c>
      <c r="I142" s="36">
        <f t="shared" si="10"/>
        <v>57835</v>
      </c>
      <c r="J142" s="4">
        <v>3.8E-3</v>
      </c>
      <c r="K142" s="38">
        <f t="shared" si="11"/>
        <v>219.773</v>
      </c>
      <c r="L142" s="11">
        <f t="shared" si="12"/>
        <v>82068</v>
      </c>
      <c r="M142" s="4">
        <v>3.7999999999999999E-2</v>
      </c>
      <c r="N142" s="38">
        <f t="shared" si="13"/>
        <v>3118.5839999999998</v>
      </c>
      <c r="O142" s="13">
        <f t="shared" si="14"/>
        <v>3338.357</v>
      </c>
    </row>
    <row r="143" spans="1:15" ht="15" x14ac:dyDescent="0.25">
      <c r="A143" s="27" t="s">
        <v>336</v>
      </c>
      <c r="B143" s="1"/>
      <c r="C143" s="22" t="s">
        <v>225</v>
      </c>
      <c r="D143" s="93"/>
      <c r="E143" s="1"/>
      <c r="F143" s="1"/>
      <c r="G143" s="3"/>
      <c r="H143" s="111"/>
      <c r="I143" s="36">
        <f t="shared" si="10"/>
        <v>0</v>
      </c>
      <c r="J143" s="27"/>
      <c r="K143" s="38">
        <f t="shared" si="11"/>
        <v>0</v>
      </c>
      <c r="L143" s="11">
        <f t="shared" si="12"/>
        <v>0</v>
      </c>
      <c r="M143" s="27"/>
      <c r="N143" s="38">
        <f t="shared" si="13"/>
        <v>0</v>
      </c>
      <c r="O143" s="13">
        <f t="shared" si="14"/>
        <v>0</v>
      </c>
    </row>
    <row r="144" spans="1:15" ht="15" x14ac:dyDescent="0.25">
      <c r="A144" s="21" t="s">
        <v>386</v>
      </c>
      <c r="B144" s="65" t="s">
        <v>7</v>
      </c>
      <c r="C144" s="65" t="s">
        <v>246</v>
      </c>
      <c r="D144" s="101" t="s">
        <v>342</v>
      </c>
      <c r="E144" s="6">
        <v>10000</v>
      </c>
      <c r="F144" s="6">
        <v>0</v>
      </c>
      <c r="G144" s="6">
        <v>5184</v>
      </c>
      <c r="H144" s="110">
        <v>16393</v>
      </c>
      <c r="I144" s="36">
        <f t="shared" si="10"/>
        <v>4816</v>
      </c>
      <c r="J144" s="7">
        <v>3.8999999999999998E-3</v>
      </c>
      <c r="K144" s="38">
        <f t="shared" si="11"/>
        <v>18.782399999999999</v>
      </c>
      <c r="L144" s="11">
        <f t="shared" si="12"/>
        <v>0</v>
      </c>
      <c r="M144" s="7">
        <v>3.9E-2</v>
      </c>
      <c r="N144" s="38">
        <f t="shared" si="13"/>
        <v>0</v>
      </c>
      <c r="O144" s="13">
        <f t="shared" si="14"/>
        <v>18.782399999999999</v>
      </c>
    </row>
    <row r="145" spans="1:15" ht="15" x14ac:dyDescent="0.25">
      <c r="A145" s="27" t="s">
        <v>343</v>
      </c>
      <c r="B145" s="22" t="s">
        <v>7</v>
      </c>
      <c r="C145" s="22" t="s">
        <v>246</v>
      </c>
      <c r="D145" s="100" t="s">
        <v>351</v>
      </c>
      <c r="E145" s="3">
        <v>50000</v>
      </c>
      <c r="F145" s="3">
        <v>0</v>
      </c>
      <c r="G145" s="3">
        <v>2831</v>
      </c>
      <c r="H145" s="111">
        <v>1538</v>
      </c>
      <c r="I145" s="36">
        <f t="shared" si="10"/>
        <v>47169</v>
      </c>
      <c r="J145" s="4">
        <v>3.8999999999999998E-3</v>
      </c>
      <c r="K145" s="38">
        <f t="shared" si="11"/>
        <v>183.95909999999998</v>
      </c>
      <c r="L145" s="11">
        <f t="shared" si="12"/>
        <v>0</v>
      </c>
      <c r="M145" s="4">
        <v>3.9E-2</v>
      </c>
      <c r="N145" s="38">
        <f t="shared" si="13"/>
        <v>0</v>
      </c>
      <c r="O145" s="13">
        <f t="shared" si="14"/>
        <v>183.95909999999998</v>
      </c>
    </row>
    <row r="146" spans="1:15" ht="15" x14ac:dyDescent="0.25">
      <c r="A146" s="21" t="s">
        <v>344</v>
      </c>
      <c r="B146" s="65" t="s">
        <v>7</v>
      </c>
      <c r="C146" s="65" t="s">
        <v>246</v>
      </c>
      <c r="D146" s="101" t="s">
        <v>352</v>
      </c>
      <c r="E146" s="6">
        <v>20000</v>
      </c>
      <c r="F146" s="6">
        <v>0</v>
      </c>
      <c r="G146" s="6">
        <v>1072</v>
      </c>
      <c r="H146" s="110">
        <v>627</v>
      </c>
      <c r="I146" s="36">
        <f t="shared" si="10"/>
        <v>18928</v>
      </c>
      <c r="J146" s="7">
        <v>5.4999999999999997E-3</v>
      </c>
      <c r="K146" s="38">
        <f t="shared" si="11"/>
        <v>104.104</v>
      </c>
      <c r="L146" s="11">
        <f t="shared" si="12"/>
        <v>0</v>
      </c>
      <c r="M146" s="7">
        <v>5.5E-2</v>
      </c>
      <c r="N146" s="38">
        <f t="shared" si="13"/>
        <v>0</v>
      </c>
      <c r="O146" s="13">
        <f t="shared" si="14"/>
        <v>104.104</v>
      </c>
    </row>
    <row r="147" spans="1:15" ht="15" x14ac:dyDescent="0.25">
      <c r="A147" s="66" t="s">
        <v>346</v>
      </c>
      <c r="B147" s="1"/>
      <c r="C147" s="80" t="s">
        <v>225</v>
      </c>
      <c r="D147" s="97"/>
      <c r="E147" s="1"/>
      <c r="F147" s="1"/>
      <c r="G147" s="6"/>
      <c r="H147" s="110"/>
      <c r="I147" s="36">
        <f t="shared" si="10"/>
        <v>0</v>
      </c>
      <c r="J147" s="27"/>
      <c r="K147" s="38">
        <f t="shared" si="11"/>
        <v>0</v>
      </c>
      <c r="L147" s="11">
        <f t="shared" si="12"/>
        <v>0</v>
      </c>
      <c r="M147" s="27"/>
      <c r="N147" s="38">
        <f t="shared" si="13"/>
        <v>0</v>
      </c>
      <c r="O147" s="13">
        <f t="shared" si="14"/>
        <v>0</v>
      </c>
    </row>
    <row r="148" spans="1:15" ht="15" x14ac:dyDescent="0.25">
      <c r="A148" s="27" t="s">
        <v>347</v>
      </c>
      <c r="B148" s="76" t="s">
        <v>7</v>
      </c>
      <c r="C148" s="22" t="s">
        <v>350</v>
      </c>
      <c r="D148" s="22" t="s">
        <v>371</v>
      </c>
      <c r="E148" s="3">
        <v>1000</v>
      </c>
      <c r="F148" s="3">
        <v>0</v>
      </c>
      <c r="G148" s="6">
        <v>1548</v>
      </c>
      <c r="H148" s="110">
        <v>575</v>
      </c>
      <c r="I148" s="36">
        <f t="shared" si="10"/>
        <v>0</v>
      </c>
      <c r="J148" s="7">
        <v>8.9999999999999993E-3</v>
      </c>
      <c r="K148" s="38">
        <f t="shared" si="11"/>
        <v>0</v>
      </c>
      <c r="L148" s="11">
        <f t="shared" si="12"/>
        <v>0</v>
      </c>
      <c r="M148" s="4">
        <v>0.09</v>
      </c>
      <c r="N148" s="38">
        <f t="shared" si="13"/>
        <v>0</v>
      </c>
      <c r="O148" s="13">
        <f t="shared" si="14"/>
        <v>0</v>
      </c>
    </row>
    <row r="149" spans="1:15" ht="15" x14ac:dyDescent="0.25">
      <c r="A149" s="22" t="s">
        <v>348</v>
      </c>
      <c r="B149" s="22" t="s">
        <v>7</v>
      </c>
      <c r="C149" s="22" t="s">
        <v>349</v>
      </c>
      <c r="D149" s="22" t="s">
        <v>372</v>
      </c>
      <c r="E149" s="3">
        <v>10000</v>
      </c>
      <c r="F149" s="3">
        <v>0</v>
      </c>
      <c r="G149" s="6">
        <v>3474</v>
      </c>
      <c r="H149" s="110">
        <v>755</v>
      </c>
      <c r="I149" s="36">
        <f t="shared" si="10"/>
        <v>6526</v>
      </c>
      <c r="J149" s="5">
        <v>5.5000000000000003E-4</v>
      </c>
      <c r="K149" s="38">
        <f t="shared" si="11"/>
        <v>3.5893000000000002</v>
      </c>
      <c r="L149" s="11">
        <f t="shared" si="12"/>
        <v>0</v>
      </c>
      <c r="M149" s="4">
        <v>5.5E-2</v>
      </c>
      <c r="N149" s="38">
        <f t="shared" si="13"/>
        <v>0</v>
      </c>
      <c r="O149" s="13">
        <f t="shared" si="14"/>
        <v>3.5893000000000002</v>
      </c>
    </row>
    <row r="150" spans="1:15" ht="15" x14ac:dyDescent="0.25">
      <c r="A150" s="22" t="s">
        <v>348</v>
      </c>
      <c r="B150" s="22" t="s">
        <v>7</v>
      </c>
      <c r="C150" s="22" t="s">
        <v>350</v>
      </c>
      <c r="D150" s="22" t="s">
        <v>373</v>
      </c>
      <c r="E150" s="3">
        <v>0</v>
      </c>
      <c r="F150" s="3">
        <v>0</v>
      </c>
      <c r="G150" s="6">
        <v>728</v>
      </c>
      <c r="H150" s="110">
        <v>196</v>
      </c>
      <c r="I150" s="36">
        <f t="shared" si="10"/>
        <v>0</v>
      </c>
      <c r="J150" s="5">
        <v>1.2E-2</v>
      </c>
      <c r="K150" s="38">
        <f t="shared" si="11"/>
        <v>0</v>
      </c>
      <c r="L150" s="11">
        <f t="shared" si="12"/>
        <v>0</v>
      </c>
      <c r="M150" s="4">
        <v>0.12</v>
      </c>
      <c r="N150" s="38">
        <f t="shared" si="13"/>
        <v>0</v>
      </c>
      <c r="O150" s="13">
        <f t="shared" si="14"/>
        <v>0</v>
      </c>
    </row>
    <row r="151" spans="1:15" ht="15" x14ac:dyDescent="0.25">
      <c r="A151" s="27" t="s">
        <v>355</v>
      </c>
      <c r="B151" s="22" t="s">
        <v>7</v>
      </c>
      <c r="C151" s="22" t="s">
        <v>246</v>
      </c>
      <c r="D151" s="100" t="s">
        <v>360</v>
      </c>
      <c r="E151" s="3">
        <v>0</v>
      </c>
      <c r="F151" s="3">
        <v>0</v>
      </c>
      <c r="G151" s="6">
        <v>720</v>
      </c>
      <c r="H151" s="110">
        <v>1399</v>
      </c>
      <c r="I151" s="36">
        <f t="shared" si="10"/>
        <v>0</v>
      </c>
      <c r="J151" s="4">
        <v>3.8999999999999998E-3</v>
      </c>
      <c r="K151" s="38">
        <f t="shared" si="11"/>
        <v>0</v>
      </c>
      <c r="L151" s="11">
        <f t="shared" si="12"/>
        <v>0</v>
      </c>
      <c r="M151" s="4">
        <v>3.9E-2</v>
      </c>
      <c r="N151" s="38">
        <f t="shared" si="13"/>
        <v>0</v>
      </c>
      <c r="O151" s="13">
        <f t="shared" si="14"/>
        <v>0</v>
      </c>
    </row>
    <row r="152" spans="1:15" ht="15" x14ac:dyDescent="0.25">
      <c r="A152" s="27" t="s">
        <v>375</v>
      </c>
      <c r="B152" s="27"/>
      <c r="C152" s="27" t="s">
        <v>311</v>
      </c>
      <c r="D152" s="22"/>
      <c r="E152" s="27"/>
      <c r="F152" s="27"/>
      <c r="G152" s="6"/>
      <c r="H152" s="110"/>
      <c r="I152" s="36">
        <f t="shared" si="10"/>
        <v>0</v>
      </c>
      <c r="J152" s="27"/>
      <c r="K152" s="38">
        <f t="shared" si="11"/>
        <v>0</v>
      </c>
      <c r="L152" s="11">
        <f t="shared" si="12"/>
        <v>0</v>
      </c>
      <c r="M152" s="27"/>
      <c r="N152" s="38">
        <f t="shared" si="13"/>
        <v>0</v>
      </c>
      <c r="O152" s="13">
        <f t="shared" si="14"/>
        <v>0</v>
      </c>
    </row>
    <row r="153" spans="1:15" ht="15" x14ac:dyDescent="0.25">
      <c r="A153" s="27" t="s">
        <v>361</v>
      </c>
      <c r="B153" s="22" t="s">
        <v>7</v>
      </c>
      <c r="C153" s="22" t="s">
        <v>246</v>
      </c>
      <c r="D153" s="100" t="s">
        <v>365</v>
      </c>
      <c r="E153" s="3">
        <v>0</v>
      </c>
      <c r="F153" s="3">
        <v>0</v>
      </c>
      <c r="G153" s="6">
        <v>2005</v>
      </c>
      <c r="H153" s="110">
        <v>635</v>
      </c>
      <c r="I153" s="36">
        <f t="shared" si="10"/>
        <v>0</v>
      </c>
      <c r="J153" s="4">
        <v>4.4999999999999997E-3</v>
      </c>
      <c r="K153" s="38">
        <f t="shared" si="11"/>
        <v>0</v>
      </c>
      <c r="L153" s="11">
        <f t="shared" si="12"/>
        <v>0</v>
      </c>
      <c r="M153" s="4">
        <v>4.4999999999999998E-2</v>
      </c>
      <c r="N153" s="38">
        <f t="shared" si="13"/>
        <v>0</v>
      </c>
      <c r="O153" s="13">
        <f t="shared" si="14"/>
        <v>0</v>
      </c>
    </row>
    <row r="154" spans="1:15" ht="15" x14ac:dyDescent="0.25">
      <c r="A154" s="27" t="s">
        <v>362</v>
      </c>
      <c r="B154" s="22" t="s">
        <v>7</v>
      </c>
      <c r="C154" s="22" t="s">
        <v>248</v>
      </c>
      <c r="D154" s="22" t="s">
        <v>366</v>
      </c>
      <c r="E154" s="27">
        <v>1000</v>
      </c>
      <c r="F154" s="27">
        <v>0</v>
      </c>
      <c r="G154" s="6">
        <v>1659</v>
      </c>
      <c r="H154" s="110">
        <v>3022</v>
      </c>
      <c r="I154" s="36">
        <f t="shared" si="10"/>
        <v>0</v>
      </c>
      <c r="J154" s="4">
        <v>5.4999999999999997E-3</v>
      </c>
      <c r="K154" s="38">
        <f t="shared" si="11"/>
        <v>0</v>
      </c>
      <c r="L154" s="11">
        <f t="shared" si="12"/>
        <v>0</v>
      </c>
      <c r="M154" s="19">
        <v>5.5E-2</v>
      </c>
      <c r="N154" s="38">
        <f t="shared" si="13"/>
        <v>0</v>
      </c>
      <c r="O154" s="13">
        <f t="shared" si="14"/>
        <v>0</v>
      </c>
    </row>
    <row r="155" spans="1:15" ht="15" x14ac:dyDescent="0.25">
      <c r="A155" s="22" t="s">
        <v>364</v>
      </c>
      <c r="B155" s="22" t="s">
        <v>7</v>
      </c>
      <c r="C155" s="22" t="s">
        <v>356</v>
      </c>
      <c r="D155" s="100" t="s">
        <v>370</v>
      </c>
      <c r="E155" s="3">
        <v>10500</v>
      </c>
      <c r="F155" s="3">
        <v>5250</v>
      </c>
      <c r="G155" s="6">
        <v>4680</v>
      </c>
      <c r="H155" s="110">
        <v>5116</v>
      </c>
      <c r="I155" s="36">
        <f t="shared" si="10"/>
        <v>5820</v>
      </c>
      <c r="J155" s="4">
        <v>3.8999999999999998E-3</v>
      </c>
      <c r="K155" s="38">
        <f t="shared" si="11"/>
        <v>22.698</v>
      </c>
      <c r="L155" s="11">
        <f t="shared" si="12"/>
        <v>134</v>
      </c>
      <c r="M155" s="4">
        <v>3.9E-2</v>
      </c>
      <c r="N155" s="38">
        <f t="shared" si="13"/>
        <v>5.226</v>
      </c>
      <c r="O155" s="13">
        <f t="shared" si="14"/>
        <v>27.923999999999999</v>
      </c>
    </row>
    <row r="156" spans="1:15" ht="15" x14ac:dyDescent="0.25">
      <c r="A156" s="22" t="s">
        <v>364</v>
      </c>
      <c r="B156" s="22" t="s">
        <v>7</v>
      </c>
      <c r="C156" s="22" t="s">
        <v>246</v>
      </c>
      <c r="D156" s="22" t="s">
        <v>382</v>
      </c>
      <c r="E156" s="27">
        <v>10500</v>
      </c>
      <c r="F156" s="27">
        <v>5250</v>
      </c>
      <c r="G156" s="6">
        <v>37</v>
      </c>
      <c r="H156" s="110">
        <v>21</v>
      </c>
      <c r="I156" s="36">
        <f t="shared" si="10"/>
        <v>10463</v>
      </c>
      <c r="J156" s="4">
        <v>3.8999999999999998E-3</v>
      </c>
      <c r="K156" s="38">
        <f t="shared" si="11"/>
        <v>40.805700000000002</v>
      </c>
      <c r="L156" s="11">
        <f t="shared" si="12"/>
        <v>5229</v>
      </c>
      <c r="M156" s="4">
        <v>3.9E-2</v>
      </c>
      <c r="N156" s="38">
        <f t="shared" si="13"/>
        <v>203.93100000000001</v>
      </c>
      <c r="O156" s="13">
        <f t="shared" si="14"/>
        <v>244.73670000000001</v>
      </c>
    </row>
    <row r="157" spans="1:15" ht="15" x14ac:dyDescent="0.25">
      <c r="A157" s="27" t="s">
        <v>369</v>
      </c>
      <c r="B157" s="22" t="s">
        <v>7</v>
      </c>
      <c r="C157" s="22" t="s">
        <v>246</v>
      </c>
      <c r="D157" s="22" t="s">
        <v>377</v>
      </c>
      <c r="E157" s="27">
        <v>0</v>
      </c>
      <c r="F157" s="27">
        <v>0</v>
      </c>
      <c r="G157" s="6">
        <v>940</v>
      </c>
      <c r="H157" s="110">
        <v>2272</v>
      </c>
      <c r="I157" s="36">
        <f t="shared" si="10"/>
        <v>0</v>
      </c>
      <c r="J157" s="4">
        <v>4.4999999999999997E-3</v>
      </c>
      <c r="K157" s="38">
        <f t="shared" si="11"/>
        <v>0</v>
      </c>
      <c r="L157" s="11">
        <f t="shared" si="12"/>
        <v>0</v>
      </c>
      <c r="M157" s="4">
        <v>4.4999999999999998E-2</v>
      </c>
      <c r="N157" s="38">
        <f t="shared" si="13"/>
        <v>0</v>
      </c>
      <c r="O157" s="13">
        <f t="shared" si="14"/>
        <v>0</v>
      </c>
    </row>
    <row r="158" spans="1:15" ht="15" x14ac:dyDescent="0.25">
      <c r="A158" s="27" t="s">
        <v>378</v>
      </c>
      <c r="B158" s="27"/>
      <c r="C158" s="27" t="s">
        <v>225</v>
      </c>
      <c r="D158" s="22"/>
      <c r="E158" s="27"/>
      <c r="F158" s="27"/>
      <c r="I158" s="36">
        <f t="shared" si="10"/>
        <v>0</v>
      </c>
      <c r="J158" s="27"/>
      <c r="K158" s="38">
        <f t="shared" si="11"/>
        <v>0</v>
      </c>
      <c r="L158" s="11">
        <f t="shared" si="12"/>
        <v>0</v>
      </c>
      <c r="M158" s="27"/>
      <c r="N158" s="38">
        <f t="shared" si="13"/>
        <v>0</v>
      </c>
      <c r="O158" s="13">
        <f t="shared" si="14"/>
        <v>0</v>
      </c>
    </row>
    <row r="159" spans="1:15" ht="15" x14ac:dyDescent="0.25">
      <c r="A159" s="27" t="s">
        <v>385</v>
      </c>
      <c r="B159" s="27"/>
      <c r="C159" s="27" t="s">
        <v>225</v>
      </c>
      <c r="D159" s="22"/>
      <c r="E159" s="27"/>
      <c r="F159" s="27"/>
      <c r="I159" s="36">
        <f t="shared" si="10"/>
        <v>0</v>
      </c>
      <c r="J159" s="27"/>
      <c r="K159" s="38">
        <f t="shared" si="11"/>
        <v>0</v>
      </c>
      <c r="L159" s="11">
        <f t="shared" si="12"/>
        <v>0</v>
      </c>
      <c r="M159" s="27"/>
      <c r="N159" s="38">
        <f t="shared" si="13"/>
        <v>0</v>
      </c>
      <c r="O159" s="13">
        <f t="shared" si="14"/>
        <v>0</v>
      </c>
    </row>
    <row r="160" spans="1:15" ht="15" x14ac:dyDescent="0.25">
      <c r="A160" s="27" t="s">
        <v>389</v>
      </c>
      <c r="B160" s="22" t="s">
        <v>7</v>
      </c>
      <c r="C160" s="22" t="s">
        <v>246</v>
      </c>
      <c r="D160" s="22" t="s">
        <v>395</v>
      </c>
      <c r="E160" s="3">
        <v>10000</v>
      </c>
      <c r="F160" s="3">
        <v>5000</v>
      </c>
      <c r="I160" s="36">
        <f t="shared" si="10"/>
        <v>10000</v>
      </c>
      <c r="J160" s="4">
        <v>3.8999999999999998E-3</v>
      </c>
      <c r="K160" s="38">
        <f t="shared" si="11"/>
        <v>39</v>
      </c>
      <c r="L160" s="11">
        <f t="shared" si="12"/>
        <v>5000</v>
      </c>
      <c r="M160" s="4">
        <v>3.9E-2</v>
      </c>
      <c r="N160" s="38">
        <f t="shared" si="13"/>
        <v>195</v>
      </c>
      <c r="O160" s="13">
        <f t="shared" si="14"/>
        <v>234</v>
      </c>
    </row>
  </sheetData>
  <mergeCells count="11">
    <mergeCell ref="G1:H2"/>
    <mergeCell ref="A1:A3"/>
    <mergeCell ref="B1:B3"/>
    <mergeCell ref="C1:C3"/>
    <mergeCell ref="D1:D3"/>
    <mergeCell ref="E1:F2"/>
    <mergeCell ref="I1:O1"/>
    <mergeCell ref="P1:P2"/>
    <mergeCell ref="I2:K2"/>
    <mergeCell ref="L2:N2"/>
    <mergeCell ref="O2:O3"/>
  </mergeCells>
  <pageMargins left="0.7" right="0.7" top="0.75" bottom="0.75" header="0.3" footer="0.3"/>
  <pageSetup paperSize="9" scale="43" fitToHeight="0" orientation="portrait" horizontalDpi="4294967293" r:id="rId1"/>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401DD1-7A7B-4A30-85A3-8178F6BA7BD9}">
  <sheetPr codeName="Feuil8"/>
  <dimension ref="A1:P233"/>
  <sheetViews>
    <sheetView workbookViewId="0">
      <selection sqref="A1:A3"/>
    </sheetView>
  </sheetViews>
  <sheetFormatPr baseColWidth="10" defaultRowHeight="15" x14ac:dyDescent="0.25"/>
  <cols>
    <col min="1" max="1" width="37.85546875" customWidth="1"/>
    <col min="2" max="2" width="10.7109375" customWidth="1"/>
    <col min="5" max="5" width="10.28515625" customWidth="1"/>
    <col min="6" max="6" width="9.85546875" customWidth="1"/>
    <col min="7" max="7" width="10.5703125" customWidth="1"/>
    <col min="8" max="8" width="9.7109375" customWidth="1"/>
    <col min="15" max="15" width="9.85546875" customWidth="1"/>
    <col min="16" max="16" width="15" customWidth="1"/>
  </cols>
  <sheetData>
    <row r="1" spans="1:16" ht="33.6" customHeight="1" x14ac:dyDescent="0.25">
      <c r="A1" s="174" t="s">
        <v>0</v>
      </c>
      <c r="B1" s="174" t="s">
        <v>4</v>
      </c>
      <c r="C1" s="174" t="s">
        <v>5</v>
      </c>
      <c r="D1" s="174" t="s">
        <v>1</v>
      </c>
      <c r="E1" s="213" t="s">
        <v>48</v>
      </c>
      <c r="F1" s="214"/>
      <c r="G1" s="217" t="s">
        <v>727</v>
      </c>
      <c r="H1" s="217"/>
      <c r="I1" s="205" t="s">
        <v>728</v>
      </c>
      <c r="J1" s="206"/>
      <c r="K1" s="206"/>
      <c r="L1" s="206"/>
      <c r="M1" s="206"/>
      <c r="N1" s="206"/>
      <c r="O1" s="207"/>
      <c r="P1" s="219" t="s">
        <v>237</v>
      </c>
    </row>
    <row r="2" spans="1:16" ht="37.15" customHeight="1" x14ac:dyDescent="0.25">
      <c r="A2" s="175"/>
      <c r="B2" s="175"/>
      <c r="C2" s="175"/>
      <c r="D2" s="175"/>
      <c r="E2" s="215"/>
      <c r="F2" s="216"/>
      <c r="G2" s="217"/>
      <c r="H2" s="217"/>
      <c r="I2" s="205" t="s">
        <v>2</v>
      </c>
      <c r="J2" s="206"/>
      <c r="K2" s="207"/>
      <c r="L2" s="208" t="s">
        <v>3</v>
      </c>
      <c r="M2" s="209"/>
      <c r="N2" s="210"/>
      <c r="O2" s="211" t="s">
        <v>51</v>
      </c>
      <c r="P2" s="219"/>
    </row>
    <row r="3" spans="1:16" ht="63" customHeight="1" x14ac:dyDescent="0.25">
      <c r="A3" s="176"/>
      <c r="B3" s="176"/>
      <c r="C3" s="176"/>
      <c r="D3" s="176"/>
      <c r="E3" s="33" t="s">
        <v>2</v>
      </c>
      <c r="F3" s="33" t="s">
        <v>3</v>
      </c>
      <c r="G3" s="33" t="s">
        <v>2</v>
      </c>
      <c r="H3" s="33" t="s">
        <v>3</v>
      </c>
      <c r="I3" s="34" t="s">
        <v>729</v>
      </c>
      <c r="J3" s="34" t="s">
        <v>53</v>
      </c>
      <c r="K3" s="34" t="s">
        <v>54</v>
      </c>
      <c r="L3" s="34" t="s">
        <v>729</v>
      </c>
      <c r="M3" s="34" t="s">
        <v>53</v>
      </c>
      <c r="N3" s="34" t="s">
        <v>54</v>
      </c>
      <c r="O3" s="212"/>
      <c r="P3" s="115">
        <f>SUM(O4:O233)</f>
        <v>67957.069314417633</v>
      </c>
    </row>
    <row r="4" spans="1:16" x14ac:dyDescent="0.25">
      <c r="A4" s="145" t="s">
        <v>6</v>
      </c>
      <c r="B4" s="22" t="s">
        <v>7</v>
      </c>
      <c r="C4" s="22" t="s">
        <v>380</v>
      </c>
      <c r="D4" s="22" t="s">
        <v>8</v>
      </c>
      <c r="E4" s="10">
        <v>12353</v>
      </c>
      <c r="F4" s="10">
        <v>13500</v>
      </c>
      <c r="G4" s="140">
        <v>55989</v>
      </c>
      <c r="H4" s="157">
        <v>35697</v>
      </c>
      <c r="I4" s="36">
        <f>IF(E4-G4&lt;0,0,E4-G4)</f>
        <v>0</v>
      </c>
      <c r="J4" s="12">
        <v>5.0000000000000001E-3</v>
      </c>
      <c r="K4" s="38">
        <f>I4*J4</f>
        <v>0</v>
      </c>
      <c r="L4" s="11">
        <f>IF(F4-H4&lt;0,0,F4-H4)</f>
        <v>0</v>
      </c>
      <c r="M4" s="30">
        <v>5.1749999999999997E-2</v>
      </c>
      <c r="N4" s="38">
        <f>L4*M4</f>
        <v>0</v>
      </c>
      <c r="O4" s="13">
        <f>K4+N4</f>
        <v>0</v>
      </c>
    </row>
    <row r="5" spans="1:16" x14ac:dyDescent="0.25">
      <c r="A5" s="145" t="s">
        <v>9</v>
      </c>
      <c r="B5" s="22" t="s">
        <v>15</v>
      </c>
      <c r="C5" s="22" t="s">
        <v>425</v>
      </c>
      <c r="D5" s="22" t="s">
        <v>288</v>
      </c>
      <c r="E5" s="14">
        <v>90000</v>
      </c>
      <c r="F5" s="117"/>
      <c r="G5" s="140"/>
      <c r="H5" s="157"/>
      <c r="I5" s="36">
        <f t="shared" ref="I5:I68" si="0">IF(E5-G5&lt;0,0,E5-G5)</f>
        <v>90000</v>
      </c>
      <c r="J5" s="12">
        <v>1.2E-2</v>
      </c>
      <c r="K5" s="38">
        <f t="shared" ref="K5:K68" si="1">I5*J5</f>
        <v>1080</v>
      </c>
      <c r="L5" s="11">
        <f t="shared" ref="L5:L68" si="2">IF(F5-H5&lt;0,0,F5-H5)</f>
        <v>0</v>
      </c>
      <c r="M5" s="20"/>
      <c r="N5" s="38">
        <f t="shared" ref="N5:N68" si="3">L5*M5</f>
        <v>0</v>
      </c>
      <c r="O5" s="13">
        <f t="shared" ref="O5:O68" si="4">K5+N5</f>
        <v>1080</v>
      </c>
    </row>
    <row r="6" spans="1:16" x14ac:dyDescent="0.25">
      <c r="A6" s="145" t="s">
        <v>10</v>
      </c>
      <c r="B6" s="22" t="s">
        <v>7</v>
      </c>
      <c r="C6" s="22" t="s">
        <v>18</v>
      </c>
      <c r="D6" s="22" t="s">
        <v>19</v>
      </c>
      <c r="E6" s="10">
        <v>10000</v>
      </c>
      <c r="F6" s="10">
        <v>0</v>
      </c>
      <c r="G6" s="140"/>
      <c r="H6" s="157"/>
      <c r="I6" s="36">
        <f t="shared" si="0"/>
        <v>10000</v>
      </c>
      <c r="J6" s="12">
        <v>1.4E-2</v>
      </c>
      <c r="K6" s="38">
        <f t="shared" si="1"/>
        <v>140</v>
      </c>
      <c r="L6" s="11">
        <f t="shared" si="2"/>
        <v>0</v>
      </c>
      <c r="M6" s="30">
        <v>0.16065322008749996</v>
      </c>
      <c r="N6" s="38">
        <f t="shared" si="3"/>
        <v>0</v>
      </c>
      <c r="O6" s="13">
        <f t="shared" si="4"/>
        <v>140</v>
      </c>
    </row>
    <row r="7" spans="1:16" x14ac:dyDescent="0.25">
      <c r="A7" s="145" t="s">
        <v>11</v>
      </c>
      <c r="B7" s="22" t="s">
        <v>7</v>
      </c>
      <c r="C7" s="22" t="s">
        <v>380</v>
      </c>
      <c r="D7" s="22" t="s">
        <v>36</v>
      </c>
      <c r="E7" s="10">
        <v>30388</v>
      </c>
      <c r="F7" s="10">
        <v>8700</v>
      </c>
      <c r="G7" s="140"/>
      <c r="H7" s="157"/>
      <c r="I7" s="36">
        <f t="shared" si="0"/>
        <v>30388</v>
      </c>
      <c r="J7" s="86">
        <v>6.1000000000000004E-3</v>
      </c>
      <c r="K7" s="38">
        <f t="shared" si="1"/>
        <v>185.36680000000001</v>
      </c>
      <c r="L7" s="11">
        <f t="shared" si="2"/>
        <v>8700</v>
      </c>
      <c r="M7" s="30">
        <v>6.3134999999999997E-2</v>
      </c>
      <c r="N7" s="38">
        <f t="shared" si="3"/>
        <v>549.27449999999999</v>
      </c>
      <c r="O7" s="13">
        <f t="shared" si="4"/>
        <v>734.6413</v>
      </c>
    </row>
    <row r="8" spans="1:16" x14ac:dyDescent="0.25">
      <c r="A8" s="146" t="s">
        <v>12</v>
      </c>
      <c r="B8" s="22" t="s">
        <v>7</v>
      </c>
      <c r="C8" s="22" t="s">
        <v>21</v>
      </c>
      <c r="D8" s="22" t="s">
        <v>22</v>
      </c>
      <c r="E8" s="10">
        <v>500000</v>
      </c>
      <c r="F8" s="14">
        <v>0</v>
      </c>
      <c r="G8" s="155">
        <v>1521239</v>
      </c>
      <c r="H8" s="158">
        <v>3167</v>
      </c>
      <c r="I8" s="36">
        <f t="shared" si="0"/>
        <v>0</v>
      </c>
      <c r="J8" s="86">
        <v>3.7000000000000002E-3</v>
      </c>
      <c r="K8" s="38">
        <f t="shared" si="1"/>
        <v>0</v>
      </c>
      <c r="L8" s="11">
        <f t="shared" si="2"/>
        <v>0</v>
      </c>
      <c r="M8" s="30">
        <v>4.2458351023124986E-2</v>
      </c>
      <c r="N8" s="38">
        <f t="shared" si="3"/>
        <v>0</v>
      </c>
      <c r="O8" s="13">
        <f t="shared" si="4"/>
        <v>0</v>
      </c>
    </row>
    <row r="9" spans="1:16" x14ac:dyDescent="0.25">
      <c r="A9" s="146" t="s">
        <v>12</v>
      </c>
      <c r="B9" s="22" t="s">
        <v>7</v>
      </c>
      <c r="C9" s="22" t="s">
        <v>21</v>
      </c>
      <c r="D9" s="22" t="s">
        <v>23</v>
      </c>
      <c r="E9" s="10">
        <v>500000</v>
      </c>
      <c r="F9" s="14">
        <v>0</v>
      </c>
      <c r="G9" s="140">
        <v>1026059</v>
      </c>
      <c r="H9" s="157">
        <v>130213</v>
      </c>
      <c r="I9" s="36">
        <f t="shared" si="0"/>
        <v>0</v>
      </c>
      <c r="J9" s="86">
        <v>3.7000000000000002E-3</v>
      </c>
      <c r="K9" s="38">
        <f t="shared" si="1"/>
        <v>0</v>
      </c>
      <c r="L9" s="11">
        <f t="shared" si="2"/>
        <v>0</v>
      </c>
      <c r="M9" s="12">
        <v>4.2458351023124986E-2</v>
      </c>
      <c r="N9" s="38">
        <f t="shared" si="3"/>
        <v>0</v>
      </c>
      <c r="O9" s="13">
        <f t="shared" si="4"/>
        <v>0</v>
      </c>
    </row>
    <row r="10" spans="1:16" x14ac:dyDescent="0.25">
      <c r="A10" s="146" t="s">
        <v>13</v>
      </c>
      <c r="B10" s="65" t="s">
        <v>7</v>
      </c>
      <c r="C10" s="65" t="s">
        <v>380</v>
      </c>
      <c r="D10" s="65" t="s">
        <v>26</v>
      </c>
      <c r="E10" s="14">
        <v>33974</v>
      </c>
      <c r="F10" s="88">
        <v>12896</v>
      </c>
      <c r="G10" s="3">
        <v>14786</v>
      </c>
      <c r="H10" s="111">
        <v>21543</v>
      </c>
      <c r="I10" s="36">
        <f t="shared" si="0"/>
        <v>19188</v>
      </c>
      <c r="J10" s="86">
        <v>3.8999999999999998E-3</v>
      </c>
      <c r="K10" s="38">
        <f t="shared" si="1"/>
        <v>74.833199999999991</v>
      </c>
      <c r="L10" s="11">
        <f t="shared" si="2"/>
        <v>0</v>
      </c>
      <c r="M10" s="89">
        <v>4.0364999999999998E-2</v>
      </c>
      <c r="N10" s="38">
        <f t="shared" si="3"/>
        <v>0</v>
      </c>
      <c r="O10" s="13">
        <f t="shared" si="4"/>
        <v>74.833199999999991</v>
      </c>
    </row>
    <row r="11" spans="1:16" x14ac:dyDescent="0.25">
      <c r="A11" s="150" t="s">
        <v>14</v>
      </c>
      <c r="B11" s="65" t="s">
        <v>7</v>
      </c>
      <c r="C11" s="65" t="s">
        <v>380</v>
      </c>
      <c r="D11" s="65" t="s">
        <v>28</v>
      </c>
      <c r="E11" s="14">
        <v>34971</v>
      </c>
      <c r="F11" s="14">
        <v>10500</v>
      </c>
      <c r="G11" s="3">
        <v>19672</v>
      </c>
      <c r="H11" s="111">
        <v>12686</v>
      </c>
      <c r="I11" s="36">
        <f t="shared" si="0"/>
        <v>15299</v>
      </c>
      <c r="J11" s="86">
        <v>3.8999999999999998E-3</v>
      </c>
      <c r="K11" s="38">
        <f t="shared" si="1"/>
        <v>59.6661</v>
      </c>
      <c r="L11" s="11">
        <f t="shared" si="2"/>
        <v>0</v>
      </c>
      <c r="M11" s="89">
        <v>4.0364999999999998E-2</v>
      </c>
      <c r="N11" s="38">
        <f t="shared" si="3"/>
        <v>0</v>
      </c>
      <c r="O11" s="13">
        <f t="shared" si="4"/>
        <v>59.6661</v>
      </c>
    </row>
    <row r="12" spans="1:16" x14ac:dyDescent="0.25">
      <c r="A12" s="145" t="s">
        <v>29</v>
      </c>
      <c r="B12" s="22" t="s">
        <v>7</v>
      </c>
      <c r="C12" s="22" t="s">
        <v>20</v>
      </c>
      <c r="D12" s="22" t="s">
        <v>27</v>
      </c>
      <c r="E12" s="10">
        <v>50000</v>
      </c>
      <c r="F12" s="14">
        <v>0</v>
      </c>
      <c r="G12" s="140">
        <v>217380</v>
      </c>
      <c r="H12" s="157">
        <v>15608</v>
      </c>
      <c r="I12" s="36">
        <f t="shared" si="0"/>
        <v>0</v>
      </c>
      <c r="J12" s="86">
        <v>5.4999999999999997E-3</v>
      </c>
      <c r="K12" s="38">
        <f t="shared" si="1"/>
        <v>0</v>
      </c>
      <c r="L12" s="11">
        <f t="shared" si="2"/>
        <v>0</v>
      </c>
      <c r="M12" s="30">
        <v>6.3113765034374977E-2</v>
      </c>
      <c r="N12" s="38">
        <f t="shared" si="3"/>
        <v>0</v>
      </c>
      <c r="O12" s="13">
        <f t="shared" si="4"/>
        <v>0</v>
      </c>
    </row>
    <row r="13" spans="1:16" x14ac:dyDescent="0.25">
      <c r="A13" s="145" t="s">
        <v>550</v>
      </c>
      <c r="B13" s="22" t="s">
        <v>15</v>
      </c>
      <c r="C13" s="22" t="s">
        <v>31</v>
      </c>
      <c r="D13" s="22" t="s">
        <v>34</v>
      </c>
      <c r="E13" s="10">
        <v>50000</v>
      </c>
      <c r="F13" s="14">
        <v>1000</v>
      </c>
      <c r="G13" s="140">
        <v>80301</v>
      </c>
      <c r="H13" s="157">
        <v>67823</v>
      </c>
      <c r="I13" s="36">
        <f t="shared" si="0"/>
        <v>0</v>
      </c>
      <c r="J13" s="86">
        <v>3.8E-3</v>
      </c>
      <c r="K13" s="38">
        <f t="shared" si="1"/>
        <v>0</v>
      </c>
      <c r="L13" s="11">
        <f t="shared" si="2"/>
        <v>0</v>
      </c>
      <c r="M13" s="30">
        <v>4.3605874023749984E-2</v>
      </c>
      <c r="N13" s="38">
        <f t="shared" si="3"/>
        <v>0</v>
      </c>
      <c r="O13" s="13">
        <f t="shared" si="4"/>
        <v>0</v>
      </c>
    </row>
    <row r="14" spans="1:16" x14ac:dyDescent="0.25">
      <c r="A14" s="146" t="s">
        <v>38</v>
      </c>
      <c r="B14" s="65" t="s">
        <v>7</v>
      </c>
      <c r="C14" s="65" t="s">
        <v>39</v>
      </c>
      <c r="D14" s="65" t="s">
        <v>43</v>
      </c>
      <c r="E14" s="14">
        <v>1000</v>
      </c>
      <c r="F14" s="14">
        <v>0</v>
      </c>
      <c r="G14" s="144">
        <v>31966</v>
      </c>
      <c r="H14" s="159">
        <v>46952</v>
      </c>
      <c r="I14" s="36">
        <f t="shared" si="0"/>
        <v>0</v>
      </c>
      <c r="J14" s="86">
        <v>5.8999999999999999E-3</v>
      </c>
      <c r="K14" s="38">
        <f t="shared" si="1"/>
        <v>0</v>
      </c>
      <c r="L14" s="11">
        <f t="shared" si="2"/>
        <v>0</v>
      </c>
      <c r="M14" s="89">
        <v>6.7703857036874981E-2</v>
      </c>
      <c r="N14" s="38">
        <f t="shared" si="3"/>
        <v>0</v>
      </c>
      <c r="O14" s="13">
        <f t="shared" si="4"/>
        <v>0</v>
      </c>
    </row>
    <row r="15" spans="1:16" x14ac:dyDescent="0.25">
      <c r="A15" s="145" t="s">
        <v>40</v>
      </c>
      <c r="B15" s="22" t="s">
        <v>7</v>
      </c>
      <c r="C15" s="22" t="s">
        <v>56</v>
      </c>
      <c r="D15" s="104" t="s">
        <v>59</v>
      </c>
      <c r="E15" s="10">
        <v>50000</v>
      </c>
      <c r="F15" s="14">
        <v>2000</v>
      </c>
      <c r="G15" s="140">
        <v>16972</v>
      </c>
      <c r="H15" s="157">
        <v>137660</v>
      </c>
      <c r="I15" s="36">
        <f t="shared" si="0"/>
        <v>33028</v>
      </c>
      <c r="J15" s="86">
        <v>3.8999999999999998E-3</v>
      </c>
      <c r="K15" s="38">
        <f t="shared" si="1"/>
        <v>128.8092</v>
      </c>
      <c r="L15" s="11">
        <f t="shared" si="2"/>
        <v>0</v>
      </c>
      <c r="M15" s="12">
        <v>4.1393178474374979E-2</v>
      </c>
      <c r="N15" s="38">
        <f t="shared" si="3"/>
        <v>0</v>
      </c>
      <c r="O15" s="13">
        <f t="shared" si="4"/>
        <v>128.8092</v>
      </c>
    </row>
    <row r="16" spans="1:16" x14ac:dyDescent="0.25">
      <c r="A16" s="145" t="s">
        <v>300</v>
      </c>
      <c r="B16" s="22" t="s">
        <v>7</v>
      </c>
      <c r="C16" s="22" t="s">
        <v>46</v>
      </c>
      <c r="D16" s="22" t="s">
        <v>58</v>
      </c>
      <c r="E16" s="10">
        <v>10000</v>
      </c>
      <c r="F16" s="10">
        <v>3000</v>
      </c>
      <c r="G16" s="140">
        <v>30534</v>
      </c>
      <c r="H16" s="157">
        <v>2797</v>
      </c>
      <c r="I16" s="36">
        <f t="shared" si="0"/>
        <v>0</v>
      </c>
      <c r="J16" s="86">
        <v>5.4999999999999997E-3</v>
      </c>
      <c r="K16" s="38">
        <f t="shared" si="1"/>
        <v>0</v>
      </c>
      <c r="L16" s="11">
        <f t="shared" si="2"/>
        <v>203</v>
      </c>
      <c r="M16" s="30">
        <v>6.3113765034374977E-2</v>
      </c>
      <c r="N16" s="38">
        <f t="shared" si="3"/>
        <v>12.812094301978121</v>
      </c>
      <c r="O16" s="13">
        <f t="shared" si="4"/>
        <v>12.812094301978121</v>
      </c>
    </row>
    <row r="17" spans="1:15" x14ac:dyDescent="0.25">
      <c r="A17" s="145" t="s">
        <v>61</v>
      </c>
      <c r="B17" s="22" t="s">
        <v>15</v>
      </c>
      <c r="C17" s="22" t="s">
        <v>60</v>
      </c>
      <c r="D17" s="22" t="s">
        <v>62</v>
      </c>
      <c r="E17" s="10">
        <v>5000</v>
      </c>
      <c r="F17" s="10">
        <v>500</v>
      </c>
      <c r="G17" s="141"/>
      <c r="H17" s="141"/>
      <c r="I17" s="36">
        <f t="shared" si="0"/>
        <v>5000</v>
      </c>
      <c r="J17" s="118">
        <v>1.2999999999999999E-2</v>
      </c>
      <c r="K17" s="38">
        <f t="shared" si="1"/>
        <v>65</v>
      </c>
      <c r="L17" s="11">
        <f t="shared" si="2"/>
        <v>500</v>
      </c>
      <c r="M17" s="30">
        <v>0.14917799008124996</v>
      </c>
      <c r="N17" s="38">
        <f t="shared" si="3"/>
        <v>74.58899504062498</v>
      </c>
      <c r="O17" s="13">
        <f t="shared" si="4"/>
        <v>139.58899504062498</v>
      </c>
    </row>
    <row r="18" spans="1:15" x14ac:dyDescent="0.25">
      <c r="A18" s="146" t="s">
        <v>63</v>
      </c>
      <c r="B18" s="65" t="s">
        <v>7</v>
      </c>
      <c r="C18" s="65" t="s">
        <v>354</v>
      </c>
      <c r="D18" s="65" t="s">
        <v>65</v>
      </c>
      <c r="E18" s="14">
        <v>15892</v>
      </c>
      <c r="F18" s="88">
        <v>7864</v>
      </c>
      <c r="G18" s="140">
        <v>42166</v>
      </c>
      <c r="H18" s="157">
        <v>27510</v>
      </c>
      <c r="I18" s="36">
        <f t="shared" si="0"/>
        <v>0</v>
      </c>
      <c r="J18" s="129">
        <v>5.0000000000000001E-3</v>
      </c>
      <c r="K18" s="38">
        <f t="shared" si="1"/>
        <v>0</v>
      </c>
      <c r="L18" s="11">
        <f t="shared" si="2"/>
        <v>0</v>
      </c>
      <c r="M18" s="89">
        <v>5.1749999999999997E-2</v>
      </c>
      <c r="N18" s="38">
        <f t="shared" si="3"/>
        <v>0</v>
      </c>
      <c r="O18" s="13">
        <f t="shared" si="4"/>
        <v>0</v>
      </c>
    </row>
    <row r="19" spans="1:15" x14ac:dyDescent="0.25">
      <c r="A19" s="150" t="s">
        <v>66</v>
      </c>
      <c r="B19" s="65" t="s">
        <v>7</v>
      </c>
      <c r="C19" s="65" t="s">
        <v>354</v>
      </c>
      <c r="D19" s="65" t="s">
        <v>67</v>
      </c>
      <c r="E19" s="14">
        <v>50000</v>
      </c>
      <c r="F19" s="14">
        <v>55008</v>
      </c>
      <c r="G19" s="144">
        <v>72428</v>
      </c>
      <c r="H19" s="159">
        <v>202041</v>
      </c>
      <c r="I19" s="36">
        <f t="shared" si="0"/>
        <v>0</v>
      </c>
      <c r="J19" s="130">
        <v>3.8999999999999998E-3</v>
      </c>
      <c r="K19" s="38">
        <f t="shared" si="1"/>
        <v>0</v>
      </c>
      <c r="L19" s="11">
        <f t="shared" si="2"/>
        <v>0</v>
      </c>
      <c r="M19" s="86">
        <v>4.0364999999999998E-2</v>
      </c>
      <c r="N19" s="38">
        <f t="shared" si="3"/>
        <v>0</v>
      </c>
      <c r="O19" s="13">
        <f t="shared" si="4"/>
        <v>0</v>
      </c>
    </row>
    <row r="20" spans="1:15" x14ac:dyDescent="0.25">
      <c r="A20" s="150" t="s">
        <v>68</v>
      </c>
      <c r="B20" s="65" t="s">
        <v>7</v>
      </c>
      <c r="C20" s="65" t="s">
        <v>354</v>
      </c>
      <c r="D20" s="65" t="s">
        <v>69</v>
      </c>
      <c r="E20" s="14">
        <v>56981</v>
      </c>
      <c r="F20" s="14">
        <v>24624</v>
      </c>
      <c r="G20" s="3">
        <v>13982</v>
      </c>
      <c r="H20" s="16">
        <v>46312</v>
      </c>
      <c r="I20" s="36">
        <f t="shared" si="0"/>
        <v>42999</v>
      </c>
      <c r="J20" s="130">
        <v>3.8999999999999998E-3</v>
      </c>
      <c r="K20" s="38">
        <f t="shared" si="1"/>
        <v>167.6961</v>
      </c>
      <c r="L20" s="11">
        <f t="shared" si="2"/>
        <v>0</v>
      </c>
      <c r="M20" s="89">
        <v>4.0364999999999998E-2</v>
      </c>
      <c r="N20" s="38">
        <f t="shared" si="3"/>
        <v>0</v>
      </c>
      <c r="O20" s="13">
        <f t="shared" si="4"/>
        <v>167.6961</v>
      </c>
    </row>
    <row r="21" spans="1:15" x14ac:dyDescent="0.25">
      <c r="A21" s="146" t="s">
        <v>70</v>
      </c>
      <c r="B21" s="65" t="s">
        <v>7</v>
      </c>
      <c r="C21" s="65" t="s">
        <v>354</v>
      </c>
      <c r="D21" s="65" t="s">
        <v>71</v>
      </c>
      <c r="E21" s="14">
        <v>18198</v>
      </c>
      <c r="F21" s="14">
        <v>104744</v>
      </c>
      <c r="G21" s="144"/>
      <c r="H21" s="159"/>
      <c r="I21" s="36">
        <f t="shared" si="0"/>
        <v>18198</v>
      </c>
      <c r="J21" s="130">
        <v>3.8999999999999998E-3</v>
      </c>
      <c r="K21" s="38">
        <f t="shared" si="1"/>
        <v>70.972200000000001</v>
      </c>
      <c r="L21" s="11">
        <f t="shared" si="2"/>
        <v>104744</v>
      </c>
      <c r="M21" s="89">
        <v>4.0364999999999998E-2</v>
      </c>
      <c r="N21" s="38">
        <f t="shared" si="3"/>
        <v>4227.9915599999995</v>
      </c>
      <c r="O21" s="13">
        <f t="shared" si="4"/>
        <v>4298.9637599999996</v>
      </c>
    </row>
    <row r="22" spans="1:15" x14ac:dyDescent="0.25">
      <c r="A22" s="146" t="s">
        <v>72</v>
      </c>
      <c r="B22" s="65" t="s">
        <v>7</v>
      </c>
      <c r="C22" s="65" t="s">
        <v>354</v>
      </c>
      <c r="D22" s="65" t="s">
        <v>73</v>
      </c>
      <c r="E22" s="14">
        <v>45776</v>
      </c>
      <c r="F22" s="14">
        <v>9864</v>
      </c>
      <c r="G22" s="3">
        <v>77598</v>
      </c>
      <c r="H22" s="111">
        <v>30569</v>
      </c>
      <c r="I22" s="36">
        <f t="shared" si="0"/>
        <v>0</v>
      </c>
      <c r="J22" s="86">
        <v>5.0000000000000001E-3</v>
      </c>
      <c r="K22" s="38">
        <f t="shared" si="1"/>
        <v>0</v>
      </c>
      <c r="L22" s="11">
        <f t="shared" si="2"/>
        <v>0</v>
      </c>
      <c r="M22" s="89">
        <v>5.1749999999999997E-2</v>
      </c>
      <c r="N22" s="38">
        <f t="shared" si="3"/>
        <v>0</v>
      </c>
      <c r="O22" s="13">
        <f t="shared" si="4"/>
        <v>0</v>
      </c>
    </row>
    <row r="23" spans="1:15" x14ac:dyDescent="0.25">
      <c r="A23" s="145" t="s">
        <v>429</v>
      </c>
      <c r="B23" s="22" t="s">
        <v>7</v>
      </c>
      <c r="C23" s="22" t="s">
        <v>246</v>
      </c>
      <c r="D23" s="22" t="s">
        <v>428</v>
      </c>
      <c r="E23" s="22">
        <v>0</v>
      </c>
      <c r="F23" s="22">
        <v>0</v>
      </c>
      <c r="G23" s="140">
        <v>126696</v>
      </c>
      <c r="H23" s="157">
        <v>4232</v>
      </c>
      <c r="I23" s="36">
        <f t="shared" si="0"/>
        <v>0</v>
      </c>
      <c r="J23" s="12">
        <v>5.0000000000000001E-3</v>
      </c>
      <c r="K23" s="38">
        <f t="shared" si="1"/>
        <v>0</v>
      </c>
      <c r="L23" s="11">
        <f t="shared" si="2"/>
        <v>0</v>
      </c>
      <c r="M23" s="30">
        <v>0.05</v>
      </c>
      <c r="N23" s="38">
        <f t="shared" si="3"/>
        <v>0</v>
      </c>
      <c r="O23" s="13">
        <f t="shared" si="4"/>
        <v>0</v>
      </c>
    </row>
    <row r="24" spans="1:15" x14ac:dyDescent="0.25">
      <c r="A24" s="149" t="s">
        <v>74</v>
      </c>
      <c r="B24" s="22" t="s">
        <v>7</v>
      </c>
      <c r="C24" s="22" t="s">
        <v>354</v>
      </c>
      <c r="D24" s="22" t="s">
        <v>75</v>
      </c>
      <c r="E24" s="10">
        <v>140000</v>
      </c>
      <c r="F24" s="10">
        <v>27000</v>
      </c>
      <c r="G24" s="140">
        <v>423219</v>
      </c>
      <c r="H24" s="157">
        <v>45674</v>
      </c>
      <c r="I24" s="36">
        <f t="shared" si="0"/>
        <v>0</v>
      </c>
      <c r="J24" s="86">
        <v>5.4999999999999997E-3</v>
      </c>
      <c r="K24" s="38">
        <f t="shared" si="1"/>
        <v>0</v>
      </c>
      <c r="L24" s="11">
        <f t="shared" si="2"/>
        <v>0</v>
      </c>
      <c r="M24" s="30">
        <v>5.6924999999999996E-2</v>
      </c>
      <c r="N24" s="38">
        <f t="shared" si="3"/>
        <v>0</v>
      </c>
      <c r="O24" s="13">
        <f t="shared" si="4"/>
        <v>0</v>
      </c>
    </row>
    <row r="25" spans="1:15" x14ac:dyDescent="0.25">
      <c r="A25" s="149" t="s">
        <v>116</v>
      </c>
      <c r="B25" s="22" t="s">
        <v>7</v>
      </c>
      <c r="C25" s="22" t="s">
        <v>487</v>
      </c>
      <c r="D25" s="22" t="s">
        <v>76</v>
      </c>
      <c r="E25" s="10">
        <v>1444</v>
      </c>
      <c r="F25" s="10">
        <v>1914</v>
      </c>
      <c r="G25" s="140">
        <v>5285</v>
      </c>
      <c r="H25" s="157">
        <v>175</v>
      </c>
      <c r="I25" s="36">
        <f t="shared" si="0"/>
        <v>0</v>
      </c>
      <c r="J25" s="30">
        <v>1.2999999999999999E-2</v>
      </c>
      <c r="K25" s="38">
        <f t="shared" si="1"/>
        <v>0</v>
      </c>
      <c r="L25" s="11">
        <f t="shared" si="2"/>
        <v>1739</v>
      </c>
      <c r="M25" s="30">
        <v>0.13455</v>
      </c>
      <c r="N25" s="38">
        <f t="shared" si="3"/>
        <v>233.98245</v>
      </c>
      <c r="O25" s="13">
        <f t="shared" si="4"/>
        <v>233.98245</v>
      </c>
    </row>
    <row r="26" spans="1:15" x14ac:dyDescent="0.25">
      <c r="A26" s="145" t="s">
        <v>612</v>
      </c>
      <c r="B26" s="22" t="s">
        <v>7</v>
      </c>
      <c r="C26" s="22" t="s">
        <v>20</v>
      </c>
      <c r="D26" s="22" t="s">
        <v>81</v>
      </c>
      <c r="E26" s="10">
        <v>60000</v>
      </c>
      <c r="F26" s="10">
        <v>0</v>
      </c>
      <c r="G26" s="140"/>
      <c r="H26" s="157"/>
      <c r="I26" s="36">
        <f t="shared" si="0"/>
        <v>60000</v>
      </c>
      <c r="J26" s="86">
        <v>5.4999999999999997E-3</v>
      </c>
      <c r="K26" s="38">
        <f t="shared" si="1"/>
        <v>330</v>
      </c>
      <c r="L26" s="11">
        <f t="shared" si="2"/>
        <v>0</v>
      </c>
      <c r="M26" s="30">
        <v>6.0979483124999984E-2</v>
      </c>
      <c r="N26" s="38">
        <f t="shared" si="3"/>
        <v>0</v>
      </c>
      <c r="O26" s="13">
        <f t="shared" si="4"/>
        <v>330</v>
      </c>
    </row>
    <row r="27" spans="1:15" x14ac:dyDescent="0.25">
      <c r="A27" s="149" t="s">
        <v>77</v>
      </c>
      <c r="B27" s="22" t="s">
        <v>7</v>
      </c>
      <c r="C27" s="22" t="s">
        <v>380</v>
      </c>
      <c r="D27" s="22" t="s">
        <v>82</v>
      </c>
      <c r="E27" s="132">
        <v>40000</v>
      </c>
      <c r="F27" s="10">
        <v>3616</v>
      </c>
      <c r="G27" s="140">
        <v>10347</v>
      </c>
      <c r="H27" s="157">
        <v>10063</v>
      </c>
      <c r="I27" s="36">
        <f t="shared" si="0"/>
        <v>29653</v>
      </c>
      <c r="J27" s="119">
        <v>3.8999999999999998E-3</v>
      </c>
      <c r="K27" s="38">
        <f t="shared" si="1"/>
        <v>115.6467</v>
      </c>
      <c r="L27" s="11">
        <f t="shared" si="2"/>
        <v>0</v>
      </c>
      <c r="M27" s="131">
        <v>4.0364999999999998E-2</v>
      </c>
      <c r="N27" s="38">
        <f t="shared" si="3"/>
        <v>0</v>
      </c>
      <c r="O27" s="13">
        <f t="shared" si="4"/>
        <v>115.6467</v>
      </c>
    </row>
    <row r="28" spans="1:15" x14ac:dyDescent="0.25">
      <c r="A28" s="145" t="s">
        <v>78</v>
      </c>
      <c r="B28" s="65" t="s">
        <v>7</v>
      </c>
      <c r="C28" s="65" t="s">
        <v>357</v>
      </c>
      <c r="D28" s="65" t="s">
        <v>84</v>
      </c>
      <c r="E28" s="14">
        <v>50000</v>
      </c>
      <c r="F28" s="14">
        <v>0</v>
      </c>
      <c r="G28" s="144"/>
      <c r="H28" s="159"/>
      <c r="I28" s="36">
        <f t="shared" si="0"/>
        <v>50000</v>
      </c>
      <c r="J28" s="130">
        <v>5.0000000000000001E-3</v>
      </c>
      <c r="K28" s="38">
        <f t="shared" si="1"/>
        <v>250</v>
      </c>
      <c r="L28" s="11">
        <f t="shared" si="2"/>
        <v>0</v>
      </c>
      <c r="M28" s="89">
        <v>5.3561249999999998E-2</v>
      </c>
      <c r="N28" s="38">
        <f t="shared" si="3"/>
        <v>0</v>
      </c>
      <c r="O28" s="13">
        <f t="shared" si="4"/>
        <v>250</v>
      </c>
    </row>
    <row r="29" spans="1:15" x14ac:dyDescent="0.25">
      <c r="A29" s="145" t="s">
        <v>83</v>
      </c>
      <c r="B29" s="22" t="s">
        <v>7</v>
      </c>
      <c r="C29" s="22" t="s">
        <v>430</v>
      </c>
      <c r="D29" s="22" t="s">
        <v>444</v>
      </c>
      <c r="E29" s="10">
        <v>0</v>
      </c>
      <c r="F29" s="10">
        <v>0</v>
      </c>
      <c r="G29" s="140"/>
      <c r="H29" s="157"/>
      <c r="I29" s="36">
        <f t="shared" si="0"/>
        <v>0</v>
      </c>
      <c r="J29" s="12">
        <v>3.8999999999999998E-3</v>
      </c>
      <c r="K29" s="38">
        <f t="shared" si="1"/>
        <v>0</v>
      </c>
      <c r="L29" s="11">
        <f t="shared" si="2"/>
        <v>0</v>
      </c>
      <c r="M29" s="12">
        <v>3.9E-2</v>
      </c>
      <c r="N29" s="38">
        <f t="shared" si="3"/>
        <v>0</v>
      </c>
      <c r="O29" s="13">
        <f t="shared" si="4"/>
        <v>0</v>
      </c>
    </row>
    <row r="30" spans="1:15" x14ac:dyDescent="0.25">
      <c r="A30" s="145" t="s">
        <v>83</v>
      </c>
      <c r="B30" s="22" t="s">
        <v>7</v>
      </c>
      <c r="C30" s="22" t="s">
        <v>18</v>
      </c>
      <c r="D30" s="22" t="s">
        <v>85</v>
      </c>
      <c r="E30" s="10">
        <v>7000</v>
      </c>
      <c r="F30" s="10">
        <v>1500</v>
      </c>
      <c r="G30" s="140"/>
      <c r="H30" s="157"/>
      <c r="I30" s="36">
        <f t="shared" si="0"/>
        <v>7000</v>
      </c>
      <c r="J30" s="12">
        <v>1.2999999999999999E-2</v>
      </c>
      <c r="K30" s="38">
        <f t="shared" si="1"/>
        <v>91</v>
      </c>
      <c r="L30" s="11">
        <f t="shared" si="2"/>
        <v>1500</v>
      </c>
      <c r="M30" s="30">
        <v>0.14413332374999996</v>
      </c>
      <c r="N30" s="38">
        <f t="shared" si="3"/>
        <v>216.19998562499993</v>
      </c>
      <c r="O30" s="13">
        <f t="shared" si="4"/>
        <v>307.19998562499995</v>
      </c>
    </row>
    <row r="31" spans="1:15" x14ac:dyDescent="0.25">
      <c r="A31" s="145" t="s">
        <v>86</v>
      </c>
      <c r="B31" s="22" t="s">
        <v>7</v>
      </c>
      <c r="C31" s="22" t="s">
        <v>381</v>
      </c>
      <c r="D31" s="22" t="s">
        <v>92</v>
      </c>
      <c r="E31" s="10">
        <v>6694</v>
      </c>
      <c r="F31" s="10">
        <v>2976</v>
      </c>
      <c r="G31" s="140">
        <v>27825</v>
      </c>
      <c r="H31" s="157">
        <v>13737</v>
      </c>
      <c r="I31" s="36">
        <f t="shared" si="0"/>
        <v>0</v>
      </c>
      <c r="J31" s="86">
        <v>3.8999999999999998E-3</v>
      </c>
      <c r="K31" s="38">
        <f t="shared" si="1"/>
        <v>0</v>
      </c>
      <c r="L31" s="11">
        <f t="shared" si="2"/>
        <v>0</v>
      </c>
      <c r="M31" s="30">
        <v>4.0364999999999998E-2</v>
      </c>
      <c r="N31" s="38">
        <f t="shared" si="3"/>
        <v>0</v>
      </c>
      <c r="O31" s="13">
        <f t="shared" si="4"/>
        <v>0</v>
      </c>
    </row>
    <row r="32" spans="1:15" x14ac:dyDescent="0.25">
      <c r="A32" s="146" t="s">
        <v>89</v>
      </c>
      <c r="B32" s="65" t="s">
        <v>7</v>
      </c>
      <c r="C32" s="65" t="s">
        <v>87</v>
      </c>
      <c r="D32" s="65" t="s">
        <v>90</v>
      </c>
      <c r="E32" s="14"/>
      <c r="F32" s="14">
        <v>0</v>
      </c>
      <c r="G32" s="144">
        <v>50198</v>
      </c>
      <c r="H32" s="159">
        <v>35332</v>
      </c>
      <c r="I32" s="36">
        <f t="shared" si="0"/>
        <v>0</v>
      </c>
      <c r="J32" s="86">
        <v>3.7000000000000002E-3</v>
      </c>
      <c r="K32" s="38">
        <f t="shared" si="1"/>
        <v>0</v>
      </c>
      <c r="L32" s="11">
        <f t="shared" si="2"/>
        <v>0</v>
      </c>
      <c r="M32" s="89">
        <v>4.1022561374999988E-2</v>
      </c>
      <c r="N32" s="38">
        <f t="shared" si="3"/>
        <v>0</v>
      </c>
      <c r="O32" s="13">
        <f t="shared" si="4"/>
        <v>0</v>
      </c>
    </row>
    <row r="33" spans="1:15" x14ac:dyDescent="0.25">
      <c r="A33" s="146" t="s">
        <v>88</v>
      </c>
      <c r="B33" s="65" t="s">
        <v>7</v>
      </c>
      <c r="C33" s="65" t="s">
        <v>18</v>
      </c>
      <c r="D33" s="65" t="s">
        <v>91</v>
      </c>
      <c r="E33" s="14"/>
      <c r="F33" s="14">
        <v>0</v>
      </c>
      <c r="G33" s="144">
        <v>10041</v>
      </c>
      <c r="H33" s="159">
        <v>7208</v>
      </c>
      <c r="I33" s="36">
        <f t="shared" si="0"/>
        <v>0</v>
      </c>
      <c r="J33" s="86">
        <v>3.7000000000000002E-3</v>
      </c>
      <c r="K33" s="38">
        <f t="shared" si="1"/>
        <v>0</v>
      </c>
      <c r="L33" s="11">
        <f t="shared" si="2"/>
        <v>0</v>
      </c>
      <c r="M33" s="89">
        <v>4.1022561374999988E-2</v>
      </c>
      <c r="N33" s="38">
        <f t="shared" si="3"/>
        <v>0</v>
      </c>
      <c r="O33" s="13">
        <f t="shared" si="4"/>
        <v>0</v>
      </c>
    </row>
    <row r="34" spans="1:15" x14ac:dyDescent="0.25">
      <c r="A34" s="145" t="s">
        <v>93</v>
      </c>
      <c r="B34" s="22" t="s">
        <v>7</v>
      </c>
      <c r="C34" s="22" t="s">
        <v>357</v>
      </c>
      <c r="D34" s="22" t="s">
        <v>94</v>
      </c>
      <c r="E34" s="10">
        <v>25000</v>
      </c>
      <c r="F34" s="10">
        <v>2850</v>
      </c>
      <c r="G34" s="140">
        <v>4593</v>
      </c>
      <c r="H34" s="157">
        <v>6394</v>
      </c>
      <c r="I34" s="36">
        <f t="shared" si="0"/>
        <v>20407</v>
      </c>
      <c r="J34" s="86">
        <v>5.4999999999999997E-3</v>
      </c>
      <c r="K34" s="38">
        <f t="shared" si="1"/>
        <v>112.23849999999999</v>
      </c>
      <c r="L34" s="11">
        <f t="shared" si="2"/>
        <v>0</v>
      </c>
      <c r="M34" s="30">
        <v>5.5E-2</v>
      </c>
      <c r="N34" s="38">
        <f t="shared" si="3"/>
        <v>0</v>
      </c>
      <c r="O34" s="13">
        <f t="shared" si="4"/>
        <v>112.23849999999999</v>
      </c>
    </row>
    <row r="35" spans="1:15" x14ac:dyDescent="0.25">
      <c r="A35" s="145" t="s">
        <v>93</v>
      </c>
      <c r="B35" s="22" t="s">
        <v>7</v>
      </c>
      <c r="C35" s="22" t="s">
        <v>357</v>
      </c>
      <c r="D35" s="22" t="s">
        <v>95</v>
      </c>
      <c r="E35" s="10">
        <v>25000</v>
      </c>
      <c r="F35" s="10">
        <v>4130</v>
      </c>
      <c r="G35" s="140">
        <v>2380</v>
      </c>
      <c r="H35" s="157">
        <v>3607</v>
      </c>
      <c r="I35" s="36">
        <f t="shared" si="0"/>
        <v>22620</v>
      </c>
      <c r="J35" s="86">
        <v>5.4999999999999997E-3</v>
      </c>
      <c r="K35" s="38">
        <f t="shared" si="1"/>
        <v>124.41</v>
      </c>
      <c r="L35" s="11">
        <f t="shared" si="2"/>
        <v>523</v>
      </c>
      <c r="M35" s="30">
        <v>5.5E-2</v>
      </c>
      <c r="N35" s="38">
        <f t="shared" si="3"/>
        <v>28.765000000000001</v>
      </c>
      <c r="O35" s="13">
        <f t="shared" si="4"/>
        <v>153.17500000000001</v>
      </c>
    </row>
    <row r="36" spans="1:15" x14ac:dyDescent="0.25">
      <c r="A36" s="145" t="s">
        <v>96</v>
      </c>
      <c r="B36" s="22" t="s">
        <v>7</v>
      </c>
      <c r="C36" s="22" t="s">
        <v>87</v>
      </c>
      <c r="D36" s="22" t="s">
        <v>97</v>
      </c>
      <c r="E36" s="10">
        <v>80000</v>
      </c>
      <c r="F36" s="10">
        <v>5000</v>
      </c>
      <c r="G36" s="155">
        <v>82824</v>
      </c>
      <c r="H36" s="158">
        <v>49851</v>
      </c>
      <c r="I36" s="36">
        <f t="shared" si="0"/>
        <v>0</v>
      </c>
      <c r="J36" s="86">
        <v>5.4999999999999997E-3</v>
      </c>
      <c r="K36" s="38">
        <f t="shared" si="1"/>
        <v>0</v>
      </c>
      <c r="L36" s="11">
        <f t="shared" si="2"/>
        <v>0</v>
      </c>
      <c r="M36" s="30">
        <v>6.0979483124999984E-2</v>
      </c>
      <c r="N36" s="38">
        <f t="shared" si="3"/>
        <v>0</v>
      </c>
      <c r="O36" s="13">
        <f t="shared" si="4"/>
        <v>0</v>
      </c>
    </row>
    <row r="37" spans="1:15" x14ac:dyDescent="0.25">
      <c r="A37" s="145" t="s">
        <v>103</v>
      </c>
      <c r="B37" s="22" t="s">
        <v>7</v>
      </c>
      <c r="C37" s="22" t="s">
        <v>87</v>
      </c>
      <c r="D37" s="22" t="s">
        <v>104</v>
      </c>
      <c r="E37" s="10">
        <v>30000</v>
      </c>
      <c r="F37" s="10">
        <v>3000</v>
      </c>
      <c r="G37" s="140"/>
      <c r="H37" s="157"/>
      <c r="I37" s="36">
        <f t="shared" si="0"/>
        <v>30000</v>
      </c>
      <c r="J37" s="86">
        <v>5.4999999999999997E-3</v>
      </c>
      <c r="K37" s="38">
        <f t="shared" si="1"/>
        <v>165</v>
      </c>
      <c r="L37" s="11">
        <f t="shared" si="2"/>
        <v>3000</v>
      </c>
      <c r="M37" s="30">
        <v>6.0979483124999984E-2</v>
      </c>
      <c r="N37" s="38">
        <f t="shared" si="3"/>
        <v>182.93844937499995</v>
      </c>
      <c r="O37" s="13">
        <f t="shared" si="4"/>
        <v>347.93844937499995</v>
      </c>
    </row>
    <row r="38" spans="1:15" x14ac:dyDescent="0.25">
      <c r="A38" s="146" t="s">
        <v>99</v>
      </c>
      <c r="B38" s="65" t="s">
        <v>7</v>
      </c>
      <c r="C38" s="65" t="s">
        <v>246</v>
      </c>
      <c r="D38" s="65" t="s">
        <v>358</v>
      </c>
      <c r="E38" s="14">
        <v>50000</v>
      </c>
      <c r="F38" s="14">
        <v>0</v>
      </c>
      <c r="G38" s="3">
        <v>7574</v>
      </c>
      <c r="H38" s="111">
        <v>3434</v>
      </c>
      <c r="I38" s="36">
        <f t="shared" si="0"/>
        <v>42426</v>
      </c>
      <c r="J38" s="86">
        <v>5.4999999999999997E-3</v>
      </c>
      <c r="K38" s="38">
        <f t="shared" si="1"/>
        <v>233.34299999999999</v>
      </c>
      <c r="L38" s="11">
        <f t="shared" si="2"/>
        <v>0</v>
      </c>
      <c r="M38" s="89">
        <v>5.6924999999999996E-2</v>
      </c>
      <c r="N38" s="38">
        <f t="shared" si="3"/>
        <v>0</v>
      </c>
      <c r="O38" s="13">
        <f t="shared" si="4"/>
        <v>233.34299999999999</v>
      </c>
    </row>
    <row r="39" spans="1:15" x14ac:dyDescent="0.25">
      <c r="A39" s="146" t="s">
        <v>101</v>
      </c>
      <c r="B39" s="65" t="s">
        <v>7</v>
      </c>
      <c r="C39" s="65" t="s">
        <v>18</v>
      </c>
      <c r="D39" s="65" t="s">
        <v>105</v>
      </c>
      <c r="E39" s="14">
        <v>2000</v>
      </c>
      <c r="F39" s="14">
        <v>0</v>
      </c>
      <c r="G39" s="144">
        <v>8771</v>
      </c>
      <c r="H39" s="159">
        <v>5201</v>
      </c>
      <c r="I39" s="36">
        <f t="shared" si="0"/>
        <v>0</v>
      </c>
      <c r="J39" s="89">
        <v>1.2999999999999999E-2</v>
      </c>
      <c r="K39" s="38">
        <f t="shared" si="1"/>
        <v>0</v>
      </c>
      <c r="L39" s="11">
        <f t="shared" si="2"/>
        <v>0</v>
      </c>
      <c r="M39" s="89">
        <v>0.14413332374999996</v>
      </c>
      <c r="N39" s="38">
        <f t="shared" si="3"/>
        <v>0</v>
      </c>
      <c r="O39" s="13">
        <f t="shared" si="4"/>
        <v>0</v>
      </c>
    </row>
    <row r="40" spans="1:15" x14ac:dyDescent="0.25">
      <c r="A40" s="145" t="s">
        <v>106</v>
      </c>
      <c r="B40" s="93" t="s">
        <v>7</v>
      </c>
      <c r="C40" s="93" t="s">
        <v>384</v>
      </c>
      <c r="D40" s="93" t="s">
        <v>132</v>
      </c>
      <c r="E40" s="72">
        <v>67200</v>
      </c>
      <c r="F40" s="10">
        <v>43776</v>
      </c>
      <c r="G40" s="140">
        <v>108111</v>
      </c>
      <c r="H40" s="157">
        <v>65795</v>
      </c>
      <c r="I40" s="36">
        <f t="shared" si="0"/>
        <v>0</v>
      </c>
      <c r="J40" s="120">
        <v>3.8999999999999998E-3</v>
      </c>
      <c r="K40" s="38">
        <f t="shared" si="1"/>
        <v>0</v>
      </c>
      <c r="L40" s="11">
        <f t="shared" si="2"/>
        <v>0</v>
      </c>
      <c r="M40" s="30">
        <v>4.0364999999999998E-2</v>
      </c>
      <c r="N40" s="38">
        <f t="shared" si="3"/>
        <v>0</v>
      </c>
      <c r="O40" s="13">
        <f t="shared" si="4"/>
        <v>0</v>
      </c>
    </row>
    <row r="41" spans="1:15" x14ac:dyDescent="0.25">
      <c r="A41" s="146" t="s">
        <v>113</v>
      </c>
      <c r="B41" s="65" t="s">
        <v>15</v>
      </c>
      <c r="C41" s="65" t="s">
        <v>114</v>
      </c>
      <c r="D41" s="65" t="s">
        <v>115</v>
      </c>
      <c r="E41" s="14"/>
      <c r="F41" s="14">
        <v>0</v>
      </c>
      <c r="G41" s="144">
        <v>1583</v>
      </c>
      <c r="H41" s="159">
        <v>6416</v>
      </c>
      <c r="I41" s="36">
        <f t="shared" si="0"/>
        <v>0</v>
      </c>
      <c r="J41" s="86">
        <v>6.8999999999999999E-3</v>
      </c>
      <c r="K41" s="38">
        <f t="shared" si="1"/>
        <v>0</v>
      </c>
      <c r="L41" s="11">
        <f t="shared" si="2"/>
        <v>0</v>
      </c>
      <c r="M41" s="89">
        <v>7.6501533374999986E-2</v>
      </c>
      <c r="N41" s="38">
        <f t="shared" si="3"/>
        <v>0</v>
      </c>
      <c r="O41" s="13">
        <f t="shared" si="4"/>
        <v>0</v>
      </c>
    </row>
    <row r="42" spans="1:15" x14ac:dyDescent="0.25">
      <c r="A42" s="151" t="s">
        <v>117</v>
      </c>
      <c r="B42" s="103" t="s">
        <v>15</v>
      </c>
      <c r="C42" s="103" t="s">
        <v>114</v>
      </c>
      <c r="D42" s="103" t="s">
        <v>118</v>
      </c>
      <c r="E42" s="88">
        <v>15384</v>
      </c>
      <c r="F42" s="88">
        <v>1538</v>
      </c>
      <c r="G42" s="156">
        <v>21659</v>
      </c>
      <c r="H42" s="160">
        <v>11674</v>
      </c>
      <c r="I42" s="36">
        <f t="shared" si="0"/>
        <v>0</v>
      </c>
      <c r="J42" s="119">
        <v>3.8999999999999998E-3</v>
      </c>
      <c r="K42" s="38">
        <f t="shared" si="1"/>
        <v>0</v>
      </c>
      <c r="L42" s="11">
        <f t="shared" si="2"/>
        <v>0</v>
      </c>
      <c r="M42" s="121">
        <v>4.3239997124999992E-2</v>
      </c>
      <c r="N42" s="38">
        <f t="shared" si="3"/>
        <v>0</v>
      </c>
      <c r="O42" s="13">
        <f t="shared" si="4"/>
        <v>0</v>
      </c>
    </row>
    <row r="43" spans="1:15" x14ac:dyDescent="0.25">
      <c r="A43" s="150" t="s">
        <v>119</v>
      </c>
      <c r="B43" s="65" t="s">
        <v>7</v>
      </c>
      <c r="C43" s="65" t="s">
        <v>381</v>
      </c>
      <c r="D43" s="65" t="s">
        <v>125</v>
      </c>
      <c r="E43" s="14">
        <v>13032</v>
      </c>
      <c r="F43" s="14">
        <v>41768</v>
      </c>
      <c r="G43" s="144">
        <v>25724</v>
      </c>
      <c r="H43" s="159">
        <v>82669</v>
      </c>
      <c r="I43" s="36">
        <f t="shared" si="0"/>
        <v>0</v>
      </c>
      <c r="J43" s="86">
        <v>5.4999999999999997E-3</v>
      </c>
      <c r="K43" s="38">
        <f t="shared" si="1"/>
        <v>0</v>
      </c>
      <c r="L43" s="11">
        <f t="shared" si="2"/>
        <v>0</v>
      </c>
      <c r="M43" s="89">
        <v>5.6924999999999996E-2</v>
      </c>
      <c r="N43" s="38">
        <f t="shared" si="3"/>
        <v>0</v>
      </c>
      <c r="O43" s="13">
        <f t="shared" si="4"/>
        <v>0</v>
      </c>
    </row>
    <row r="44" spans="1:15" x14ac:dyDescent="0.25">
      <c r="A44" s="146" t="s">
        <v>126</v>
      </c>
      <c r="B44" s="65" t="s">
        <v>7</v>
      </c>
      <c r="C44" s="65" t="s">
        <v>120</v>
      </c>
      <c r="D44" s="65" t="s">
        <v>127</v>
      </c>
      <c r="E44" s="14">
        <v>63000</v>
      </c>
      <c r="F44" s="14">
        <v>0</v>
      </c>
      <c r="G44" s="3">
        <v>217995</v>
      </c>
      <c r="H44" s="111">
        <v>26673</v>
      </c>
      <c r="I44" s="36">
        <f t="shared" si="0"/>
        <v>0</v>
      </c>
      <c r="J44" s="126">
        <v>3.8999999999999998E-3</v>
      </c>
      <c r="K44" s="38">
        <f t="shared" si="1"/>
        <v>0</v>
      </c>
      <c r="L44" s="11">
        <f t="shared" si="2"/>
        <v>0</v>
      </c>
      <c r="M44" s="89">
        <v>4.3239997124999992E-2</v>
      </c>
      <c r="N44" s="38">
        <f t="shared" si="3"/>
        <v>0</v>
      </c>
      <c r="O44" s="13">
        <f t="shared" si="4"/>
        <v>0</v>
      </c>
    </row>
    <row r="45" spans="1:15" x14ac:dyDescent="0.25">
      <c r="A45" s="146" t="s">
        <v>128</v>
      </c>
      <c r="B45" s="65" t="s">
        <v>15</v>
      </c>
      <c r="C45" s="65" t="s">
        <v>114</v>
      </c>
      <c r="D45" s="65" t="s">
        <v>407</v>
      </c>
      <c r="E45" s="14">
        <v>10000</v>
      </c>
      <c r="F45" s="14">
        <v>0</v>
      </c>
      <c r="G45" s="144">
        <v>7235</v>
      </c>
      <c r="H45" s="159">
        <v>17074</v>
      </c>
      <c r="I45" s="36">
        <f t="shared" si="0"/>
        <v>2765</v>
      </c>
      <c r="J45" s="126">
        <v>5.4999999999999997E-3</v>
      </c>
      <c r="K45" s="38">
        <f t="shared" si="1"/>
        <v>15.2075</v>
      </c>
      <c r="L45" s="11">
        <f t="shared" si="2"/>
        <v>0</v>
      </c>
      <c r="M45" s="89">
        <v>6.0979483124999984E-2</v>
      </c>
      <c r="N45" s="38">
        <f t="shared" si="3"/>
        <v>0</v>
      </c>
      <c r="O45" s="13">
        <f t="shared" si="4"/>
        <v>15.2075</v>
      </c>
    </row>
    <row r="46" spans="1:15" x14ac:dyDescent="0.25">
      <c r="A46" s="146" t="s">
        <v>144</v>
      </c>
      <c r="B46" s="65" t="s">
        <v>7</v>
      </c>
      <c r="C46" s="65" t="s">
        <v>145</v>
      </c>
      <c r="D46" s="65" t="s">
        <v>171</v>
      </c>
      <c r="E46" s="71">
        <v>10000</v>
      </c>
      <c r="F46" s="14">
        <v>0</v>
      </c>
      <c r="G46" s="144">
        <v>21408</v>
      </c>
      <c r="H46" s="159">
        <v>55499</v>
      </c>
      <c r="I46" s="36">
        <f t="shared" si="0"/>
        <v>0</v>
      </c>
      <c r="J46" s="126">
        <v>4.1000000000000003E-3</v>
      </c>
      <c r="K46" s="38">
        <f t="shared" si="1"/>
        <v>0</v>
      </c>
      <c r="L46" s="11">
        <f t="shared" si="2"/>
        <v>0</v>
      </c>
      <c r="M46" s="86">
        <v>4.5457432874999988E-2</v>
      </c>
      <c r="N46" s="38">
        <f t="shared" si="3"/>
        <v>0</v>
      </c>
      <c r="O46" s="13">
        <f t="shared" si="4"/>
        <v>0</v>
      </c>
    </row>
    <row r="47" spans="1:15" x14ac:dyDescent="0.25">
      <c r="A47" s="146" t="s">
        <v>159</v>
      </c>
      <c r="B47" s="65" t="s">
        <v>7</v>
      </c>
      <c r="C47" s="65" t="s">
        <v>20</v>
      </c>
      <c r="D47" s="65" t="s">
        <v>166</v>
      </c>
      <c r="E47" s="14">
        <v>50000</v>
      </c>
      <c r="F47" s="14">
        <v>15000</v>
      </c>
      <c r="G47" s="144">
        <v>12597</v>
      </c>
      <c r="H47" s="159">
        <v>6970</v>
      </c>
      <c r="I47" s="36">
        <f t="shared" si="0"/>
        <v>37403</v>
      </c>
      <c r="J47" s="126">
        <v>3.8999999999999998E-3</v>
      </c>
      <c r="K47" s="38">
        <f t="shared" si="1"/>
        <v>145.8717</v>
      </c>
      <c r="L47" s="11">
        <f t="shared" si="2"/>
        <v>8030</v>
      </c>
      <c r="M47" s="89">
        <v>4.1777774999999996E-2</v>
      </c>
      <c r="N47" s="38">
        <f t="shared" si="3"/>
        <v>335.47553324999996</v>
      </c>
      <c r="O47" s="13">
        <f t="shared" si="4"/>
        <v>481.34723324999993</v>
      </c>
    </row>
    <row r="48" spans="1:15" x14ac:dyDescent="0.25">
      <c r="A48" s="146" t="s">
        <v>159</v>
      </c>
      <c r="B48" s="65" t="s">
        <v>7</v>
      </c>
      <c r="C48" s="65" t="s">
        <v>160</v>
      </c>
      <c r="D48" s="65" t="s">
        <v>167</v>
      </c>
      <c r="E48" s="14">
        <v>10000</v>
      </c>
      <c r="F48" s="14">
        <v>0</v>
      </c>
      <c r="G48" s="3">
        <v>10151</v>
      </c>
      <c r="H48" s="159">
        <v>8522</v>
      </c>
      <c r="I48" s="36">
        <f t="shared" si="0"/>
        <v>0</v>
      </c>
      <c r="J48" s="126">
        <v>1.2999999999999999E-2</v>
      </c>
      <c r="K48" s="38">
        <f t="shared" si="1"/>
        <v>0</v>
      </c>
      <c r="L48" s="11">
        <f t="shared" si="2"/>
        <v>0</v>
      </c>
      <c r="M48" s="89">
        <v>0.13925925</v>
      </c>
      <c r="N48" s="38">
        <f t="shared" si="3"/>
        <v>0</v>
      </c>
      <c r="O48" s="13">
        <f t="shared" si="4"/>
        <v>0</v>
      </c>
    </row>
    <row r="49" spans="1:15" x14ac:dyDescent="0.25">
      <c r="A49" s="145" t="s">
        <v>161</v>
      </c>
      <c r="B49" s="22" t="s">
        <v>7</v>
      </c>
      <c r="C49" s="22" t="s">
        <v>139</v>
      </c>
      <c r="D49" s="22" t="s">
        <v>164</v>
      </c>
      <c r="E49" s="10">
        <v>28500</v>
      </c>
      <c r="F49" s="10">
        <v>5700</v>
      </c>
      <c r="G49" s="3">
        <v>9034</v>
      </c>
      <c r="H49" s="111">
        <v>7477</v>
      </c>
      <c r="I49" s="36">
        <f t="shared" si="0"/>
        <v>19466</v>
      </c>
      <c r="J49" s="128">
        <v>3.8999999999999998E-3</v>
      </c>
      <c r="K49" s="38">
        <f t="shared" si="1"/>
        <v>75.917400000000001</v>
      </c>
      <c r="L49" s="11">
        <f t="shared" si="2"/>
        <v>0</v>
      </c>
      <c r="M49" s="30">
        <v>4.1777774999999996E-2</v>
      </c>
      <c r="N49" s="38">
        <f t="shared" si="3"/>
        <v>0</v>
      </c>
      <c r="O49" s="13">
        <f t="shared" si="4"/>
        <v>75.917400000000001</v>
      </c>
    </row>
    <row r="50" spans="1:15" x14ac:dyDescent="0.25">
      <c r="A50" s="146" t="s">
        <v>168</v>
      </c>
      <c r="B50" s="65" t="s">
        <v>7</v>
      </c>
      <c r="C50" s="65" t="s">
        <v>20</v>
      </c>
      <c r="D50" s="65" t="s">
        <v>169</v>
      </c>
      <c r="E50" s="14">
        <v>0</v>
      </c>
      <c r="F50" s="14">
        <v>0</v>
      </c>
      <c r="G50" s="144">
        <v>133615</v>
      </c>
      <c r="H50" s="159">
        <v>25246</v>
      </c>
      <c r="I50" s="36">
        <f t="shared" si="0"/>
        <v>0</v>
      </c>
      <c r="J50" s="126">
        <v>3.8999999999999998E-3</v>
      </c>
      <c r="K50" s="38">
        <f t="shared" si="1"/>
        <v>0</v>
      </c>
      <c r="L50" s="11">
        <f t="shared" si="2"/>
        <v>0</v>
      </c>
      <c r="M50" s="89">
        <v>4.1777774999999996E-2</v>
      </c>
      <c r="N50" s="38">
        <f t="shared" si="3"/>
        <v>0</v>
      </c>
      <c r="O50" s="13">
        <f t="shared" si="4"/>
        <v>0</v>
      </c>
    </row>
    <row r="51" spans="1:15" x14ac:dyDescent="0.25">
      <c r="A51" s="146" t="s">
        <v>168</v>
      </c>
      <c r="B51" s="65" t="s">
        <v>7</v>
      </c>
      <c r="C51" s="65" t="s">
        <v>133</v>
      </c>
      <c r="D51" s="65" t="s">
        <v>170</v>
      </c>
      <c r="E51" s="14">
        <v>0</v>
      </c>
      <c r="F51" s="14">
        <v>0</v>
      </c>
      <c r="G51" s="144">
        <v>16646</v>
      </c>
      <c r="H51" s="159">
        <v>7009</v>
      </c>
      <c r="I51" s="36">
        <f t="shared" si="0"/>
        <v>0</v>
      </c>
      <c r="J51" s="127">
        <v>1.2999999999999999E-2</v>
      </c>
      <c r="K51" s="38">
        <f t="shared" si="1"/>
        <v>0</v>
      </c>
      <c r="L51" s="11">
        <f t="shared" si="2"/>
        <v>0</v>
      </c>
      <c r="M51" s="89">
        <v>0.13925925</v>
      </c>
      <c r="N51" s="38">
        <f t="shared" si="3"/>
        <v>0</v>
      </c>
      <c r="O51" s="13">
        <f t="shared" si="4"/>
        <v>0</v>
      </c>
    </row>
    <row r="52" spans="1:15" x14ac:dyDescent="0.25">
      <c r="A52" s="150" t="s">
        <v>173</v>
      </c>
      <c r="B52" s="65" t="s">
        <v>7</v>
      </c>
      <c r="C52" s="65" t="s">
        <v>376</v>
      </c>
      <c r="D52" s="65" t="s">
        <v>111</v>
      </c>
      <c r="E52" s="14">
        <v>0</v>
      </c>
      <c r="F52" s="14">
        <v>0</v>
      </c>
      <c r="G52" s="144">
        <v>4512</v>
      </c>
      <c r="H52" s="159">
        <v>21637</v>
      </c>
      <c r="I52" s="36">
        <f t="shared" si="0"/>
        <v>0</v>
      </c>
      <c r="J52" s="126">
        <v>3.8999999999999998E-3</v>
      </c>
      <c r="K52" s="38">
        <f t="shared" si="1"/>
        <v>0</v>
      </c>
      <c r="L52" s="11">
        <f t="shared" si="2"/>
        <v>0</v>
      </c>
      <c r="M52" s="86">
        <v>4.0364999999999998E-2</v>
      </c>
      <c r="N52" s="38">
        <f t="shared" si="3"/>
        <v>0</v>
      </c>
      <c r="O52" s="13">
        <f t="shared" si="4"/>
        <v>0</v>
      </c>
    </row>
    <row r="53" spans="1:15" x14ac:dyDescent="0.25">
      <c r="A53" s="146" t="s">
        <v>184</v>
      </c>
      <c r="B53" s="65" t="s">
        <v>7</v>
      </c>
      <c r="C53" s="65" t="s">
        <v>39</v>
      </c>
      <c r="D53" s="65" t="s">
        <v>174</v>
      </c>
      <c r="E53" s="14">
        <v>15000</v>
      </c>
      <c r="F53" s="14">
        <v>0</v>
      </c>
      <c r="G53" s="3">
        <v>16333</v>
      </c>
      <c r="H53" s="159">
        <v>18087</v>
      </c>
      <c r="I53" s="36">
        <f t="shared" si="0"/>
        <v>0</v>
      </c>
      <c r="J53" s="127">
        <v>5.0000000000000001E-3</v>
      </c>
      <c r="K53" s="38">
        <f t="shared" si="1"/>
        <v>0</v>
      </c>
      <c r="L53" s="11">
        <f t="shared" si="2"/>
        <v>0</v>
      </c>
      <c r="M53" s="89">
        <v>5.3561249999999998E-2</v>
      </c>
      <c r="N53" s="38">
        <f t="shared" si="3"/>
        <v>0</v>
      </c>
      <c r="O53" s="13">
        <f t="shared" si="4"/>
        <v>0</v>
      </c>
    </row>
    <row r="54" spans="1:15" x14ac:dyDescent="0.25">
      <c r="A54" s="145" t="s">
        <v>186</v>
      </c>
      <c r="B54" s="22" t="s">
        <v>7</v>
      </c>
      <c r="C54" s="22" t="s">
        <v>39</v>
      </c>
      <c r="D54" s="22" t="s">
        <v>188</v>
      </c>
      <c r="E54" s="10">
        <v>0</v>
      </c>
      <c r="F54" s="10">
        <v>0</v>
      </c>
      <c r="G54" s="140">
        <v>69060</v>
      </c>
      <c r="H54" s="157">
        <v>18444</v>
      </c>
      <c r="I54" s="36">
        <f t="shared" si="0"/>
        <v>0</v>
      </c>
      <c r="J54" s="128">
        <v>5.4999999999999997E-3</v>
      </c>
      <c r="K54" s="38">
        <f t="shared" si="1"/>
        <v>0</v>
      </c>
      <c r="L54" s="11">
        <f t="shared" si="2"/>
        <v>0</v>
      </c>
      <c r="M54" s="30">
        <v>5.8917374999999994E-2</v>
      </c>
      <c r="N54" s="38">
        <f t="shared" si="3"/>
        <v>0</v>
      </c>
      <c r="O54" s="13">
        <f t="shared" si="4"/>
        <v>0</v>
      </c>
    </row>
    <row r="55" spans="1:15" x14ac:dyDescent="0.25">
      <c r="A55" s="145" t="s">
        <v>186</v>
      </c>
      <c r="B55" s="22" t="s">
        <v>15</v>
      </c>
      <c r="C55" s="22" t="s">
        <v>187</v>
      </c>
      <c r="D55" s="22" t="s">
        <v>189</v>
      </c>
      <c r="E55" s="14">
        <v>0</v>
      </c>
      <c r="F55" s="67">
        <v>0</v>
      </c>
      <c r="G55" s="140">
        <v>183030</v>
      </c>
      <c r="H55" s="161">
        <v>0</v>
      </c>
      <c r="I55" s="36">
        <f t="shared" si="0"/>
        <v>0</v>
      </c>
      <c r="J55" s="128">
        <v>8.8999999999999999E-3</v>
      </c>
      <c r="K55" s="38">
        <f t="shared" si="1"/>
        <v>0</v>
      </c>
      <c r="L55" s="11">
        <f t="shared" si="2"/>
        <v>0</v>
      </c>
      <c r="M55" s="123"/>
      <c r="N55" s="38">
        <f t="shared" si="3"/>
        <v>0</v>
      </c>
      <c r="O55" s="13">
        <f t="shared" si="4"/>
        <v>0</v>
      </c>
    </row>
    <row r="56" spans="1:15" x14ac:dyDescent="0.25">
      <c r="A56" s="149" t="s">
        <v>198</v>
      </c>
      <c r="B56" s="65" t="s">
        <v>7</v>
      </c>
      <c r="C56" s="65" t="s">
        <v>139</v>
      </c>
      <c r="D56" s="65" t="s">
        <v>190</v>
      </c>
      <c r="E56" s="10">
        <v>70000</v>
      </c>
      <c r="F56" s="10">
        <v>0</v>
      </c>
      <c r="G56" s="3">
        <v>118370</v>
      </c>
      <c r="H56" s="111">
        <v>27601</v>
      </c>
      <c r="I56" s="36">
        <f t="shared" si="0"/>
        <v>0</v>
      </c>
      <c r="J56" s="128">
        <v>3.8999999999999998E-3</v>
      </c>
      <c r="K56" s="38">
        <f t="shared" si="1"/>
        <v>0</v>
      </c>
      <c r="L56" s="11">
        <f t="shared" si="2"/>
        <v>0</v>
      </c>
      <c r="M56" s="30">
        <v>4.1777774999999996E-2</v>
      </c>
      <c r="N56" s="38">
        <f t="shared" si="3"/>
        <v>0</v>
      </c>
      <c r="O56" s="13">
        <f t="shared" si="4"/>
        <v>0</v>
      </c>
    </row>
    <row r="57" spans="1:15" x14ac:dyDescent="0.25">
      <c r="A57" s="149" t="s">
        <v>198</v>
      </c>
      <c r="B57" s="22" t="s">
        <v>7</v>
      </c>
      <c r="C57" s="22" t="s">
        <v>195</v>
      </c>
      <c r="D57" s="22" t="s">
        <v>196</v>
      </c>
      <c r="E57" s="10">
        <v>30000</v>
      </c>
      <c r="F57" s="10">
        <v>0</v>
      </c>
      <c r="G57" s="140">
        <v>25731</v>
      </c>
      <c r="H57" s="157">
        <v>3657</v>
      </c>
      <c r="I57" s="36">
        <f t="shared" si="0"/>
        <v>4269</v>
      </c>
      <c r="J57" s="12">
        <v>1.0999999999999999E-2</v>
      </c>
      <c r="K57" s="38">
        <f t="shared" si="1"/>
        <v>46.958999999999996</v>
      </c>
      <c r="L57" s="11">
        <f t="shared" si="2"/>
        <v>0</v>
      </c>
      <c r="M57" s="30">
        <v>0.11783474999999999</v>
      </c>
      <c r="N57" s="38">
        <f t="shared" si="3"/>
        <v>0</v>
      </c>
      <c r="O57" s="13">
        <f t="shared" si="4"/>
        <v>46.958999999999996</v>
      </c>
    </row>
    <row r="58" spans="1:15" x14ac:dyDescent="0.25">
      <c r="A58" s="146" t="s">
        <v>192</v>
      </c>
      <c r="B58" s="65" t="s">
        <v>7</v>
      </c>
      <c r="C58" s="65" t="s">
        <v>246</v>
      </c>
      <c r="D58" s="65" t="s">
        <v>193</v>
      </c>
      <c r="E58" s="14">
        <v>50000</v>
      </c>
      <c r="F58" s="14">
        <v>0</v>
      </c>
      <c r="G58" s="144"/>
      <c r="H58" s="159"/>
      <c r="I58" s="36">
        <f t="shared" si="0"/>
        <v>50000</v>
      </c>
      <c r="J58" s="86">
        <v>3.8999999999999998E-3</v>
      </c>
      <c r="K58" s="38">
        <f t="shared" si="1"/>
        <v>195</v>
      </c>
      <c r="L58" s="11">
        <f t="shared" si="2"/>
        <v>0</v>
      </c>
      <c r="M58" s="89">
        <v>4.1777774999999996E-2</v>
      </c>
      <c r="N58" s="38">
        <f t="shared" si="3"/>
        <v>0</v>
      </c>
      <c r="O58" s="13">
        <f t="shared" si="4"/>
        <v>195</v>
      </c>
    </row>
    <row r="59" spans="1:15" x14ac:dyDescent="0.25">
      <c r="A59" s="146" t="s">
        <v>197</v>
      </c>
      <c r="B59" s="65" t="s">
        <v>7</v>
      </c>
      <c r="C59" s="65" t="s">
        <v>39</v>
      </c>
      <c r="D59" s="65" t="s">
        <v>206</v>
      </c>
      <c r="E59" s="14">
        <v>50000</v>
      </c>
      <c r="F59" s="14">
        <v>0</v>
      </c>
      <c r="G59" s="144">
        <v>69868</v>
      </c>
      <c r="H59" s="159">
        <v>2597</v>
      </c>
      <c r="I59" s="36">
        <f t="shared" si="0"/>
        <v>0</v>
      </c>
      <c r="J59" s="86">
        <v>5.4999999999999997E-3</v>
      </c>
      <c r="K59" s="38">
        <f t="shared" si="1"/>
        <v>0</v>
      </c>
      <c r="L59" s="11">
        <f t="shared" si="2"/>
        <v>0</v>
      </c>
      <c r="M59" s="89">
        <v>5.8917374999999994E-2</v>
      </c>
      <c r="N59" s="38">
        <f t="shared" si="3"/>
        <v>0</v>
      </c>
      <c r="O59" s="13">
        <f t="shared" si="4"/>
        <v>0</v>
      </c>
    </row>
    <row r="60" spans="1:15" x14ac:dyDescent="0.25">
      <c r="A60" s="146" t="s">
        <v>202</v>
      </c>
      <c r="B60" s="65" t="s">
        <v>7</v>
      </c>
      <c r="C60" s="65" t="s">
        <v>39</v>
      </c>
      <c r="D60" s="65" t="s">
        <v>191</v>
      </c>
      <c r="E60" s="14">
        <v>15000</v>
      </c>
      <c r="F60" s="14">
        <v>1000</v>
      </c>
      <c r="G60" s="144">
        <v>16324</v>
      </c>
      <c r="H60" s="159">
        <v>13604</v>
      </c>
      <c r="I60" s="36">
        <f t="shared" si="0"/>
        <v>0</v>
      </c>
      <c r="J60" s="86">
        <v>5.4999999999999997E-3</v>
      </c>
      <c r="K60" s="38">
        <f t="shared" si="1"/>
        <v>0</v>
      </c>
      <c r="L60" s="11">
        <f t="shared" si="2"/>
        <v>0</v>
      </c>
      <c r="M60" s="89">
        <v>5.8917374999999994E-2</v>
      </c>
      <c r="N60" s="38">
        <f t="shared" si="3"/>
        <v>0</v>
      </c>
      <c r="O60" s="13">
        <f t="shared" si="4"/>
        <v>0</v>
      </c>
    </row>
    <row r="61" spans="1:15" x14ac:dyDescent="0.25">
      <c r="A61" s="145" t="s">
        <v>204</v>
      </c>
      <c r="B61" s="22" t="s">
        <v>7</v>
      </c>
      <c r="C61" s="22" t="s">
        <v>39</v>
      </c>
      <c r="D61" s="22" t="s">
        <v>207</v>
      </c>
      <c r="E61" s="10">
        <v>10000</v>
      </c>
      <c r="F61" s="10">
        <v>1000</v>
      </c>
      <c r="G61" s="140"/>
      <c r="H61" s="157"/>
      <c r="I61" s="36">
        <f t="shared" si="0"/>
        <v>10000</v>
      </c>
      <c r="J61" s="12">
        <v>6.0000000000000001E-3</v>
      </c>
      <c r="K61" s="38">
        <f t="shared" si="1"/>
        <v>60</v>
      </c>
      <c r="L61" s="11">
        <f t="shared" si="2"/>
        <v>1000</v>
      </c>
      <c r="M61" s="30">
        <v>6.4273499999999983E-2</v>
      </c>
      <c r="N61" s="38">
        <f t="shared" si="3"/>
        <v>64.273499999999984</v>
      </c>
      <c r="O61" s="13">
        <f t="shared" si="4"/>
        <v>124.27349999999998</v>
      </c>
    </row>
    <row r="62" spans="1:15" x14ac:dyDescent="0.25">
      <c r="A62" s="145" t="s">
        <v>209</v>
      </c>
      <c r="B62" s="22" t="s">
        <v>7</v>
      </c>
      <c r="C62" s="22" t="s">
        <v>210</v>
      </c>
      <c r="D62" s="22" t="s">
        <v>211</v>
      </c>
      <c r="E62" s="10">
        <v>36000</v>
      </c>
      <c r="F62" s="10">
        <v>18600</v>
      </c>
      <c r="G62" s="140">
        <v>31612</v>
      </c>
      <c r="H62" s="157">
        <v>30791</v>
      </c>
      <c r="I62" s="36">
        <f t="shared" si="0"/>
        <v>4388</v>
      </c>
      <c r="J62" s="12">
        <v>7.0000000000000001E-3</v>
      </c>
      <c r="K62" s="38">
        <f t="shared" si="1"/>
        <v>30.716000000000001</v>
      </c>
      <c r="L62" s="11">
        <f t="shared" si="2"/>
        <v>0</v>
      </c>
      <c r="M62" s="12">
        <v>7.4985750000000004E-2</v>
      </c>
      <c r="N62" s="38">
        <f t="shared" si="3"/>
        <v>0</v>
      </c>
      <c r="O62" s="13">
        <f t="shared" si="4"/>
        <v>30.716000000000001</v>
      </c>
    </row>
    <row r="63" spans="1:15" x14ac:dyDescent="0.25">
      <c r="A63" s="145" t="s">
        <v>213</v>
      </c>
      <c r="B63" s="22" t="s">
        <v>7</v>
      </c>
      <c r="C63" s="22" t="s">
        <v>248</v>
      </c>
      <c r="D63" s="22" t="s">
        <v>224</v>
      </c>
      <c r="E63" s="10">
        <v>20822</v>
      </c>
      <c r="F63" s="10">
        <v>2082</v>
      </c>
      <c r="G63" s="147">
        <v>3087</v>
      </c>
      <c r="H63" s="162">
        <v>1119</v>
      </c>
      <c r="I63" s="36">
        <f t="shared" si="0"/>
        <v>17735</v>
      </c>
      <c r="J63" s="12">
        <v>7.9000000000000008E-3</v>
      </c>
      <c r="K63" s="38">
        <f t="shared" si="1"/>
        <v>140.10650000000001</v>
      </c>
      <c r="L63" s="11">
        <f t="shared" si="2"/>
        <v>963</v>
      </c>
      <c r="M63" s="30">
        <v>8.4626774999999987E-2</v>
      </c>
      <c r="N63" s="38">
        <f t="shared" si="3"/>
        <v>81.495584324999982</v>
      </c>
      <c r="O63" s="13">
        <f t="shared" si="4"/>
        <v>221.60208432499999</v>
      </c>
    </row>
    <row r="64" spans="1:15" x14ac:dyDescent="0.25">
      <c r="A64" s="145" t="s">
        <v>213</v>
      </c>
      <c r="B64" s="22" t="s">
        <v>7</v>
      </c>
      <c r="C64" s="22" t="s">
        <v>160</v>
      </c>
      <c r="D64" s="22" t="s">
        <v>222</v>
      </c>
      <c r="E64" s="22">
        <v>0</v>
      </c>
      <c r="F64" s="22">
        <v>0</v>
      </c>
      <c r="G64" s="148">
        <v>2467</v>
      </c>
      <c r="H64" s="157">
        <v>217</v>
      </c>
      <c r="I64" s="36">
        <f t="shared" si="0"/>
        <v>0</v>
      </c>
      <c r="J64" s="12">
        <v>0.01</v>
      </c>
      <c r="K64" s="38">
        <f t="shared" si="1"/>
        <v>0</v>
      </c>
      <c r="L64" s="11">
        <f t="shared" si="2"/>
        <v>0</v>
      </c>
      <c r="M64" s="30">
        <v>0.1071225</v>
      </c>
      <c r="N64" s="38">
        <f t="shared" si="3"/>
        <v>0</v>
      </c>
      <c r="O64" s="13">
        <f t="shared" si="4"/>
        <v>0</v>
      </c>
    </row>
    <row r="65" spans="1:15" x14ac:dyDescent="0.25">
      <c r="A65" s="145" t="s">
        <v>213</v>
      </c>
      <c r="B65" s="22" t="s">
        <v>7</v>
      </c>
      <c r="C65" s="22" t="s">
        <v>160</v>
      </c>
      <c r="D65" s="22" t="s">
        <v>223</v>
      </c>
      <c r="E65" s="22">
        <v>0</v>
      </c>
      <c r="F65" s="22">
        <v>0</v>
      </c>
      <c r="G65" s="147">
        <v>2316</v>
      </c>
      <c r="H65" s="162">
        <v>997</v>
      </c>
      <c r="I65" s="36">
        <f t="shared" si="0"/>
        <v>0</v>
      </c>
      <c r="J65" s="12">
        <v>0.01</v>
      </c>
      <c r="K65" s="38">
        <f t="shared" si="1"/>
        <v>0</v>
      </c>
      <c r="L65" s="11">
        <f t="shared" si="2"/>
        <v>0</v>
      </c>
      <c r="M65" s="30">
        <v>0.1071225</v>
      </c>
      <c r="N65" s="38">
        <f t="shared" si="3"/>
        <v>0</v>
      </c>
      <c r="O65" s="13">
        <f t="shared" si="4"/>
        <v>0</v>
      </c>
    </row>
    <row r="66" spans="1:15" x14ac:dyDescent="0.25">
      <c r="A66" s="145" t="s">
        <v>219</v>
      </c>
      <c r="B66" s="22" t="s">
        <v>7</v>
      </c>
      <c r="C66" s="22" t="s">
        <v>160</v>
      </c>
      <c r="D66" s="22" t="s">
        <v>231</v>
      </c>
      <c r="E66" s="10">
        <v>21000</v>
      </c>
      <c r="F66" s="10">
        <v>5000</v>
      </c>
      <c r="G66" s="140"/>
      <c r="H66" s="157"/>
      <c r="I66" s="36">
        <f t="shared" si="0"/>
        <v>21000</v>
      </c>
      <c r="J66" s="12">
        <v>0.01</v>
      </c>
      <c r="K66" s="38">
        <f t="shared" si="1"/>
        <v>210</v>
      </c>
      <c r="L66" s="11">
        <f t="shared" si="2"/>
        <v>5000</v>
      </c>
      <c r="M66" s="30">
        <v>0.1071225</v>
      </c>
      <c r="N66" s="38">
        <f t="shared" si="3"/>
        <v>535.61249999999995</v>
      </c>
      <c r="O66" s="13">
        <f t="shared" si="4"/>
        <v>745.61249999999995</v>
      </c>
    </row>
    <row r="67" spans="1:15" x14ac:dyDescent="0.25">
      <c r="A67" s="146" t="s">
        <v>228</v>
      </c>
      <c r="B67" s="65" t="s">
        <v>7</v>
      </c>
      <c r="C67" s="65" t="s">
        <v>195</v>
      </c>
      <c r="D67" s="65" t="s">
        <v>236</v>
      </c>
      <c r="E67" s="65">
        <v>12000</v>
      </c>
      <c r="F67" s="14">
        <v>0</v>
      </c>
      <c r="G67" s="144">
        <v>8461</v>
      </c>
      <c r="H67" s="159">
        <v>58</v>
      </c>
      <c r="I67" s="36">
        <f t="shared" si="0"/>
        <v>3539</v>
      </c>
      <c r="J67" s="86">
        <v>0.01</v>
      </c>
      <c r="K67" s="38">
        <f t="shared" si="1"/>
        <v>35.39</v>
      </c>
      <c r="L67" s="11">
        <f t="shared" si="2"/>
        <v>0</v>
      </c>
      <c r="M67" s="89">
        <v>0.1071225</v>
      </c>
      <c r="N67" s="38">
        <f t="shared" si="3"/>
        <v>0</v>
      </c>
      <c r="O67" s="13">
        <f t="shared" si="4"/>
        <v>35.39</v>
      </c>
    </row>
    <row r="68" spans="1:15" x14ac:dyDescent="0.25">
      <c r="A68" s="145" t="s">
        <v>230</v>
      </c>
      <c r="B68" s="22" t="s">
        <v>7</v>
      </c>
      <c r="C68" s="22" t="s">
        <v>247</v>
      </c>
      <c r="D68" s="22" t="s">
        <v>233</v>
      </c>
      <c r="E68" s="22">
        <v>0</v>
      </c>
      <c r="F68" s="10">
        <v>0</v>
      </c>
      <c r="G68" s="140">
        <v>68252</v>
      </c>
      <c r="H68" s="157">
        <v>27257</v>
      </c>
      <c r="I68" s="36">
        <f t="shared" si="0"/>
        <v>0</v>
      </c>
      <c r="J68" s="12">
        <v>3.8999999999999998E-3</v>
      </c>
      <c r="K68" s="38">
        <f t="shared" si="1"/>
        <v>0</v>
      </c>
      <c r="L68" s="11">
        <f t="shared" si="2"/>
        <v>0</v>
      </c>
      <c r="M68" s="30">
        <v>4.1777774999999996E-2</v>
      </c>
      <c r="N68" s="38">
        <f t="shared" si="3"/>
        <v>0</v>
      </c>
      <c r="O68" s="13">
        <f t="shared" si="4"/>
        <v>0</v>
      </c>
    </row>
    <row r="69" spans="1:15" x14ac:dyDescent="0.25">
      <c r="A69" s="146" t="s">
        <v>234</v>
      </c>
      <c r="B69" s="65" t="s">
        <v>7</v>
      </c>
      <c r="C69" s="65" t="s">
        <v>248</v>
      </c>
      <c r="D69" s="65" t="s">
        <v>235</v>
      </c>
      <c r="E69" s="14">
        <v>10000</v>
      </c>
      <c r="F69" s="14">
        <v>0</v>
      </c>
      <c r="G69" s="144">
        <v>7850</v>
      </c>
      <c r="H69" s="159">
        <v>8320</v>
      </c>
      <c r="I69" s="36">
        <f t="shared" ref="I69:I132" si="5">IF(E69-G69&lt;0,0,E69-G69)</f>
        <v>2150</v>
      </c>
      <c r="J69" s="86">
        <v>5.4999999999999997E-3</v>
      </c>
      <c r="K69" s="38">
        <f t="shared" ref="K69:K132" si="6">I69*J69</f>
        <v>11.824999999999999</v>
      </c>
      <c r="L69" s="11">
        <f t="shared" ref="L69:L132" si="7">IF(F69-H69&lt;0,0,F69-H69)</f>
        <v>0</v>
      </c>
      <c r="M69" s="89">
        <v>5.8917374999999994E-2</v>
      </c>
      <c r="N69" s="38">
        <f t="shared" ref="N69:N132" si="8">L69*M69</f>
        <v>0</v>
      </c>
      <c r="O69" s="13">
        <f t="shared" ref="O69:O132" si="9">K69+N69</f>
        <v>11.824999999999999</v>
      </c>
    </row>
    <row r="70" spans="1:15" x14ac:dyDescent="0.25">
      <c r="A70" s="152" t="s">
        <v>238</v>
      </c>
      <c r="B70" s="22" t="s">
        <v>7</v>
      </c>
      <c r="C70" s="22" t="s">
        <v>247</v>
      </c>
      <c r="D70" s="22" t="s">
        <v>240</v>
      </c>
      <c r="E70" s="10">
        <v>50000</v>
      </c>
      <c r="F70" s="10">
        <v>0</v>
      </c>
      <c r="G70" s="140"/>
      <c r="H70" s="157"/>
      <c r="I70" s="36">
        <f t="shared" si="5"/>
        <v>50000</v>
      </c>
      <c r="J70" s="12">
        <v>3.8E-3</v>
      </c>
      <c r="K70" s="38">
        <f t="shared" si="6"/>
        <v>190</v>
      </c>
      <c r="L70" s="11">
        <f t="shared" si="7"/>
        <v>0</v>
      </c>
      <c r="M70" s="30">
        <v>4.0706549999999994E-2</v>
      </c>
      <c r="N70" s="38">
        <f t="shared" si="8"/>
        <v>0</v>
      </c>
      <c r="O70" s="13">
        <f t="shared" si="9"/>
        <v>190</v>
      </c>
    </row>
    <row r="71" spans="1:15" x14ac:dyDescent="0.25">
      <c r="A71" s="146" t="s">
        <v>242</v>
      </c>
      <c r="B71" s="65" t="s">
        <v>7</v>
      </c>
      <c r="C71" s="65" t="s">
        <v>246</v>
      </c>
      <c r="D71" s="65" t="s">
        <v>249</v>
      </c>
      <c r="E71" s="14">
        <v>0</v>
      </c>
      <c r="F71" s="14">
        <v>0</v>
      </c>
      <c r="G71" s="144">
        <v>15084</v>
      </c>
      <c r="H71" s="159">
        <v>7234</v>
      </c>
      <c r="I71" s="36">
        <f t="shared" si="5"/>
        <v>0</v>
      </c>
      <c r="J71" s="86">
        <v>5.4999999999999997E-3</v>
      </c>
      <c r="K71" s="38">
        <f t="shared" si="6"/>
        <v>0</v>
      </c>
      <c r="L71" s="11">
        <f t="shared" si="7"/>
        <v>0</v>
      </c>
      <c r="M71" s="89">
        <v>5.8917374999999994E-2</v>
      </c>
      <c r="N71" s="38">
        <f t="shared" si="8"/>
        <v>0</v>
      </c>
      <c r="O71" s="13">
        <f t="shared" si="9"/>
        <v>0</v>
      </c>
    </row>
    <row r="72" spans="1:15" x14ac:dyDescent="0.25">
      <c r="A72" s="146" t="s">
        <v>252</v>
      </c>
      <c r="B72" s="65" t="s">
        <v>7</v>
      </c>
      <c r="C72" s="65" t="s">
        <v>246</v>
      </c>
      <c r="D72" s="65" t="s">
        <v>255</v>
      </c>
      <c r="E72" s="65">
        <v>0</v>
      </c>
      <c r="F72" s="65">
        <v>0</v>
      </c>
      <c r="G72" s="144">
        <v>4794</v>
      </c>
      <c r="H72" s="159">
        <v>28175</v>
      </c>
      <c r="I72" s="36">
        <f t="shared" si="5"/>
        <v>0</v>
      </c>
      <c r="J72" s="86">
        <v>3.8E-3</v>
      </c>
      <c r="K72" s="38">
        <f t="shared" si="6"/>
        <v>0</v>
      </c>
      <c r="L72" s="11">
        <f t="shared" si="7"/>
        <v>0</v>
      </c>
      <c r="M72" s="86">
        <v>4.0706549999999994E-2</v>
      </c>
      <c r="N72" s="38">
        <f t="shared" si="8"/>
        <v>0</v>
      </c>
      <c r="O72" s="13">
        <f t="shared" si="9"/>
        <v>0</v>
      </c>
    </row>
    <row r="73" spans="1:15" x14ac:dyDescent="0.25">
      <c r="A73" s="146" t="s">
        <v>252</v>
      </c>
      <c r="B73" s="65" t="s">
        <v>7</v>
      </c>
      <c r="C73" s="65" t="s">
        <v>246</v>
      </c>
      <c r="D73" s="65" t="s">
        <v>256</v>
      </c>
      <c r="E73" s="65">
        <v>0</v>
      </c>
      <c r="F73" s="65">
        <v>0</v>
      </c>
      <c r="G73" s="144">
        <v>15148</v>
      </c>
      <c r="H73" s="159">
        <v>40392</v>
      </c>
      <c r="I73" s="36">
        <f t="shared" si="5"/>
        <v>0</v>
      </c>
      <c r="J73" s="86">
        <v>3.8E-3</v>
      </c>
      <c r="K73" s="38">
        <f t="shared" si="6"/>
        <v>0</v>
      </c>
      <c r="L73" s="11">
        <f t="shared" si="7"/>
        <v>0</v>
      </c>
      <c r="M73" s="86">
        <v>4.0706549999999994E-2</v>
      </c>
      <c r="N73" s="38">
        <f t="shared" si="8"/>
        <v>0</v>
      </c>
      <c r="O73" s="13">
        <f t="shared" si="9"/>
        <v>0</v>
      </c>
    </row>
    <row r="74" spans="1:15" x14ac:dyDescent="0.25">
      <c r="A74" s="146" t="s">
        <v>252</v>
      </c>
      <c r="B74" s="65" t="s">
        <v>7</v>
      </c>
      <c r="C74" s="65" t="s">
        <v>247</v>
      </c>
      <c r="D74" s="65" t="s">
        <v>254</v>
      </c>
      <c r="E74" s="65">
        <v>0</v>
      </c>
      <c r="F74" s="65">
        <v>0</v>
      </c>
      <c r="G74" s="144">
        <v>29747</v>
      </c>
      <c r="H74" s="159">
        <v>128286</v>
      </c>
      <c r="I74" s="36">
        <f t="shared" si="5"/>
        <v>0</v>
      </c>
      <c r="J74" s="86">
        <v>3.8E-3</v>
      </c>
      <c r="K74" s="38">
        <f t="shared" si="6"/>
        <v>0</v>
      </c>
      <c r="L74" s="11">
        <f t="shared" si="7"/>
        <v>0</v>
      </c>
      <c r="M74" s="86">
        <v>4.0706549999999994E-2</v>
      </c>
      <c r="N74" s="38">
        <f t="shared" si="8"/>
        <v>0</v>
      </c>
      <c r="O74" s="13">
        <f t="shared" si="9"/>
        <v>0</v>
      </c>
    </row>
    <row r="75" spans="1:15" x14ac:dyDescent="0.25">
      <c r="A75" s="145" t="s">
        <v>257</v>
      </c>
      <c r="B75" s="22" t="s">
        <v>15</v>
      </c>
      <c r="C75" s="22" t="s">
        <v>258</v>
      </c>
      <c r="D75" s="22" t="s">
        <v>265</v>
      </c>
      <c r="E75" s="10">
        <v>18900</v>
      </c>
      <c r="F75" s="10">
        <v>12600</v>
      </c>
      <c r="G75" s="141"/>
      <c r="H75" s="141"/>
      <c r="I75" s="36">
        <f t="shared" si="5"/>
        <v>18900</v>
      </c>
      <c r="J75" s="12">
        <v>3.8999999999999998E-3</v>
      </c>
      <c r="K75" s="38">
        <f t="shared" si="6"/>
        <v>73.709999999999994</v>
      </c>
      <c r="L75" s="11">
        <f t="shared" si="7"/>
        <v>12600</v>
      </c>
      <c r="M75" s="12">
        <v>4.0364999999999998E-2</v>
      </c>
      <c r="N75" s="38">
        <f t="shared" si="8"/>
        <v>508.59899999999999</v>
      </c>
      <c r="O75" s="13">
        <f t="shared" si="9"/>
        <v>582.30899999999997</v>
      </c>
    </row>
    <row r="76" spans="1:15" x14ac:dyDescent="0.25">
      <c r="A76" s="146" t="s">
        <v>261</v>
      </c>
      <c r="B76" s="65" t="s">
        <v>7</v>
      </c>
      <c r="C76" s="65" t="s">
        <v>259</v>
      </c>
      <c r="D76" s="95" t="s">
        <v>264</v>
      </c>
      <c r="E76" s="65">
        <v>0</v>
      </c>
      <c r="F76" s="65">
        <v>0</v>
      </c>
      <c r="G76" s="156">
        <v>52695</v>
      </c>
      <c r="H76" s="160">
        <v>74250</v>
      </c>
      <c r="I76" s="36">
        <f t="shared" si="5"/>
        <v>0</v>
      </c>
      <c r="J76" s="86">
        <v>3.5000000000000001E-3</v>
      </c>
      <c r="K76" s="38">
        <f t="shared" si="6"/>
        <v>0</v>
      </c>
      <c r="L76" s="11">
        <f t="shared" si="7"/>
        <v>0</v>
      </c>
      <c r="M76" s="86">
        <v>3.6225E-2</v>
      </c>
      <c r="N76" s="38">
        <f t="shared" si="8"/>
        <v>0</v>
      </c>
      <c r="O76" s="13">
        <f t="shared" si="9"/>
        <v>0</v>
      </c>
    </row>
    <row r="77" spans="1:15" x14ac:dyDescent="0.25">
      <c r="A77" s="146" t="s">
        <v>260</v>
      </c>
      <c r="B77" s="65" t="s">
        <v>7</v>
      </c>
      <c r="C77" s="65" t="s">
        <v>246</v>
      </c>
      <c r="D77" s="96" t="s">
        <v>263</v>
      </c>
      <c r="E77" s="14">
        <v>50000</v>
      </c>
      <c r="F77" s="14">
        <v>0</v>
      </c>
      <c r="G77" s="144">
        <v>15235</v>
      </c>
      <c r="H77" s="159">
        <v>53517</v>
      </c>
      <c r="I77" s="36">
        <f t="shared" si="5"/>
        <v>34765</v>
      </c>
      <c r="J77" s="86">
        <v>3.8999999999999998E-3</v>
      </c>
      <c r="K77" s="38">
        <f t="shared" si="6"/>
        <v>135.58349999999999</v>
      </c>
      <c r="L77" s="11">
        <f t="shared" si="7"/>
        <v>0</v>
      </c>
      <c r="M77" s="86">
        <v>4.0364999999999998E-2</v>
      </c>
      <c r="N77" s="38">
        <f t="shared" si="8"/>
        <v>0</v>
      </c>
      <c r="O77" s="13">
        <f t="shared" si="9"/>
        <v>135.58349999999999</v>
      </c>
    </row>
    <row r="78" spans="1:15" x14ac:dyDescent="0.25">
      <c r="A78" s="145" t="s">
        <v>268</v>
      </c>
      <c r="B78" s="22" t="s">
        <v>7</v>
      </c>
      <c r="C78" s="22" t="s">
        <v>248</v>
      </c>
      <c r="D78" s="22" t="s">
        <v>272</v>
      </c>
      <c r="E78" s="72">
        <v>14000</v>
      </c>
      <c r="F78" s="10">
        <v>9600</v>
      </c>
      <c r="G78" s="140">
        <v>7050</v>
      </c>
      <c r="H78" s="157">
        <v>23715</v>
      </c>
      <c r="I78" s="36">
        <f t="shared" si="5"/>
        <v>6950</v>
      </c>
      <c r="J78" s="12">
        <v>6.8999999999999999E-3</v>
      </c>
      <c r="K78" s="38">
        <f t="shared" si="6"/>
        <v>47.954999999999998</v>
      </c>
      <c r="L78" s="11">
        <f t="shared" si="7"/>
        <v>0</v>
      </c>
      <c r="M78" s="12">
        <v>7.1415000000000006E-2</v>
      </c>
      <c r="N78" s="38">
        <f t="shared" si="8"/>
        <v>0</v>
      </c>
      <c r="O78" s="13">
        <f t="shared" si="9"/>
        <v>47.954999999999998</v>
      </c>
    </row>
    <row r="79" spans="1:15" x14ac:dyDescent="0.25">
      <c r="A79" s="146" t="s">
        <v>267</v>
      </c>
      <c r="B79" s="65" t="s">
        <v>7</v>
      </c>
      <c r="C79" s="65" t="s">
        <v>248</v>
      </c>
      <c r="D79" s="65" t="s">
        <v>270</v>
      </c>
      <c r="E79" s="14">
        <v>50000</v>
      </c>
      <c r="F79" s="14">
        <v>0</v>
      </c>
      <c r="G79" s="144">
        <v>2256</v>
      </c>
      <c r="H79" s="159">
        <v>1333</v>
      </c>
      <c r="I79" s="36">
        <f t="shared" si="5"/>
        <v>47744</v>
      </c>
      <c r="J79" s="86">
        <v>5.4999999999999997E-3</v>
      </c>
      <c r="K79" s="38">
        <f t="shared" si="6"/>
        <v>262.59199999999998</v>
      </c>
      <c r="L79" s="11">
        <f t="shared" si="7"/>
        <v>0</v>
      </c>
      <c r="M79" s="86">
        <v>5.6924999999999996E-2</v>
      </c>
      <c r="N79" s="38">
        <f t="shared" si="8"/>
        <v>0</v>
      </c>
      <c r="O79" s="13">
        <f t="shared" si="9"/>
        <v>262.59199999999998</v>
      </c>
    </row>
    <row r="80" spans="1:15" x14ac:dyDescent="0.25">
      <c r="A80" s="153" t="s">
        <v>387</v>
      </c>
      <c r="B80" s="22" t="s">
        <v>7</v>
      </c>
      <c r="C80" s="22" t="s">
        <v>248</v>
      </c>
      <c r="D80" s="22" t="s">
        <v>279</v>
      </c>
      <c r="E80" s="10">
        <v>63000</v>
      </c>
      <c r="F80" s="10">
        <v>0</v>
      </c>
      <c r="G80" s="140">
        <v>37107</v>
      </c>
      <c r="H80" s="159">
        <v>2177</v>
      </c>
      <c r="I80" s="36">
        <f t="shared" si="5"/>
        <v>25893</v>
      </c>
      <c r="J80" s="30">
        <v>6.0000000000000001E-3</v>
      </c>
      <c r="K80" s="38">
        <f t="shared" si="6"/>
        <v>155.358</v>
      </c>
      <c r="L80" s="11">
        <f t="shared" si="7"/>
        <v>0</v>
      </c>
      <c r="M80" s="12">
        <v>6.2099999999999995E-2</v>
      </c>
      <c r="N80" s="38">
        <f t="shared" si="8"/>
        <v>0</v>
      </c>
      <c r="O80" s="13">
        <f t="shared" si="9"/>
        <v>155.358</v>
      </c>
    </row>
    <row r="81" spans="1:15" x14ac:dyDescent="0.25">
      <c r="A81" s="154" t="s">
        <v>388</v>
      </c>
      <c r="B81" s="22" t="s">
        <v>7</v>
      </c>
      <c r="C81" s="22" t="s">
        <v>248</v>
      </c>
      <c r="D81" s="22" t="s">
        <v>273</v>
      </c>
      <c r="E81" s="10">
        <v>63000</v>
      </c>
      <c r="F81" s="10">
        <v>0</v>
      </c>
      <c r="G81" s="155">
        <v>29652</v>
      </c>
      <c r="H81" s="160">
        <v>3027</v>
      </c>
      <c r="I81" s="36">
        <f t="shared" si="5"/>
        <v>33348</v>
      </c>
      <c r="J81" s="30">
        <v>6.0000000000000001E-3</v>
      </c>
      <c r="K81" s="38">
        <f t="shared" si="6"/>
        <v>200.08799999999999</v>
      </c>
      <c r="L81" s="11">
        <f t="shared" si="7"/>
        <v>0</v>
      </c>
      <c r="M81" s="12">
        <v>6.2099999999999995E-2</v>
      </c>
      <c r="N81" s="38">
        <f t="shared" si="8"/>
        <v>0</v>
      </c>
      <c r="O81" s="13">
        <f t="shared" si="9"/>
        <v>200.08799999999999</v>
      </c>
    </row>
    <row r="82" spans="1:15" x14ac:dyDescent="0.25">
      <c r="A82" s="146" t="s">
        <v>271</v>
      </c>
      <c r="B82" s="65" t="s">
        <v>7</v>
      </c>
      <c r="C82" s="65" t="s">
        <v>248</v>
      </c>
      <c r="D82" s="65" t="s">
        <v>281</v>
      </c>
      <c r="E82" s="14">
        <v>5000</v>
      </c>
      <c r="F82" s="14">
        <v>1500</v>
      </c>
      <c r="G82" s="144">
        <v>10642</v>
      </c>
      <c r="H82" s="159">
        <v>30422</v>
      </c>
      <c r="I82" s="36">
        <f t="shared" si="5"/>
        <v>0</v>
      </c>
      <c r="J82" s="89">
        <v>5.0000000000000001E-3</v>
      </c>
      <c r="K82" s="38">
        <f t="shared" si="6"/>
        <v>0</v>
      </c>
      <c r="L82" s="11">
        <f t="shared" si="7"/>
        <v>0</v>
      </c>
      <c r="M82" s="86">
        <v>5.1749999999999997E-2</v>
      </c>
      <c r="N82" s="38">
        <f t="shared" si="8"/>
        <v>0</v>
      </c>
      <c r="O82" s="13">
        <f t="shared" si="9"/>
        <v>0</v>
      </c>
    </row>
    <row r="83" spans="1:15" x14ac:dyDescent="0.25">
      <c r="A83" s="146" t="s">
        <v>277</v>
      </c>
      <c r="B83" s="65" t="s">
        <v>7</v>
      </c>
      <c r="C83" s="65" t="s">
        <v>246</v>
      </c>
      <c r="D83" s="65" t="s">
        <v>286</v>
      </c>
      <c r="E83" s="14">
        <v>31500</v>
      </c>
      <c r="F83" s="14">
        <v>0</v>
      </c>
      <c r="G83" s="3">
        <v>3613</v>
      </c>
      <c r="H83" s="111">
        <v>14950</v>
      </c>
      <c r="I83" s="36">
        <f t="shared" si="5"/>
        <v>27887</v>
      </c>
      <c r="J83" s="86">
        <v>3.8999999999999998E-3</v>
      </c>
      <c r="K83" s="38">
        <f t="shared" si="6"/>
        <v>108.7593</v>
      </c>
      <c r="L83" s="11">
        <f t="shared" si="7"/>
        <v>0</v>
      </c>
      <c r="M83" s="86">
        <v>4.0364999999999998E-2</v>
      </c>
      <c r="N83" s="38">
        <f t="shared" si="8"/>
        <v>0</v>
      </c>
      <c r="O83" s="13">
        <f t="shared" si="9"/>
        <v>108.7593</v>
      </c>
    </row>
    <row r="84" spans="1:15" x14ac:dyDescent="0.25">
      <c r="A84" s="146" t="s">
        <v>278</v>
      </c>
      <c r="B84" s="65" t="s">
        <v>7</v>
      </c>
      <c r="C84" s="65" t="s">
        <v>246</v>
      </c>
      <c r="D84" s="65" t="s">
        <v>287</v>
      </c>
      <c r="E84" s="14">
        <v>31500</v>
      </c>
      <c r="F84" s="14">
        <v>0</v>
      </c>
      <c r="G84" s="144">
        <v>29313</v>
      </c>
      <c r="H84" s="159">
        <v>21200</v>
      </c>
      <c r="I84" s="36">
        <f t="shared" si="5"/>
        <v>2187</v>
      </c>
      <c r="J84" s="86">
        <v>3.8999999999999998E-3</v>
      </c>
      <c r="K84" s="38">
        <f t="shared" si="6"/>
        <v>8.5292999999999992</v>
      </c>
      <c r="L84" s="11">
        <f t="shared" si="7"/>
        <v>0</v>
      </c>
      <c r="M84" s="86">
        <v>4.0364999999999998E-2</v>
      </c>
      <c r="N84" s="38">
        <f t="shared" si="8"/>
        <v>0</v>
      </c>
      <c r="O84" s="13">
        <f t="shared" si="9"/>
        <v>8.5292999999999992</v>
      </c>
    </row>
    <row r="85" spans="1:15" x14ac:dyDescent="0.25">
      <c r="A85" s="146" t="s">
        <v>280</v>
      </c>
      <c r="B85" s="65" t="s">
        <v>7</v>
      </c>
      <c r="C85" s="65" t="s">
        <v>246</v>
      </c>
      <c r="D85" s="65" t="s">
        <v>290</v>
      </c>
      <c r="E85" s="14">
        <v>0</v>
      </c>
      <c r="F85" s="14">
        <v>0</v>
      </c>
      <c r="G85" s="3">
        <v>3974</v>
      </c>
      <c r="H85" s="111">
        <v>7292</v>
      </c>
      <c r="I85" s="36">
        <f t="shared" si="5"/>
        <v>0</v>
      </c>
      <c r="J85" s="86">
        <v>5.4999999999999997E-3</v>
      </c>
      <c r="K85" s="38">
        <f t="shared" si="6"/>
        <v>0</v>
      </c>
      <c r="L85" s="11">
        <f t="shared" si="7"/>
        <v>0</v>
      </c>
      <c r="M85" s="86">
        <v>5.6924999999999996E-2</v>
      </c>
      <c r="N85" s="38">
        <f t="shared" si="8"/>
        <v>0</v>
      </c>
      <c r="O85" s="13">
        <f t="shared" si="9"/>
        <v>0</v>
      </c>
    </row>
    <row r="86" spans="1:15" x14ac:dyDescent="0.25">
      <c r="A86" s="146" t="s">
        <v>289</v>
      </c>
      <c r="B86" s="65" t="s">
        <v>7</v>
      </c>
      <c r="C86" s="65" t="s">
        <v>246</v>
      </c>
      <c r="D86" s="65" t="s">
        <v>318</v>
      </c>
      <c r="E86" s="14">
        <v>50000</v>
      </c>
      <c r="F86" s="14">
        <v>0</v>
      </c>
      <c r="G86" s="3">
        <v>1412</v>
      </c>
      <c r="H86" s="111">
        <v>4504</v>
      </c>
      <c r="I86" s="36">
        <f t="shared" si="5"/>
        <v>48588</v>
      </c>
      <c r="J86" s="86">
        <v>3.8999999999999998E-3</v>
      </c>
      <c r="K86" s="38">
        <f t="shared" si="6"/>
        <v>189.4932</v>
      </c>
      <c r="L86" s="11">
        <f t="shared" si="7"/>
        <v>0</v>
      </c>
      <c r="M86" s="86">
        <v>4.0364999999999998E-2</v>
      </c>
      <c r="N86" s="38">
        <f t="shared" si="8"/>
        <v>0</v>
      </c>
      <c r="O86" s="13">
        <f t="shared" si="9"/>
        <v>189.4932</v>
      </c>
    </row>
    <row r="87" spans="1:15" x14ac:dyDescent="0.25">
      <c r="A87" s="145" t="s">
        <v>291</v>
      </c>
      <c r="B87" s="22" t="s">
        <v>7</v>
      </c>
      <c r="C87" s="22" t="s">
        <v>292</v>
      </c>
      <c r="D87" s="22" t="s">
        <v>328</v>
      </c>
      <c r="E87" s="10">
        <v>64000</v>
      </c>
      <c r="F87" s="10">
        <v>155500</v>
      </c>
      <c r="G87" s="140">
        <v>26356</v>
      </c>
      <c r="H87" s="157">
        <v>75088</v>
      </c>
      <c r="I87" s="36">
        <f t="shared" si="5"/>
        <v>37644</v>
      </c>
      <c r="J87" s="12">
        <v>3.8E-3</v>
      </c>
      <c r="K87" s="38">
        <f t="shared" si="6"/>
        <v>143.0472</v>
      </c>
      <c r="L87" s="11">
        <f t="shared" si="7"/>
        <v>80412</v>
      </c>
      <c r="M87" s="12">
        <v>3.4154999999999998E-2</v>
      </c>
      <c r="N87" s="38">
        <f t="shared" si="8"/>
        <v>2746.4718599999997</v>
      </c>
      <c r="O87" s="13">
        <f t="shared" si="9"/>
        <v>2889.5190599999996</v>
      </c>
    </row>
    <row r="88" spans="1:15" x14ac:dyDescent="0.25">
      <c r="A88" s="145" t="s">
        <v>291</v>
      </c>
      <c r="B88" s="22" t="s">
        <v>7</v>
      </c>
      <c r="C88" s="22" t="s">
        <v>293</v>
      </c>
      <c r="D88" s="22" t="s">
        <v>332</v>
      </c>
      <c r="E88" s="10">
        <v>10000</v>
      </c>
      <c r="F88" s="10">
        <v>10000</v>
      </c>
      <c r="G88" s="140">
        <v>3571</v>
      </c>
      <c r="H88" s="157">
        <v>6773</v>
      </c>
      <c r="I88" s="36">
        <f t="shared" si="5"/>
        <v>6429</v>
      </c>
      <c r="J88" s="12">
        <v>5.3E-3</v>
      </c>
      <c r="K88" s="38">
        <f t="shared" si="6"/>
        <v>34.073700000000002</v>
      </c>
      <c r="L88" s="11">
        <f t="shared" si="7"/>
        <v>3227</v>
      </c>
      <c r="M88" s="12">
        <v>4.0364999999999998E-2</v>
      </c>
      <c r="N88" s="38">
        <f t="shared" si="8"/>
        <v>130.25785500000001</v>
      </c>
      <c r="O88" s="13">
        <f t="shared" si="9"/>
        <v>164.33155500000001</v>
      </c>
    </row>
    <row r="89" spans="1:15" x14ac:dyDescent="0.25">
      <c r="A89" s="146" t="s">
        <v>295</v>
      </c>
      <c r="B89" s="65" t="s">
        <v>7</v>
      </c>
      <c r="C89" s="65" t="s">
        <v>246</v>
      </c>
      <c r="D89" s="96" t="s">
        <v>383</v>
      </c>
      <c r="E89" s="14">
        <v>1000</v>
      </c>
      <c r="F89" s="14">
        <v>0</v>
      </c>
      <c r="G89" s="14">
        <v>989</v>
      </c>
      <c r="H89" s="159">
        <v>3932</v>
      </c>
      <c r="I89" s="36">
        <f t="shared" si="5"/>
        <v>11</v>
      </c>
      <c r="J89" s="86">
        <v>3.8999999999999998E-3</v>
      </c>
      <c r="K89" s="38">
        <f t="shared" si="6"/>
        <v>4.2900000000000001E-2</v>
      </c>
      <c r="L89" s="11">
        <f t="shared" si="7"/>
        <v>0</v>
      </c>
      <c r="M89" s="86">
        <v>4.0364999999999998E-2</v>
      </c>
      <c r="N89" s="38">
        <f t="shared" si="8"/>
        <v>0</v>
      </c>
      <c r="O89" s="13">
        <f t="shared" si="9"/>
        <v>4.2900000000000001E-2</v>
      </c>
    </row>
    <row r="90" spans="1:15" x14ac:dyDescent="0.25">
      <c r="A90" s="149" t="s">
        <v>312</v>
      </c>
      <c r="B90" s="22" t="s">
        <v>7</v>
      </c>
      <c r="C90" s="22" t="s">
        <v>259</v>
      </c>
      <c r="D90" s="75" t="s">
        <v>333</v>
      </c>
      <c r="E90" s="10">
        <v>27000</v>
      </c>
      <c r="F90" s="10">
        <v>72120</v>
      </c>
      <c r="G90" s="140">
        <v>18748</v>
      </c>
      <c r="H90" s="157">
        <v>46575</v>
      </c>
      <c r="I90" s="36">
        <f t="shared" si="5"/>
        <v>8252</v>
      </c>
      <c r="J90" s="12">
        <v>3.8999999999999998E-3</v>
      </c>
      <c r="K90" s="38">
        <f t="shared" si="6"/>
        <v>32.1828</v>
      </c>
      <c r="L90" s="11">
        <f t="shared" si="7"/>
        <v>25545</v>
      </c>
      <c r="M90" s="12">
        <v>4.0364999999999998E-2</v>
      </c>
      <c r="N90" s="38">
        <f t="shared" si="8"/>
        <v>1031.1239249999999</v>
      </c>
      <c r="O90" s="13">
        <f t="shared" si="9"/>
        <v>1063.3067249999999</v>
      </c>
    </row>
    <row r="91" spans="1:15" x14ac:dyDescent="0.25">
      <c r="A91" s="149" t="s">
        <v>312</v>
      </c>
      <c r="B91" s="22" t="s">
        <v>7</v>
      </c>
      <c r="C91" s="22" t="s">
        <v>259</v>
      </c>
      <c r="D91" s="75" t="s">
        <v>334</v>
      </c>
      <c r="E91" s="10">
        <v>63000</v>
      </c>
      <c r="F91" s="10">
        <v>84000</v>
      </c>
      <c r="G91" s="140">
        <v>2371</v>
      </c>
      <c r="H91" s="157">
        <v>21684</v>
      </c>
      <c r="I91" s="36">
        <f t="shared" si="5"/>
        <v>60629</v>
      </c>
      <c r="J91" s="12">
        <v>3.8999999999999998E-3</v>
      </c>
      <c r="K91" s="38">
        <f t="shared" si="6"/>
        <v>236.45309999999998</v>
      </c>
      <c r="L91" s="11">
        <f t="shared" si="7"/>
        <v>62316</v>
      </c>
      <c r="M91" s="12">
        <v>4.0364999999999998E-2</v>
      </c>
      <c r="N91" s="38">
        <f t="shared" si="8"/>
        <v>2515.3853399999998</v>
      </c>
      <c r="O91" s="13">
        <f t="shared" si="9"/>
        <v>2751.83844</v>
      </c>
    </row>
    <row r="92" spans="1:15" x14ac:dyDescent="0.25">
      <c r="A92" s="149" t="s">
        <v>312</v>
      </c>
      <c r="B92" s="22" t="s">
        <v>7</v>
      </c>
      <c r="C92" s="22" t="s">
        <v>426</v>
      </c>
      <c r="D92" s="75" t="s">
        <v>335</v>
      </c>
      <c r="E92" s="10">
        <v>6000</v>
      </c>
      <c r="F92" s="10">
        <v>60000</v>
      </c>
      <c r="G92" s="140">
        <v>7372</v>
      </c>
      <c r="H92" s="157">
        <v>23642</v>
      </c>
      <c r="I92" s="36">
        <f t="shared" si="5"/>
        <v>0</v>
      </c>
      <c r="J92" s="12">
        <v>3.8999999999999998E-3</v>
      </c>
      <c r="K92" s="38">
        <f t="shared" si="6"/>
        <v>0</v>
      </c>
      <c r="L92" s="11">
        <f t="shared" si="7"/>
        <v>36358</v>
      </c>
      <c r="M92" s="12">
        <v>4.0364999999999998E-2</v>
      </c>
      <c r="N92" s="38">
        <f t="shared" si="8"/>
        <v>1467.5906699999998</v>
      </c>
      <c r="O92" s="13">
        <f t="shared" si="9"/>
        <v>1467.5906699999998</v>
      </c>
    </row>
    <row r="93" spans="1:15" x14ac:dyDescent="0.25">
      <c r="A93" s="145" t="s">
        <v>313</v>
      </c>
      <c r="B93" s="22" t="s">
        <v>7</v>
      </c>
      <c r="C93" s="22" t="s">
        <v>259</v>
      </c>
      <c r="D93" s="75" t="s">
        <v>331</v>
      </c>
      <c r="E93" s="10">
        <v>6000</v>
      </c>
      <c r="F93" s="10">
        <v>15000</v>
      </c>
      <c r="G93" s="140">
        <v>617</v>
      </c>
      <c r="H93" s="157">
        <v>4819</v>
      </c>
      <c r="I93" s="36">
        <f t="shared" si="5"/>
        <v>5383</v>
      </c>
      <c r="J93" s="12">
        <v>3.8999999999999998E-3</v>
      </c>
      <c r="K93" s="38">
        <f t="shared" si="6"/>
        <v>20.9937</v>
      </c>
      <c r="L93" s="11">
        <f t="shared" si="7"/>
        <v>10181</v>
      </c>
      <c r="M93" s="12">
        <v>4.0364999999999998E-2</v>
      </c>
      <c r="N93" s="38">
        <f t="shared" si="8"/>
        <v>410.95606499999997</v>
      </c>
      <c r="O93" s="13">
        <f t="shared" si="9"/>
        <v>431.94976499999996</v>
      </c>
    </row>
    <row r="94" spans="1:15" x14ac:dyDescent="0.25">
      <c r="A94" s="145" t="s">
        <v>319</v>
      </c>
      <c r="B94" s="22" t="s">
        <v>7</v>
      </c>
      <c r="C94" s="22" t="s">
        <v>246</v>
      </c>
      <c r="D94" s="22" t="s">
        <v>325</v>
      </c>
      <c r="E94" s="10">
        <v>50000</v>
      </c>
      <c r="F94" s="10">
        <v>0</v>
      </c>
      <c r="G94" s="140">
        <v>4001</v>
      </c>
      <c r="H94" s="157">
        <v>1013</v>
      </c>
      <c r="I94" s="36">
        <f t="shared" si="5"/>
        <v>45999</v>
      </c>
      <c r="J94" s="12">
        <v>3.8999999999999998E-3</v>
      </c>
      <c r="K94" s="38">
        <f t="shared" si="6"/>
        <v>179.39609999999999</v>
      </c>
      <c r="L94" s="11">
        <f t="shared" si="7"/>
        <v>0</v>
      </c>
      <c r="M94" s="12">
        <v>4.0364999999999998E-2</v>
      </c>
      <c r="N94" s="38">
        <f t="shared" si="8"/>
        <v>0</v>
      </c>
      <c r="O94" s="13">
        <f t="shared" si="9"/>
        <v>179.39609999999999</v>
      </c>
    </row>
    <row r="95" spans="1:15" x14ac:dyDescent="0.25">
      <c r="A95" s="145" t="s">
        <v>320</v>
      </c>
      <c r="B95" s="22" t="s">
        <v>7</v>
      </c>
      <c r="C95" s="22" t="s">
        <v>356</v>
      </c>
      <c r="D95" s="22" t="s">
        <v>528</v>
      </c>
      <c r="E95" s="22">
        <v>0</v>
      </c>
      <c r="F95" s="22">
        <v>0</v>
      </c>
      <c r="G95" s="140">
        <v>13341</v>
      </c>
      <c r="H95" s="157">
        <v>15375</v>
      </c>
      <c r="I95" s="36">
        <f t="shared" si="5"/>
        <v>0</v>
      </c>
      <c r="J95" s="12">
        <v>4.4000000000000003E-3</v>
      </c>
      <c r="K95" s="38">
        <f t="shared" si="6"/>
        <v>0</v>
      </c>
      <c r="L95" s="11">
        <f t="shared" si="7"/>
        <v>0</v>
      </c>
      <c r="M95" s="12">
        <v>4.3999999999999997E-2</v>
      </c>
      <c r="N95" s="38">
        <f t="shared" si="8"/>
        <v>0</v>
      </c>
      <c r="O95" s="13">
        <f t="shared" si="9"/>
        <v>0</v>
      </c>
    </row>
    <row r="96" spans="1:15" x14ac:dyDescent="0.25">
      <c r="A96" s="145" t="s">
        <v>320</v>
      </c>
      <c r="B96" s="22" t="s">
        <v>7</v>
      </c>
      <c r="C96" s="22" t="s">
        <v>248</v>
      </c>
      <c r="D96" s="22" t="s">
        <v>521</v>
      </c>
      <c r="E96" s="22">
        <v>0</v>
      </c>
      <c r="F96" s="22">
        <v>0</v>
      </c>
      <c r="G96" s="140">
        <v>1825</v>
      </c>
      <c r="H96" s="157">
        <v>8573</v>
      </c>
      <c r="I96" s="36">
        <f t="shared" si="5"/>
        <v>0</v>
      </c>
      <c r="J96" s="12">
        <v>4.8999999999999998E-3</v>
      </c>
      <c r="K96" s="38">
        <f t="shared" si="6"/>
        <v>0</v>
      </c>
      <c r="L96" s="11">
        <f t="shared" si="7"/>
        <v>0</v>
      </c>
      <c r="M96" s="12">
        <v>4.9000000000000002E-2</v>
      </c>
      <c r="N96" s="38">
        <f t="shared" si="8"/>
        <v>0</v>
      </c>
      <c r="O96" s="13">
        <f t="shared" si="9"/>
        <v>0</v>
      </c>
    </row>
    <row r="97" spans="1:15" x14ac:dyDescent="0.25">
      <c r="A97" s="149" t="s">
        <v>320</v>
      </c>
      <c r="B97" s="22" t="s">
        <v>7</v>
      </c>
      <c r="C97" s="22" t="s">
        <v>356</v>
      </c>
      <c r="D97" s="22" t="s">
        <v>359</v>
      </c>
      <c r="E97" s="22">
        <v>0</v>
      </c>
      <c r="F97" s="22">
        <v>0</v>
      </c>
      <c r="G97" s="140">
        <v>61057</v>
      </c>
      <c r="H97" s="157">
        <v>66401</v>
      </c>
      <c r="I97" s="36">
        <f t="shared" si="5"/>
        <v>0</v>
      </c>
      <c r="J97" s="12">
        <v>4.4000000000000003E-3</v>
      </c>
      <c r="K97" s="38">
        <f t="shared" si="6"/>
        <v>0</v>
      </c>
      <c r="L97" s="11">
        <f t="shared" si="7"/>
        <v>0</v>
      </c>
      <c r="M97" s="12">
        <v>4.5539999999999997E-2</v>
      </c>
      <c r="N97" s="38">
        <f t="shared" si="8"/>
        <v>0</v>
      </c>
      <c r="O97" s="13">
        <f t="shared" si="9"/>
        <v>0</v>
      </c>
    </row>
    <row r="98" spans="1:15" x14ac:dyDescent="0.25">
      <c r="A98" s="149" t="s">
        <v>320</v>
      </c>
      <c r="B98" s="22" t="s">
        <v>7</v>
      </c>
      <c r="C98" s="22" t="s">
        <v>248</v>
      </c>
      <c r="D98" s="22" t="s">
        <v>327</v>
      </c>
      <c r="E98" s="22">
        <v>0</v>
      </c>
      <c r="F98" s="22">
        <v>0</v>
      </c>
      <c r="G98" s="140">
        <v>12547</v>
      </c>
      <c r="H98" s="157">
        <v>7822</v>
      </c>
      <c r="I98" s="36">
        <f t="shared" si="5"/>
        <v>0</v>
      </c>
      <c r="J98" s="12">
        <v>4.8999999999999998E-3</v>
      </c>
      <c r="K98" s="38">
        <f t="shared" si="6"/>
        <v>0</v>
      </c>
      <c r="L98" s="11">
        <f t="shared" si="7"/>
        <v>0</v>
      </c>
      <c r="M98" s="12">
        <v>5.0714999999999996E-2</v>
      </c>
      <c r="N98" s="38">
        <f t="shared" si="8"/>
        <v>0</v>
      </c>
      <c r="O98" s="13">
        <f t="shared" si="9"/>
        <v>0</v>
      </c>
    </row>
    <row r="99" spans="1:15" x14ac:dyDescent="0.25">
      <c r="A99" s="146" t="s">
        <v>322</v>
      </c>
      <c r="B99" s="65" t="s">
        <v>7</v>
      </c>
      <c r="C99" s="65" t="s">
        <v>248</v>
      </c>
      <c r="D99" s="65" t="s">
        <v>340</v>
      </c>
      <c r="E99" s="65">
        <v>1000</v>
      </c>
      <c r="F99" s="65">
        <v>0</v>
      </c>
      <c r="G99" s="16">
        <v>12354</v>
      </c>
      <c r="H99" s="159">
        <v>1199</v>
      </c>
      <c r="I99" s="36">
        <f t="shared" si="5"/>
        <v>0</v>
      </c>
      <c r="J99" s="86">
        <v>4.0000000000000001E-3</v>
      </c>
      <c r="K99" s="38">
        <f t="shared" si="6"/>
        <v>0</v>
      </c>
      <c r="L99" s="11">
        <f t="shared" si="7"/>
        <v>0</v>
      </c>
      <c r="M99" s="86">
        <v>4.1399999999999999E-2</v>
      </c>
      <c r="N99" s="38">
        <f t="shared" si="8"/>
        <v>0</v>
      </c>
      <c r="O99" s="13">
        <f t="shared" si="9"/>
        <v>0</v>
      </c>
    </row>
    <row r="100" spans="1:15" x14ac:dyDescent="0.25">
      <c r="A100" s="145" t="s">
        <v>326</v>
      </c>
      <c r="B100" s="22" t="s">
        <v>7</v>
      </c>
      <c r="C100" s="22" t="s">
        <v>246</v>
      </c>
      <c r="D100" s="22" t="s">
        <v>338</v>
      </c>
      <c r="E100" s="72">
        <v>20000</v>
      </c>
      <c r="F100" s="10">
        <v>20000</v>
      </c>
      <c r="G100" s="140">
        <v>4629</v>
      </c>
      <c r="H100" s="157">
        <v>10795</v>
      </c>
      <c r="I100" s="36">
        <f t="shared" si="5"/>
        <v>15371</v>
      </c>
      <c r="J100" s="12">
        <v>3.8999999999999998E-3</v>
      </c>
      <c r="K100" s="38">
        <f t="shared" si="6"/>
        <v>59.946899999999999</v>
      </c>
      <c r="L100" s="11">
        <f t="shared" si="7"/>
        <v>9205</v>
      </c>
      <c r="M100" s="12">
        <v>4.0364999999999998E-2</v>
      </c>
      <c r="N100" s="38">
        <f t="shared" si="8"/>
        <v>371.55982499999999</v>
      </c>
      <c r="O100" s="13">
        <f t="shared" si="9"/>
        <v>431.50672499999996</v>
      </c>
    </row>
    <row r="101" spans="1:15" x14ac:dyDescent="0.25">
      <c r="A101" s="145" t="s">
        <v>324</v>
      </c>
      <c r="B101" s="22" t="s">
        <v>7</v>
      </c>
      <c r="C101" s="22" t="s">
        <v>246</v>
      </c>
      <c r="D101" s="22" t="s">
        <v>339</v>
      </c>
      <c r="E101" s="10">
        <v>62000</v>
      </c>
      <c r="F101" s="10">
        <v>87040</v>
      </c>
      <c r="G101" s="140">
        <v>12655</v>
      </c>
      <c r="H101" s="157">
        <v>16090</v>
      </c>
      <c r="I101" s="36">
        <f t="shared" si="5"/>
        <v>49345</v>
      </c>
      <c r="J101" s="12">
        <v>3.8E-3</v>
      </c>
      <c r="K101" s="38">
        <f t="shared" si="6"/>
        <v>187.511</v>
      </c>
      <c r="L101" s="11">
        <f t="shared" si="7"/>
        <v>70950</v>
      </c>
      <c r="M101" s="12">
        <v>3.9329999999999997E-2</v>
      </c>
      <c r="N101" s="38">
        <f t="shared" si="8"/>
        <v>2790.4634999999998</v>
      </c>
      <c r="O101" s="13">
        <f t="shared" si="9"/>
        <v>2977.9744999999998</v>
      </c>
    </row>
    <row r="102" spans="1:15" x14ac:dyDescent="0.25">
      <c r="A102" s="146" t="s">
        <v>386</v>
      </c>
      <c r="B102" s="65" t="s">
        <v>7</v>
      </c>
      <c r="C102" s="65" t="s">
        <v>246</v>
      </c>
      <c r="D102" s="101" t="s">
        <v>342</v>
      </c>
      <c r="E102" s="14">
        <v>10000</v>
      </c>
      <c r="F102" s="14">
        <v>0</v>
      </c>
      <c r="G102" s="144">
        <v>17765</v>
      </c>
      <c r="H102" s="159">
        <v>50292</v>
      </c>
      <c r="I102" s="36">
        <f t="shared" si="5"/>
        <v>0</v>
      </c>
      <c r="J102" s="86">
        <v>3.8999999999999998E-3</v>
      </c>
      <c r="K102" s="38">
        <f t="shared" si="6"/>
        <v>0</v>
      </c>
      <c r="L102" s="11">
        <f t="shared" si="7"/>
        <v>0</v>
      </c>
      <c r="M102" s="86">
        <v>4.0364999999999998E-2</v>
      </c>
      <c r="N102" s="38">
        <f t="shared" si="8"/>
        <v>0</v>
      </c>
      <c r="O102" s="13">
        <f t="shared" si="9"/>
        <v>0</v>
      </c>
    </row>
    <row r="103" spans="1:15" x14ac:dyDescent="0.25">
      <c r="A103" s="145" t="s">
        <v>343</v>
      </c>
      <c r="B103" s="22" t="s">
        <v>7</v>
      </c>
      <c r="C103" s="22" t="s">
        <v>246</v>
      </c>
      <c r="D103" s="100" t="s">
        <v>351</v>
      </c>
      <c r="E103" s="10">
        <v>50000</v>
      </c>
      <c r="F103" s="10">
        <v>0</v>
      </c>
      <c r="G103" s="140">
        <v>10521</v>
      </c>
      <c r="H103" s="157">
        <v>6336</v>
      </c>
      <c r="I103" s="36">
        <f t="shared" si="5"/>
        <v>39479</v>
      </c>
      <c r="J103" s="12">
        <v>3.8999999999999998E-3</v>
      </c>
      <c r="K103" s="38">
        <f t="shared" si="6"/>
        <v>153.96809999999999</v>
      </c>
      <c r="L103" s="11">
        <f t="shared" si="7"/>
        <v>0</v>
      </c>
      <c r="M103" s="12">
        <v>4.0364999999999998E-2</v>
      </c>
      <c r="N103" s="38">
        <f t="shared" si="8"/>
        <v>0</v>
      </c>
      <c r="O103" s="13">
        <f t="shared" si="9"/>
        <v>153.96809999999999</v>
      </c>
    </row>
    <row r="104" spans="1:15" x14ac:dyDescent="0.25">
      <c r="A104" s="146" t="s">
        <v>344</v>
      </c>
      <c r="B104" s="65" t="s">
        <v>7</v>
      </c>
      <c r="C104" s="65" t="s">
        <v>246</v>
      </c>
      <c r="D104" s="101" t="s">
        <v>352</v>
      </c>
      <c r="E104" s="14">
        <v>20000</v>
      </c>
      <c r="F104" s="14">
        <v>0</v>
      </c>
      <c r="G104" s="144">
        <v>3148</v>
      </c>
      <c r="H104" s="159">
        <v>1944</v>
      </c>
      <c r="I104" s="36">
        <f t="shared" si="5"/>
        <v>16852</v>
      </c>
      <c r="J104" s="86">
        <v>5.4999999999999997E-3</v>
      </c>
      <c r="K104" s="38">
        <f t="shared" si="6"/>
        <v>92.685999999999993</v>
      </c>
      <c r="L104" s="11">
        <f t="shared" si="7"/>
        <v>0</v>
      </c>
      <c r="M104" s="86">
        <v>5.6924999999999996E-2</v>
      </c>
      <c r="N104" s="38">
        <f t="shared" si="8"/>
        <v>0</v>
      </c>
      <c r="O104" s="13">
        <f t="shared" si="9"/>
        <v>92.685999999999993</v>
      </c>
    </row>
    <row r="105" spans="1:15" x14ac:dyDescent="0.25">
      <c r="A105" s="145" t="s">
        <v>347</v>
      </c>
      <c r="B105" s="76" t="s">
        <v>7</v>
      </c>
      <c r="C105" s="22" t="s">
        <v>350</v>
      </c>
      <c r="D105" s="22" t="s">
        <v>371</v>
      </c>
      <c r="E105" s="10">
        <v>1000</v>
      </c>
      <c r="F105" s="10">
        <v>0</v>
      </c>
      <c r="G105" s="140">
        <v>9642</v>
      </c>
      <c r="H105" s="157">
        <v>2656</v>
      </c>
      <c r="I105" s="36">
        <f t="shared" si="5"/>
        <v>0</v>
      </c>
      <c r="J105" s="12">
        <v>8.9999999999999993E-3</v>
      </c>
      <c r="K105" s="38">
        <f t="shared" si="6"/>
        <v>0</v>
      </c>
      <c r="L105" s="11">
        <f t="shared" si="7"/>
        <v>0</v>
      </c>
      <c r="M105" s="12">
        <v>9.3149999999999983E-2</v>
      </c>
      <c r="N105" s="38">
        <f t="shared" si="8"/>
        <v>0</v>
      </c>
      <c r="O105" s="13">
        <f t="shared" si="9"/>
        <v>0</v>
      </c>
    </row>
    <row r="106" spans="1:15" x14ac:dyDescent="0.25">
      <c r="A106" s="145" t="s">
        <v>348</v>
      </c>
      <c r="B106" s="22" t="s">
        <v>7</v>
      </c>
      <c r="C106" s="22" t="s">
        <v>349</v>
      </c>
      <c r="D106" s="22" t="s">
        <v>372</v>
      </c>
      <c r="E106" s="10">
        <v>10000</v>
      </c>
      <c r="F106" s="10">
        <v>0</v>
      </c>
      <c r="G106" s="140">
        <v>25253</v>
      </c>
      <c r="H106" s="157">
        <v>4474</v>
      </c>
      <c r="I106" s="36">
        <f t="shared" si="5"/>
        <v>0</v>
      </c>
      <c r="J106" s="86">
        <v>5.4999999999999997E-3</v>
      </c>
      <c r="K106" s="38">
        <f t="shared" si="6"/>
        <v>0</v>
      </c>
      <c r="L106" s="11">
        <f t="shared" si="7"/>
        <v>0</v>
      </c>
      <c r="M106" s="12">
        <v>5.6924999999999996E-2</v>
      </c>
      <c r="N106" s="38">
        <f t="shared" si="8"/>
        <v>0</v>
      </c>
      <c r="O106" s="13">
        <f t="shared" si="9"/>
        <v>0</v>
      </c>
    </row>
    <row r="107" spans="1:15" x14ac:dyDescent="0.25">
      <c r="A107" s="145" t="s">
        <v>348</v>
      </c>
      <c r="B107" s="22" t="s">
        <v>7</v>
      </c>
      <c r="C107" s="22" t="s">
        <v>350</v>
      </c>
      <c r="D107" s="22" t="s">
        <v>373</v>
      </c>
      <c r="E107" s="10">
        <v>0</v>
      </c>
      <c r="F107" s="10">
        <v>0</v>
      </c>
      <c r="G107" s="155">
        <v>8502</v>
      </c>
      <c r="H107" s="158">
        <v>2539</v>
      </c>
      <c r="I107" s="36">
        <f t="shared" si="5"/>
        <v>0</v>
      </c>
      <c r="J107" s="30">
        <v>1.2E-2</v>
      </c>
      <c r="K107" s="38">
        <f t="shared" si="6"/>
        <v>0</v>
      </c>
      <c r="L107" s="11">
        <f t="shared" si="7"/>
        <v>0</v>
      </c>
      <c r="M107" s="12">
        <v>0.12419999999999999</v>
      </c>
      <c r="N107" s="38">
        <f t="shared" si="8"/>
        <v>0</v>
      </c>
      <c r="O107" s="13">
        <f t="shared" si="9"/>
        <v>0</v>
      </c>
    </row>
    <row r="108" spans="1:15" x14ac:dyDescent="0.25">
      <c r="A108" s="145" t="s">
        <v>355</v>
      </c>
      <c r="B108" s="22" t="s">
        <v>7</v>
      </c>
      <c r="C108" s="22" t="s">
        <v>246</v>
      </c>
      <c r="D108" s="100" t="s">
        <v>360</v>
      </c>
      <c r="E108" s="10">
        <v>0</v>
      </c>
      <c r="F108" s="10">
        <v>0</v>
      </c>
      <c r="G108" s="140">
        <v>4354</v>
      </c>
      <c r="H108" s="157">
        <v>8924</v>
      </c>
      <c r="I108" s="36">
        <f t="shared" si="5"/>
        <v>0</v>
      </c>
      <c r="J108" s="12">
        <v>3.8999999999999998E-3</v>
      </c>
      <c r="K108" s="38">
        <f t="shared" si="6"/>
        <v>0</v>
      </c>
      <c r="L108" s="11">
        <f t="shared" si="7"/>
        <v>0</v>
      </c>
      <c r="M108" s="12">
        <v>4.0364999999999998E-2</v>
      </c>
      <c r="N108" s="38">
        <f t="shared" si="8"/>
        <v>0</v>
      </c>
      <c r="O108" s="13">
        <f t="shared" si="9"/>
        <v>0</v>
      </c>
    </row>
    <row r="109" spans="1:15" x14ac:dyDescent="0.25">
      <c r="A109" s="145" t="s">
        <v>361</v>
      </c>
      <c r="B109" s="22" t="s">
        <v>7</v>
      </c>
      <c r="C109" s="22" t="s">
        <v>246</v>
      </c>
      <c r="D109" s="100" t="s">
        <v>365</v>
      </c>
      <c r="E109" s="10">
        <v>0</v>
      </c>
      <c r="F109" s="10">
        <v>0</v>
      </c>
      <c r="G109" s="140">
        <v>10377</v>
      </c>
      <c r="H109" s="157">
        <v>18915</v>
      </c>
      <c r="I109" s="36">
        <f t="shared" si="5"/>
        <v>0</v>
      </c>
      <c r="J109" s="12">
        <v>4.4999999999999997E-3</v>
      </c>
      <c r="K109" s="38">
        <f t="shared" si="6"/>
        <v>0</v>
      </c>
      <c r="L109" s="11">
        <f t="shared" si="7"/>
        <v>0</v>
      </c>
      <c r="M109" s="12">
        <v>4.6574999999999991E-2</v>
      </c>
      <c r="N109" s="38">
        <f t="shared" si="8"/>
        <v>0</v>
      </c>
      <c r="O109" s="13">
        <f t="shared" si="9"/>
        <v>0</v>
      </c>
    </row>
    <row r="110" spans="1:15" x14ac:dyDescent="0.25">
      <c r="A110" s="145" t="s">
        <v>362</v>
      </c>
      <c r="B110" s="22" t="s">
        <v>7</v>
      </c>
      <c r="C110" s="22" t="s">
        <v>248</v>
      </c>
      <c r="D110" s="22" t="s">
        <v>366</v>
      </c>
      <c r="E110" s="22">
        <v>1000</v>
      </c>
      <c r="F110" s="22">
        <v>0</v>
      </c>
      <c r="G110" s="140">
        <v>14811</v>
      </c>
      <c r="H110" s="157">
        <v>34007</v>
      </c>
      <c r="I110" s="36">
        <f t="shared" si="5"/>
        <v>0</v>
      </c>
      <c r="J110" s="12">
        <v>5.4999999999999997E-3</v>
      </c>
      <c r="K110" s="38">
        <f t="shared" si="6"/>
        <v>0</v>
      </c>
      <c r="L110" s="11">
        <f t="shared" si="7"/>
        <v>0</v>
      </c>
      <c r="M110" s="12">
        <v>5.6924999999999996E-2</v>
      </c>
      <c r="N110" s="38">
        <f t="shared" si="8"/>
        <v>0</v>
      </c>
      <c r="O110" s="13">
        <f t="shared" si="9"/>
        <v>0</v>
      </c>
    </row>
    <row r="111" spans="1:15" x14ac:dyDescent="0.25">
      <c r="A111" s="145" t="s">
        <v>364</v>
      </c>
      <c r="B111" s="22" t="s">
        <v>7</v>
      </c>
      <c r="C111" s="22" t="s">
        <v>356</v>
      </c>
      <c r="D111" s="100" t="s">
        <v>370</v>
      </c>
      <c r="E111" s="10">
        <v>10500</v>
      </c>
      <c r="F111" s="10">
        <v>5250</v>
      </c>
      <c r="G111" s="140">
        <v>25125</v>
      </c>
      <c r="H111" s="157">
        <v>29422</v>
      </c>
      <c r="I111" s="36">
        <f t="shared" si="5"/>
        <v>0</v>
      </c>
      <c r="J111" s="12">
        <v>3.8999999999999998E-3</v>
      </c>
      <c r="K111" s="38">
        <f t="shared" si="6"/>
        <v>0</v>
      </c>
      <c r="L111" s="11">
        <f t="shared" si="7"/>
        <v>0</v>
      </c>
      <c r="M111" s="12">
        <v>4.0364999999999998E-2</v>
      </c>
      <c r="N111" s="38">
        <f t="shared" si="8"/>
        <v>0</v>
      </c>
      <c r="O111" s="13">
        <f t="shared" si="9"/>
        <v>0</v>
      </c>
    </row>
    <row r="112" spans="1:15" x14ac:dyDescent="0.25">
      <c r="A112" s="145" t="s">
        <v>364</v>
      </c>
      <c r="B112" s="22" t="s">
        <v>7</v>
      </c>
      <c r="C112" s="22" t="s">
        <v>246</v>
      </c>
      <c r="D112" s="22" t="s">
        <v>382</v>
      </c>
      <c r="E112" s="22">
        <v>10500</v>
      </c>
      <c r="F112" s="22">
        <v>5250</v>
      </c>
      <c r="G112" s="140">
        <v>8691</v>
      </c>
      <c r="H112" s="157">
        <v>3567</v>
      </c>
      <c r="I112" s="36">
        <f t="shared" si="5"/>
        <v>1809</v>
      </c>
      <c r="J112" s="12">
        <v>3.8999999999999998E-3</v>
      </c>
      <c r="K112" s="38">
        <f t="shared" si="6"/>
        <v>7.0550999999999995</v>
      </c>
      <c r="L112" s="11">
        <f t="shared" si="7"/>
        <v>1683</v>
      </c>
      <c r="M112" s="12">
        <v>4.0364999999999998E-2</v>
      </c>
      <c r="N112" s="38">
        <f t="shared" si="8"/>
        <v>67.934294999999992</v>
      </c>
      <c r="O112" s="13">
        <f t="shared" si="9"/>
        <v>74.989394999999988</v>
      </c>
    </row>
    <row r="113" spans="1:15" x14ac:dyDescent="0.25">
      <c r="A113" s="145" t="s">
        <v>369</v>
      </c>
      <c r="B113" s="22" t="s">
        <v>7</v>
      </c>
      <c r="C113" s="22" t="s">
        <v>246</v>
      </c>
      <c r="D113" s="22" t="s">
        <v>377</v>
      </c>
      <c r="E113" s="22">
        <v>0</v>
      </c>
      <c r="F113" s="22">
        <v>0</v>
      </c>
      <c r="G113" s="3">
        <v>4982</v>
      </c>
      <c r="H113" s="111">
        <v>7817</v>
      </c>
      <c r="I113" s="36">
        <f t="shared" si="5"/>
        <v>0</v>
      </c>
      <c r="J113" s="12">
        <v>4.4999999999999997E-3</v>
      </c>
      <c r="K113" s="38">
        <f t="shared" si="6"/>
        <v>0</v>
      </c>
      <c r="L113" s="11">
        <f t="shared" si="7"/>
        <v>0</v>
      </c>
      <c r="M113" s="12">
        <v>4.6574999999999991E-2</v>
      </c>
      <c r="N113" s="38">
        <f t="shared" si="8"/>
        <v>0</v>
      </c>
      <c r="O113" s="13">
        <f t="shared" si="9"/>
        <v>0</v>
      </c>
    </row>
    <row r="114" spans="1:15" x14ac:dyDescent="0.25">
      <c r="A114" s="145" t="s">
        <v>389</v>
      </c>
      <c r="B114" s="22" t="s">
        <v>7</v>
      </c>
      <c r="C114" s="22" t="s">
        <v>246</v>
      </c>
      <c r="D114" s="22" t="s">
        <v>395</v>
      </c>
      <c r="E114" s="10">
        <v>10000</v>
      </c>
      <c r="F114" s="10">
        <v>5000</v>
      </c>
      <c r="G114" s="140">
        <v>4563</v>
      </c>
      <c r="H114" s="157">
        <v>4161</v>
      </c>
      <c r="I114" s="36">
        <f t="shared" si="5"/>
        <v>5437</v>
      </c>
      <c r="J114" s="12">
        <v>3.8999999999999998E-3</v>
      </c>
      <c r="K114" s="38">
        <f t="shared" si="6"/>
        <v>21.2043</v>
      </c>
      <c r="L114" s="11">
        <f t="shared" si="7"/>
        <v>839</v>
      </c>
      <c r="M114" s="12">
        <v>4.0364999999999998E-2</v>
      </c>
      <c r="N114" s="38">
        <f t="shared" si="8"/>
        <v>33.866234999999996</v>
      </c>
      <c r="O114" s="13">
        <f t="shared" si="9"/>
        <v>55.070534999999992</v>
      </c>
    </row>
    <row r="115" spans="1:15" x14ac:dyDescent="0.25">
      <c r="A115" s="145" t="s">
        <v>391</v>
      </c>
      <c r="B115" s="22" t="s">
        <v>7</v>
      </c>
      <c r="C115" s="22" t="s">
        <v>248</v>
      </c>
      <c r="D115" s="22" t="s">
        <v>397</v>
      </c>
      <c r="E115" s="10">
        <v>1000</v>
      </c>
      <c r="F115" s="10">
        <v>1000</v>
      </c>
      <c r="G115" s="140">
        <v>3759</v>
      </c>
      <c r="H115" s="157">
        <v>3914</v>
      </c>
      <c r="I115" s="36">
        <f t="shared" si="5"/>
        <v>0</v>
      </c>
      <c r="J115" s="12">
        <v>5.4999999999999997E-3</v>
      </c>
      <c r="K115" s="38">
        <f t="shared" si="6"/>
        <v>0</v>
      </c>
      <c r="L115" s="11">
        <f t="shared" si="7"/>
        <v>0</v>
      </c>
      <c r="M115" s="12">
        <v>5.6924999999999996E-2</v>
      </c>
      <c r="N115" s="38">
        <f t="shared" si="8"/>
        <v>0</v>
      </c>
      <c r="O115" s="13">
        <f t="shared" si="9"/>
        <v>0</v>
      </c>
    </row>
    <row r="116" spans="1:15" x14ac:dyDescent="0.25">
      <c r="A116" s="145" t="s">
        <v>400</v>
      </c>
      <c r="B116" s="22" t="s">
        <v>7</v>
      </c>
      <c r="C116" s="22" t="s">
        <v>248</v>
      </c>
      <c r="D116" s="22" t="s">
        <v>402</v>
      </c>
      <c r="E116" s="10">
        <v>31500</v>
      </c>
      <c r="F116" s="10">
        <v>0</v>
      </c>
      <c r="G116" s="140">
        <v>17490</v>
      </c>
      <c r="H116" s="157">
        <v>412</v>
      </c>
      <c r="I116" s="36">
        <f t="shared" si="5"/>
        <v>14010</v>
      </c>
      <c r="J116" s="12">
        <v>5.4999999999999997E-3</v>
      </c>
      <c r="K116" s="38">
        <f t="shared" si="6"/>
        <v>77.054999999999993</v>
      </c>
      <c r="L116" s="11">
        <f t="shared" si="7"/>
        <v>0</v>
      </c>
      <c r="M116" s="12">
        <v>5.6924999999999996E-2</v>
      </c>
      <c r="N116" s="38">
        <f t="shared" si="8"/>
        <v>0</v>
      </c>
      <c r="O116" s="13">
        <f t="shared" si="9"/>
        <v>77.054999999999993</v>
      </c>
    </row>
    <row r="117" spans="1:15" x14ac:dyDescent="0.25">
      <c r="A117" s="145" t="s">
        <v>401</v>
      </c>
      <c r="B117" s="22" t="s">
        <v>7</v>
      </c>
      <c r="C117" s="22" t="s">
        <v>248</v>
      </c>
      <c r="D117" s="100" t="s">
        <v>413</v>
      </c>
      <c r="E117" s="10">
        <v>10000</v>
      </c>
      <c r="F117" s="10">
        <v>0</v>
      </c>
      <c r="G117" s="140">
        <v>1811</v>
      </c>
      <c r="H117" s="157">
        <v>676</v>
      </c>
      <c r="I117" s="36">
        <f t="shared" si="5"/>
        <v>8189</v>
      </c>
      <c r="J117" s="12">
        <v>5.4999999999999997E-3</v>
      </c>
      <c r="K117" s="38">
        <f t="shared" si="6"/>
        <v>45.039499999999997</v>
      </c>
      <c r="L117" s="11">
        <f t="shared" si="7"/>
        <v>0</v>
      </c>
      <c r="M117" s="12">
        <v>5.6924999999999996E-2</v>
      </c>
      <c r="N117" s="38">
        <f t="shared" si="8"/>
        <v>0</v>
      </c>
      <c r="O117" s="13">
        <f t="shared" si="9"/>
        <v>45.039499999999997</v>
      </c>
    </row>
    <row r="118" spans="1:15" x14ac:dyDescent="0.25">
      <c r="A118" s="145" t="s">
        <v>401</v>
      </c>
      <c r="B118" s="22" t="s">
        <v>7</v>
      </c>
      <c r="C118" s="22" t="s">
        <v>248</v>
      </c>
      <c r="D118" s="100" t="s">
        <v>414</v>
      </c>
      <c r="E118" s="10">
        <v>10000</v>
      </c>
      <c r="F118" s="10">
        <v>0</v>
      </c>
      <c r="G118" s="140">
        <v>7880</v>
      </c>
      <c r="H118" s="157">
        <v>7071</v>
      </c>
      <c r="I118" s="36">
        <f t="shared" si="5"/>
        <v>2120</v>
      </c>
      <c r="J118" s="12">
        <v>5.4999999999999997E-3</v>
      </c>
      <c r="K118" s="38">
        <f t="shared" si="6"/>
        <v>11.66</v>
      </c>
      <c r="L118" s="11">
        <f t="shared" si="7"/>
        <v>0</v>
      </c>
      <c r="M118" s="12">
        <v>5.6924999999999996E-2</v>
      </c>
      <c r="N118" s="38">
        <f t="shared" si="8"/>
        <v>0</v>
      </c>
      <c r="O118" s="13">
        <f t="shared" si="9"/>
        <v>11.66</v>
      </c>
    </row>
    <row r="119" spans="1:15" x14ac:dyDescent="0.25">
      <c r="A119" s="145" t="s">
        <v>401</v>
      </c>
      <c r="B119" s="22" t="s">
        <v>7</v>
      </c>
      <c r="C119" s="22" t="s">
        <v>248</v>
      </c>
      <c r="D119" s="100" t="s">
        <v>415</v>
      </c>
      <c r="E119" s="10">
        <v>10000</v>
      </c>
      <c r="F119" s="10">
        <v>0</v>
      </c>
      <c r="G119" s="140">
        <v>139</v>
      </c>
      <c r="H119" s="157">
        <v>181</v>
      </c>
      <c r="I119" s="36">
        <f t="shared" si="5"/>
        <v>9861</v>
      </c>
      <c r="J119" s="12">
        <v>5.4999999999999997E-3</v>
      </c>
      <c r="K119" s="38">
        <f t="shared" si="6"/>
        <v>54.235499999999995</v>
      </c>
      <c r="L119" s="11">
        <f t="shared" si="7"/>
        <v>0</v>
      </c>
      <c r="M119" s="12">
        <v>5.6924999999999996E-2</v>
      </c>
      <c r="N119" s="38">
        <f t="shared" si="8"/>
        <v>0</v>
      </c>
      <c r="O119" s="13">
        <f t="shared" si="9"/>
        <v>54.235499999999995</v>
      </c>
    </row>
    <row r="120" spans="1:15" x14ac:dyDescent="0.25">
      <c r="A120" s="145" t="s">
        <v>403</v>
      </c>
      <c r="B120" s="22" t="s">
        <v>7</v>
      </c>
      <c r="C120" s="22" t="s">
        <v>246</v>
      </c>
      <c r="D120" s="22" t="s">
        <v>404</v>
      </c>
      <c r="E120" s="10">
        <v>30000</v>
      </c>
      <c r="F120" s="10">
        <v>22000</v>
      </c>
      <c r="G120" s="140">
        <v>3565</v>
      </c>
      <c r="H120" s="157">
        <v>5267</v>
      </c>
      <c r="I120" s="36">
        <f t="shared" si="5"/>
        <v>26435</v>
      </c>
      <c r="J120" s="12">
        <v>3.8999999999999998E-3</v>
      </c>
      <c r="K120" s="38">
        <f t="shared" si="6"/>
        <v>103.09649999999999</v>
      </c>
      <c r="L120" s="11">
        <f t="shared" si="7"/>
        <v>16733</v>
      </c>
      <c r="M120" s="12">
        <v>4.0364999999999998E-2</v>
      </c>
      <c r="N120" s="38">
        <f t="shared" si="8"/>
        <v>675.42754500000001</v>
      </c>
      <c r="O120" s="13">
        <f t="shared" si="9"/>
        <v>778.524045</v>
      </c>
    </row>
    <row r="121" spans="1:15" x14ac:dyDescent="0.25">
      <c r="A121" s="145" t="s">
        <v>405</v>
      </c>
      <c r="B121" s="22" t="s">
        <v>7</v>
      </c>
      <c r="C121" s="22" t="s">
        <v>350</v>
      </c>
      <c r="D121" s="22" t="s">
        <v>422</v>
      </c>
      <c r="E121" s="22">
        <v>0</v>
      </c>
      <c r="F121" s="22"/>
      <c r="G121" s="140"/>
      <c r="H121" s="157"/>
      <c r="I121" s="36">
        <f t="shared" si="5"/>
        <v>0</v>
      </c>
      <c r="J121" s="22"/>
      <c r="K121" s="38">
        <f t="shared" si="6"/>
        <v>0</v>
      </c>
      <c r="L121" s="11">
        <f t="shared" si="7"/>
        <v>0</v>
      </c>
      <c r="M121" s="12"/>
      <c r="N121" s="38">
        <f t="shared" si="8"/>
        <v>0</v>
      </c>
      <c r="O121" s="13">
        <f t="shared" si="9"/>
        <v>0</v>
      </c>
    </row>
    <row r="122" spans="1:15" x14ac:dyDescent="0.25">
      <c r="A122" s="145" t="s">
        <v>406</v>
      </c>
      <c r="B122" s="22" t="s">
        <v>7</v>
      </c>
      <c r="C122" s="22" t="s">
        <v>430</v>
      </c>
      <c r="D122" s="22" t="s">
        <v>548</v>
      </c>
      <c r="E122" s="10">
        <v>5000</v>
      </c>
      <c r="F122" s="10">
        <v>0</v>
      </c>
      <c r="G122" s="3">
        <v>3761</v>
      </c>
      <c r="H122" s="111">
        <v>10011</v>
      </c>
      <c r="I122" s="36">
        <f t="shared" si="5"/>
        <v>1239</v>
      </c>
      <c r="J122" s="12">
        <v>3.8999999999999998E-3</v>
      </c>
      <c r="K122" s="38">
        <f t="shared" si="6"/>
        <v>4.8320999999999996</v>
      </c>
      <c r="L122" s="11">
        <f t="shared" si="7"/>
        <v>0</v>
      </c>
      <c r="M122" s="12">
        <v>3.9E-2</v>
      </c>
      <c r="N122" s="38">
        <f t="shared" si="8"/>
        <v>0</v>
      </c>
      <c r="O122" s="13">
        <f t="shared" si="9"/>
        <v>4.8320999999999996</v>
      </c>
    </row>
    <row r="123" spans="1:15" x14ac:dyDescent="0.25">
      <c r="A123" s="145" t="s">
        <v>409</v>
      </c>
      <c r="B123" s="22" t="s">
        <v>7</v>
      </c>
      <c r="C123" s="22" t="s">
        <v>430</v>
      </c>
      <c r="D123" s="22" t="s">
        <v>445</v>
      </c>
      <c r="E123" s="10">
        <v>0</v>
      </c>
      <c r="F123" s="10">
        <v>0</v>
      </c>
      <c r="G123" s="140">
        <v>9115</v>
      </c>
      <c r="H123" s="157">
        <v>31691</v>
      </c>
      <c r="I123" s="36">
        <f t="shared" si="5"/>
        <v>0</v>
      </c>
      <c r="J123" s="12">
        <v>3.8999999999999998E-3</v>
      </c>
      <c r="K123" s="38">
        <f t="shared" si="6"/>
        <v>0</v>
      </c>
      <c r="L123" s="11">
        <f t="shared" si="7"/>
        <v>0</v>
      </c>
      <c r="M123" s="12">
        <v>3.9E-2</v>
      </c>
      <c r="N123" s="38">
        <f t="shared" si="8"/>
        <v>0</v>
      </c>
      <c r="O123" s="13">
        <f t="shared" si="9"/>
        <v>0</v>
      </c>
    </row>
    <row r="124" spans="1:15" x14ac:dyDescent="0.25">
      <c r="A124" s="145" t="s">
        <v>409</v>
      </c>
      <c r="B124" s="22" t="s">
        <v>7</v>
      </c>
      <c r="C124" s="22" t="s">
        <v>416</v>
      </c>
      <c r="D124" s="22" t="s">
        <v>427</v>
      </c>
      <c r="E124" s="10">
        <v>0</v>
      </c>
      <c r="F124" s="10">
        <v>0</v>
      </c>
      <c r="G124" s="140">
        <v>375171</v>
      </c>
      <c r="H124" s="157">
        <v>184225</v>
      </c>
      <c r="I124" s="36">
        <f t="shared" si="5"/>
        <v>0</v>
      </c>
      <c r="J124" s="12">
        <v>3.8999999999999998E-3</v>
      </c>
      <c r="K124" s="38">
        <f t="shared" si="6"/>
        <v>0</v>
      </c>
      <c r="L124" s="11">
        <f t="shared" si="7"/>
        <v>0</v>
      </c>
      <c r="M124" s="12">
        <v>3.9E-2</v>
      </c>
      <c r="N124" s="38">
        <f t="shared" si="8"/>
        <v>0</v>
      </c>
      <c r="O124" s="13">
        <f t="shared" si="9"/>
        <v>0</v>
      </c>
    </row>
    <row r="125" spans="1:15" x14ac:dyDescent="0.25">
      <c r="A125" s="145" t="s">
        <v>411</v>
      </c>
      <c r="B125" s="22" t="s">
        <v>7</v>
      </c>
      <c r="C125" s="22" t="s">
        <v>246</v>
      </c>
      <c r="D125" s="22" t="s">
        <v>412</v>
      </c>
      <c r="E125" s="10">
        <v>0</v>
      </c>
      <c r="F125" s="10">
        <v>0</v>
      </c>
      <c r="G125" s="140"/>
      <c r="H125" s="157"/>
      <c r="I125" s="36">
        <f t="shared" si="5"/>
        <v>0</v>
      </c>
      <c r="J125" s="12">
        <v>5.0000000000000001E-3</v>
      </c>
      <c r="K125" s="38">
        <f t="shared" si="6"/>
        <v>0</v>
      </c>
      <c r="L125" s="11">
        <f t="shared" si="7"/>
        <v>0</v>
      </c>
      <c r="M125" s="12">
        <v>5.1749999999999997E-2</v>
      </c>
      <c r="N125" s="38">
        <f t="shared" si="8"/>
        <v>0</v>
      </c>
      <c r="O125" s="13">
        <f t="shared" si="9"/>
        <v>0</v>
      </c>
    </row>
    <row r="126" spans="1:15" x14ac:dyDescent="0.25">
      <c r="A126" s="145" t="s">
        <v>419</v>
      </c>
      <c r="B126" s="22" t="s">
        <v>7</v>
      </c>
      <c r="C126" s="22" t="s">
        <v>417</v>
      </c>
      <c r="D126" s="22" t="s">
        <v>418</v>
      </c>
      <c r="E126" s="10">
        <v>0</v>
      </c>
      <c r="F126" s="10">
        <v>0</v>
      </c>
      <c r="G126" s="140">
        <v>29537</v>
      </c>
      <c r="H126" s="157">
        <v>5942</v>
      </c>
      <c r="I126" s="36">
        <f t="shared" si="5"/>
        <v>0</v>
      </c>
      <c r="J126" s="12">
        <v>3.8999999999999998E-3</v>
      </c>
      <c r="K126" s="38">
        <f t="shared" si="6"/>
        <v>0</v>
      </c>
      <c r="L126" s="11">
        <f t="shared" si="7"/>
        <v>0</v>
      </c>
      <c r="M126" s="12">
        <v>4.0364999999999998E-2</v>
      </c>
      <c r="N126" s="38">
        <f t="shared" si="8"/>
        <v>0</v>
      </c>
      <c r="O126" s="13">
        <f t="shared" si="9"/>
        <v>0</v>
      </c>
    </row>
    <row r="127" spans="1:15" x14ac:dyDescent="0.25">
      <c r="A127" s="145" t="s">
        <v>628</v>
      </c>
      <c r="B127" s="22" t="s">
        <v>7</v>
      </c>
      <c r="C127" s="22" t="s">
        <v>430</v>
      </c>
      <c r="D127" s="22" t="s">
        <v>640</v>
      </c>
      <c r="E127" s="22">
        <v>0</v>
      </c>
      <c r="F127" s="22">
        <v>0</v>
      </c>
      <c r="G127" s="140">
        <v>94</v>
      </c>
      <c r="H127" s="157">
        <v>885</v>
      </c>
      <c r="I127" s="36">
        <f t="shared" si="5"/>
        <v>0</v>
      </c>
      <c r="J127" s="12">
        <v>3.8999999999999998E-3</v>
      </c>
      <c r="K127" s="38">
        <f t="shared" si="6"/>
        <v>0</v>
      </c>
      <c r="L127" s="11">
        <f t="shared" si="7"/>
        <v>0</v>
      </c>
      <c r="M127" s="30">
        <v>4.0364999999999998E-2</v>
      </c>
      <c r="N127" s="38">
        <f t="shared" si="8"/>
        <v>0</v>
      </c>
      <c r="O127" s="13">
        <f t="shared" si="9"/>
        <v>0</v>
      </c>
    </row>
    <row r="128" spans="1:15" x14ac:dyDescent="0.25">
      <c r="A128" s="145" t="s">
        <v>421</v>
      </c>
      <c r="B128" s="22" t="s">
        <v>7</v>
      </c>
      <c r="C128" s="22" t="s">
        <v>246</v>
      </c>
      <c r="D128" s="22" t="s">
        <v>423</v>
      </c>
      <c r="E128" s="10">
        <v>0</v>
      </c>
      <c r="F128" s="10">
        <v>0</v>
      </c>
      <c r="G128" s="140">
        <v>9857</v>
      </c>
      <c r="H128" s="157">
        <v>34964</v>
      </c>
      <c r="I128" s="36">
        <f t="shared" si="5"/>
        <v>0</v>
      </c>
      <c r="J128" s="12">
        <v>3.8999999999999998E-3</v>
      </c>
      <c r="K128" s="38">
        <f t="shared" si="6"/>
        <v>0</v>
      </c>
      <c r="L128" s="11">
        <f t="shared" si="7"/>
        <v>0</v>
      </c>
      <c r="M128" s="12">
        <v>4.0364999999999998E-2</v>
      </c>
      <c r="N128" s="38">
        <f t="shared" si="8"/>
        <v>0</v>
      </c>
      <c r="O128" s="13">
        <f t="shared" si="9"/>
        <v>0</v>
      </c>
    </row>
    <row r="129" spans="1:15" x14ac:dyDescent="0.25">
      <c r="A129" s="145" t="s">
        <v>421</v>
      </c>
      <c r="B129" s="22" t="s">
        <v>7</v>
      </c>
      <c r="C129" s="22" t="s">
        <v>246</v>
      </c>
      <c r="D129" s="22" t="s">
        <v>424</v>
      </c>
      <c r="E129" s="10">
        <v>0</v>
      </c>
      <c r="F129" s="10">
        <v>0</v>
      </c>
      <c r="G129" s="140">
        <v>7409</v>
      </c>
      <c r="H129" s="157">
        <v>34914</v>
      </c>
      <c r="I129" s="36">
        <f t="shared" si="5"/>
        <v>0</v>
      </c>
      <c r="J129" s="12">
        <v>3.8999999999999998E-3</v>
      </c>
      <c r="K129" s="38">
        <f t="shared" si="6"/>
        <v>0</v>
      </c>
      <c r="L129" s="11">
        <f t="shared" si="7"/>
        <v>0</v>
      </c>
      <c r="M129" s="12">
        <v>4.0364999999999998E-2</v>
      </c>
      <c r="N129" s="38">
        <f t="shared" si="8"/>
        <v>0</v>
      </c>
      <c r="O129" s="13">
        <f t="shared" si="9"/>
        <v>0</v>
      </c>
    </row>
    <row r="130" spans="1:15" x14ac:dyDescent="0.25">
      <c r="A130" s="145" t="s">
        <v>440</v>
      </c>
      <c r="B130" s="22" t="s">
        <v>7</v>
      </c>
      <c r="C130" s="22" t="s">
        <v>430</v>
      </c>
      <c r="D130" s="22" t="s">
        <v>443</v>
      </c>
      <c r="E130" s="22">
        <v>0</v>
      </c>
      <c r="F130" s="22">
        <v>0</v>
      </c>
      <c r="G130" s="141">
        <v>15929</v>
      </c>
      <c r="H130" s="141">
        <v>40062</v>
      </c>
      <c r="I130" s="36">
        <f t="shared" si="5"/>
        <v>0</v>
      </c>
      <c r="J130" s="12">
        <v>4.0000000000000001E-3</v>
      </c>
      <c r="K130" s="38">
        <f t="shared" si="6"/>
        <v>0</v>
      </c>
      <c r="L130" s="11">
        <f t="shared" si="7"/>
        <v>0</v>
      </c>
      <c r="M130" s="12">
        <v>0.04</v>
      </c>
      <c r="N130" s="38">
        <f t="shared" si="8"/>
        <v>0</v>
      </c>
      <c r="O130" s="13">
        <f t="shared" si="9"/>
        <v>0</v>
      </c>
    </row>
    <row r="131" spans="1:15" x14ac:dyDescent="0.25">
      <c r="A131" s="145" t="s">
        <v>262</v>
      </c>
      <c r="B131" s="22" t="s">
        <v>7</v>
      </c>
      <c r="C131" s="22" t="s">
        <v>246</v>
      </c>
      <c r="D131" s="94" t="s">
        <v>432</v>
      </c>
      <c r="E131" s="10">
        <v>0</v>
      </c>
      <c r="F131" s="10">
        <v>0</v>
      </c>
      <c r="G131" s="140">
        <v>46775</v>
      </c>
      <c r="H131" s="157">
        <v>26557</v>
      </c>
      <c r="I131" s="36">
        <f t="shared" si="5"/>
        <v>0</v>
      </c>
      <c r="J131" s="12">
        <v>3.8999999999999998E-3</v>
      </c>
      <c r="K131" s="38">
        <f t="shared" si="6"/>
        <v>0</v>
      </c>
      <c r="L131" s="11">
        <f t="shared" si="7"/>
        <v>0</v>
      </c>
      <c r="M131" s="12">
        <v>3.9E-2</v>
      </c>
      <c r="N131" s="38">
        <f t="shared" si="8"/>
        <v>0</v>
      </c>
      <c r="O131" s="13">
        <f t="shared" si="9"/>
        <v>0</v>
      </c>
    </row>
    <row r="132" spans="1:15" x14ac:dyDescent="0.25">
      <c r="A132" s="146" t="s">
        <v>146</v>
      </c>
      <c r="B132" s="65" t="s">
        <v>15</v>
      </c>
      <c r="C132" s="65" t="s">
        <v>492</v>
      </c>
      <c r="D132" s="65" t="s">
        <v>149</v>
      </c>
      <c r="E132" s="14">
        <v>50000</v>
      </c>
      <c r="F132" s="14">
        <v>0</v>
      </c>
      <c r="G132" s="140">
        <v>3860</v>
      </c>
      <c r="H132" s="157">
        <v>8109</v>
      </c>
      <c r="I132" s="36">
        <f t="shared" si="5"/>
        <v>46140</v>
      </c>
      <c r="J132" s="12">
        <v>4.0000000000000001E-3</v>
      </c>
      <c r="K132" s="38">
        <f t="shared" si="6"/>
        <v>184.56</v>
      </c>
      <c r="L132" s="11">
        <f t="shared" si="7"/>
        <v>0</v>
      </c>
      <c r="M132" s="12">
        <v>0.04</v>
      </c>
      <c r="N132" s="38">
        <f t="shared" si="8"/>
        <v>0</v>
      </c>
      <c r="O132" s="13">
        <f t="shared" si="9"/>
        <v>184.56</v>
      </c>
    </row>
    <row r="133" spans="1:15" x14ac:dyDescent="0.25">
      <c r="A133" s="145" t="s">
        <v>433</v>
      </c>
      <c r="B133" s="22" t="s">
        <v>7</v>
      </c>
      <c r="C133" s="22" t="s">
        <v>246</v>
      </c>
      <c r="D133" s="22" t="s">
        <v>435</v>
      </c>
      <c r="E133" s="10">
        <v>33330</v>
      </c>
      <c r="F133" s="10">
        <v>16667</v>
      </c>
      <c r="G133" s="140">
        <v>2739</v>
      </c>
      <c r="H133" s="141">
        <v>1814</v>
      </c>
      <c r="I133" s="36">
        <f t="shared" ref="I133:I196" si="10">IF(E133-G133&lt;0,0,E133-G133)</f>
        <v>30591</v>
      </c>
      <c r="J133" s="12">
        <v>3.8999999999999998E-3</v>
      </c>
      <c r="K133" s="38">
        <f t="shared" ref="K133:K196" si="11">I133*J133</f>
        <v>119.30489999999999</v>
      </c>
      <c r="L133" s="11">
        <f t="shared" ref="L133:L196" si="12">IF(F133-H133&lt;0,0,F133-H133)</f>
        <v>14853</v>
      </c>
      <c r="M133" s="12">
        <v>3.9E-2</v>
      </c>
      <c r="N133" s="38">
        <f t="shared" ref="N133:N196" si="13">L133*M133</f>
        <v>579.26700000000005</v>
      </c>
      <c r="O133" s="13">
        <f t="shared" ref="O133:O196" si="14">K133+N133</f>
        <v>698.57190000000003</v>
      </c>
    </row>
    <row r="134" spans="1:15" x14ac:dyDescent="0.25">
      <c r="A134" s="145" t="s">
        <v>162</v>
      </c>
      <c r="B134" s="22" t="s">
        <v>15</v>
      </c>
      <c r="C134" s="22" t="s">
        <v>491</v>
      </c>
      <c r="D134" s="22" t="s">
        <v>165</v>
      </c>
      <c r="E134" s="10">
        <v>25000</v>
      </c>
      <c r="F134" s="10">
        <v>3000</v>
      </c>
      <c r="G134" s="29">
        <v>15451</v>
      </c>
      <c r="H134" s="158">
        <v>5446</v>
      </c>
      <c r="I134" s="36">
        <f t="shared" si="10"/>
        <v>9549</v>
      </c>
      <c r="J134" s="12">
        <v>3.8999999999999998E-3</v>
      </c>
      <c r="K134" s="38">
        <f t="shared" si="11"/>
        <v>37.241099999999996</v>
      </c>
      <c r="L134" s="11">
        <f t="shared" si="12"/>
        <v>0</v>
      </c>
      <c r="M134" s="12">
        <v>3.9E-2</v>
      </c>
      <c r="N134" s="38">
        <f t="shared" si="13"/>
        <v>0</v>
      </c>
      <c r="O134" s="13">
        <f t="shared" si="14"/>
        <v>37.241099999999996</v>
      </c>
    </row>
    <row r="135" spans="1:15" x14ac:dyDescent="0.25">
      <c r="A135" s="145" t="s">
        <v>436</v>
      </c>
      <c r="B135" s="22" t="s">
        <v>7</v>
      </c>
      <c r="C135" s="22" t="s">
        <v>246</v>
      </c>
      <c r="D135" s="22" t="s">
        <v>437</v>
      </c>
      <c r="E135" s="10">
        <v>10000</v>
      </c>
      <c r="F135" s="10">
        <v>5000</v>
      </c>
      <c r="G135" s="140">
        <v>6321</v>
      </c>
      <c r="H135" s="157">
        <v>1341</v>
      </c>
      <c r="I135" s="36">
        <f t="shared" si="10"/>
        <v>3679</v>
      </c>
      <c r="J135" s="12">
        <v>3.8999999999999998E-3</v>
      </c>
      <c r="K135" s="38">
        <f t="shared" si="11"/>
        <v>14.348099999999999</v>
      </c>
      <c r="L135" s="11">
        <f t="shared" si="12"/>
        <v>3659</v>
      </c>
      <c r="M135" s="12">
        <v>3.9E-2</v>
      </c>
      <c r="N135" s="38">
        <f t="shared" si="13"/>
        <v>142.70099999999999</v>
      </c>
      <c r="O135" s="13">
        <f t="shared" si="14"/>
        <v>157.04909999999998</v>
      </c>
    </row>
    <row r="136" spans="1:15" x14ac:dyDescent="0.25">
      <c r="A136" s="145" t="s">
        <v>438</v>
      </c>
      <c r="B136" s="22" t="s">
        <v>7</v>
      </c>
      <c r="C136" s="22" t="s">
        <v>248</v>
      </c>
      <c r="D136" s="22" t="s">
        <v>441</v>
      </c>
      <c r="E136" s="22">
        <v>0</v>
      </c>
      <c r="F136" s="22">
        <v>0</v>
      </c>
      <c r="G136" s="140">
        <v>4741</v>
      </c>
      <c r="H136" s="157">
        <v>3024</v>
      </c>
      <c r="I136" s="36">
        <f t="shared" si="10"/>
        <v>0</v>
      </c>
      <c r="J136" s="12">
        <v>5.0000000000000001E-3</v>
      </c>
      <c r="K136" s="38">
        <f t="shared" si="11"/>
        <v>0</v>
      </c>
      <c r="L136" s="11">
        <f t="shared" si="12"/>
        <v>0</v>
      </c>
      <c r="M136" s="12">
        <v>0.05</v>
      </c>
      <c r="N136" s="38">
        <f t="shared" si="13"/>
        <v>0</v>
      </c>
      <c r="O136" s="13">
        <f t="shared" si="14"/>
        <v>0</v>
      </c>
    </row>
    <row r="137" spans="1:15" x14ac:dyDescent="0.25">
      <c r="A137" s="145" t="s">
        <v>439</v>
      </c>
      <c r="B137" s="22" t="s">
        <v>7</v>
      </c>
      <c r="C137" s="22" t="s">
        <v>248</v>
      </c>
      <c r="D137" s="22" t="s">
        <v>442</v>
      </c>
      <c r="E137" s="22">
        <v>0</v>
      </c>
      <c r="F137" s="22">
        <v>0</v>
      </c>
      <c r="G137" s="140">
        <v>1490</v>
      </c>
      <c r="H137" s="157">
        <v>5442</v>
      </c>
      <c r="I137" s="36">
        <f t="shared" si="10"/>
        <v>0</v>
      </c>
      <c r="J137" s="12">
        <v>5.0000000000000001E-3</v>
      </c>
      <c r="K137" s="38">
        <f t="shared" si="11"/>
        <v>0</v>
      </c>
      <c r="L137" s="11">
        <f t="shared" si="12"/>
        <v>0</v>
      </c>
      <c r="M137" s="12">
        <v>0.05</v>
      </c>
      <c r="N137" s="38">
        <f t="shared" si="13"/>
        <v>0</v>
      </c>
      <c r="O137" s="13">
        <f t="shared" si="14"/>
        <v>0</v>
      </c>
    </row>
    <row r="138" spans="1:15" x14ac:dyDescent="0.25">
      <c r="A138" s="145" t="s">
        <v>251</v>
      </c>
      <c r="B138" s="22" t="s">
        <v>7</v>
      </c>
      <c r="C138" s="22" t="s">
        <v>446</v>
      </c>
      <c r="D138" s="22" t="s">
        <v>253</v>
      </c>
      <c r="E138" s="10">
        <v>0</v>
      </c>
      <c r="F138" s="10">
        <v>491</v>
      </c>
      <c r="G138" s="3">
        <v>6894</v>
      </c>
      <c r="H138" s="111">
        <v>2647</v>
      </c>
      <c r="I138" s="36">
        <f t="shared" si="10"/>
        <v>0</v>
      </c>
      <c r="J138" s="12">
        <v>3.8999999999999998E-3</v>
      </c>
      <c r="K138" s="38">
        <f t="shared" si="11"/>
        <v>0</v>
      </c>
      <c r="L138" s="11">
        <f t="shared" si="12"/>
        <v>0</v>
      </c>
      <c r="M138" s="12">
        <v>3.9E-2</v>
      </c>
      <c r="N138" s="38">
        <f t="shared" si="13"/>
        <v>0</v>
      </c>
      <c r="O138" s="13">
        <f t="shared" si="14"/>
        <v>0</v>
      </c>
    </row>
    <row r="139" spans="1:15" x14ac:dyDescent="0.25">
      <c r="A139" s="145" t="s">
        <v>176</v>
      </c>
      <c r="B139" s="22" t="s">
        <v>7</v>
      </c>
      <c r="C139" s="22" t="s">
        <v>380</v>
      </c>
      <c r="D139" s="22" t="s">
        <v>177</v>
      </c>
      <c r="E139" s="10">
        <v>20000</v>
      </c>
      <c r="F139" s="10">
        <v>5000</v>
      </c>
      <c r="G139" s="3">
        <v>4841</v>
      </c>
      <c r="H139" s="111">
        <v>3597</v>
      </c>
      <c r="I139" s="36">
        <f t="shared" si="10"/>
        <v>15159</v>
      </c>
      <c r="J139" s="12">
        <v>3.8999999999999998E-3</v>
      </c>
      <c r="K139" s="38">
        <f t="shared" si="11"/>
        <v>59.120100000000001</v>
      </c>
      <c r="L139" s="11">
        <f t="shared" si="12"/>
        <v>1403</v>
      </c>
      <c r="M139" s="12">
        <v>3.9E-2</v>
      </c>
      <c r="N139" s="38">
        <f t="shared" si="13"/>
        <v>54.716999999999999</v>
      </c>
      <c r="O139" s="13">
        <f t="shared" si="14"/>
        <v>113.83709999999999</v>
      </c>
    </row>
    <row r="140" spans="1:15" x14ac:dyDescent="0.25">
      <c r="A140" s="145" t="s">
        <v>447</v>
      </c>
      <c r="B140" s="22" t="s">
        <v>7</v>
      </c>
      <c r="C140" s="22" t="s">
        <v>248</v>
      </c>
      <c r="D140" s="22" t="s">
        <v>479</v>
      </c>
      <c r="E140" s="10">
        <v>0</v>
      </c>
      <c r="F140" s="10">
        <v>0</v>
      </c>
      <c r="G140" s="140">
        <v>12455</v>
      </c>
      <c r="H140" s="157">
        <v>5445</v>
      </c>
      <c r="I140" s="36">
        <f t="shared" si="10"/>
        <v>0</v>
      </c>
      <c r="J140" s="12">
        <v>5.0000000000000001E-3</v>
      </c>
      <c r="K140" s="38">
        <f t="shared" si="11"/>
        <v>0</v>
      </c>
      <c r="L140" s="11">
        <f t="shared" si="12"/>
        <v>0</v>
      </c>
      <c r="M140" s="12">
        <v>0.05</v>
      </c>
      <c r="N140" s="38">
        <f t="shared" si="13"/>
        <v>0</v>
      </c>
      <c r="O140" s="13">
        <f t="shared" si="14"/>
        <v>0</v>
      </c>
    </row>
    <row r="141" spans="1:15" x14ac:dyDescent="0.25">
      <c r="A141" s="145" t="s">
        <v>447</v>
      </c>
      <c r="B141" s="22" t="s">
        <v>7</v>
      </c>
      <c r="C141" s="22" t="s">
        <v>471</v>
      </c>
      <c r="D141" s="22" t="s">
        <v>480</v>
      </c>
      <c r="E141" s="10">
        <v>0</v>
      </c>
      <c r="F141" s="10">
        <v>0</v>
      </c>
      <c r="G141" s="141">
        <v>2736</v>
      </c>
      <c r="H141" s="161"/>
      <c r="I141" s="36">
        <f t="shared" si="10"/>
        <v>0</v>
      </c>
      <c r="J141" s="30">
        <v>0.01</v>
      </c>
      <c r="K141" s="38">
        <f t="shared" si="11"/>
        <v>0</v>
      </c>
      <c r="L141" s="11">
        <f t="shared" si="12"/>
        <v>0</v>
      </c>
      <c r="M141" s="122"/>
      <c r="N141" s="38">
        <f t="shared" si="13"/>
        <v>0</v>
      </c>
      <c r="O141" s="13">
        <f t="shared" si="14"/>
        <v>0</v>
      </c>
    </row>
    <row r="142" spans="1:15" x14ac:dyDescent="0.25">
      <c r="A142" s="145" t="s">
        <v>447</v>
      </c>
      <c r="B142" s="22" t="s">
        <v>7</v>
      </c>
      <c r="C142" s="22" t="s">
        <v>471</v>
      </c>
      <c r="D142" s="22" t="s">
        <v>481</v>
      </c>
      <c r="E142" s="10">
        <v>0</v>
      </c>
      <c r="F142" s="10">
        <v>0</v>
      </c>
      <c r="G142" s="140">
        <v>7434</v>
      </c>
      <c r="H142" s="161"/>
      <c r="I142" s="36">
        <f t="shared" si="10"/>
        <v>0</v>
      </c>
      <c r="J142" s="30">
        <v>0.01</v>
      </c>
      <c r="K142" s="38">
        <f t="shared" si="11"/>
        <v>0</v>
      </c>
      <c r="L142" s="11">
        <f t="shared" si="12"/>
        <v>0</v>
      </c>
      <c r="M142" s="122"/>
      <c r="N142" s="38">
        <f t="shared" si="13"/>
        <v>0</v>
      </c>
      <c r="O142" s="13">
        <f t="shared" si="14"/>
        <v>0</v>
      </c>
    </row>
    <row r="143" spans="1:15" x14ac:dyDescent="0.25">
      <c r="A143" s="145" t="s">
        <v>470</v>
      </c>
      <c r="B143" s="22" t="s">
        <v>7</v>
      </c>
      <c r="C143" s="22" t="s">
        <v>430</v>
      </c>
      <c r="D143" s="22" t="s">
        <v>483</v>
      </c>
      <c r="E143" s="10">
        <v>0</v>
      </c>
      <c r="F143" s="10">
        <v>0</v>
      </c>
      <c r="G143" s="140">
        <v>20011</v>
      </c>
      <c r="H143" s="157">
        <v>2834</v>
      </c>
      <c r="I143" s="36">
        <f t="shared" si="10"/>
        <v>0</v>
      </c>
      <c r="J143" s="12">
        <v>3.8999999999999998E-3</v>
      </c>
      <c r="K143" s="38">
        <f t="shared" si="11"/>
        <v>0</v>
      </c>
      <c r="L143" s="11">
        <f t="shared" si="12"/>
        <v>0</v>
      </c>
      <c r="M143" s="12">
        <v>3.9E-2</v>
      </c>
      <c r="N143" s="38">
        <f t="shared" si="13"/>
        <v>0</v>
      </c>
      <c r="O143" s="13">
        <f t="shared" si="14"/>
        <v>0</v>
      </c>
    </row>
    <row r="144" spans="1:15" x14ac:dyDescent="0.25">
      <c r="A144" s="145" t="s">
        <v>470</v>
      </c>
      <c r="B144" s="22" t="s">
        <v>7</v>
      </c>
      <c r="C144" s="22" t="s">
        <v>248</v>
      </c>
      <c r="D144" s="22" t="s">
        <v>484</v>
      </c>
      <c r="E144" s="10">
        <v>0</v>
      </c>
      <c r="F144" s="10">
        <v>0</v>
      </c>
      <c r="G144" s="147">
        <v>10906</v>
      </c>
      <c r="H144" s="157">
        <v>2115</v>
      </c>
      <c r="I144" s="36">
        <f t="shared" si="10"/>
        <v>0</v>
      </c>
      <c r="J144" s="12">
        <v>3.8999999999999998E-3</v>
      </c>
      <c r="K144" s="38">
        <f t="shared" si="11"/>
        <v>0</v>
      </c>
      <c r="L144" s="11">
        <f t="shared" si="12"/>
        <v>0</v>
      </c>
      <c r="M144" s="12">
        <v>3.9E-2</v>
      </c>
      <c r="N144" s="38">
        <f t="shared" si="13"/>
        <v>0</v>
      </c>
      <c r="O144" s="13">
        <f t="shared" si="14"/>
        <v>0</v>
      </c>
    </row>
    <row r="145" spans="1:15" x14ac:dyDescent="0.25">
      <c r="A145" s="145" t="s">
        <v>472</v>
      </c>
      <c r="B145" s="22" t="s">
        <v>7</v>
      </c>
      <c r="C145" s="22" t="s">
        <v>504</v>
      </c>
      <c r="D145" s="22" t="s">
        <v>185</v>
      </c>
      <c r="E145" s="10">
        <v>100000</v>
      </c>
      <c r="F145" s="10">
        <v>0</v>
      </c>
      <c r="G145" s="140">
        <v>16298</v>
      </c>
      <c r="H145" s="157">
        <v>38795</v>
      </c>
      <c r="I145" s="36">
        <f t="shared" si="10"/>
        <v>83702</v>
      </c>
      <c r="J145" s="12">
        <v>3.8999999999999998E-3</v>
      </c>
      <c r="K145" s="38">
        <f t="shared" si="11"/>
        <v>326.43779999999998</v>
      </c>
      <c r="L145" s="11">
        <f t="shared" si="12"/>
        <v>0</v>
      </c>
      <c r="M145" s="12">
        <v>3.9E-2</v>
      </c>
      <c r="N145" s="38">
        <f t="shared" si="13"/>
        <v>0</v>
      </c>
      <c r="O145" s="13">
        <f t="shared" si="14"/>
        <v>326.43779999999998</v>
      </c>
    </row>
    <row r="146" spans="1:15" x14ac:dyDescent="0.25">
      <c r="A146" s="145" t="s">
        <v>473</v>
      </c>
      <c r="B146" s="22" t="s">
        <v>7</v>
      </c>
      <c r="C146" s="22" t="s">
        <v>474</v>
      </c>
      <c r="D146" s="22" t="s">
        <v>533</v>
      </c>
      <c r="E146" s="10">
        <v>46400</v>
      </c>
      <c r="F146" s="10">
        <v>25600</v>
      </c>
      <c r="G146" s="140">
        <v>14593</v>
      </c>
      <c r="H146" s="157">
        <v>13514</v>
      </c>
      <c r="I146" s="36">
        <f t="shared" si="10"/>
        <v>31807</v>
      </c>
      <c r="J146" s="12">
        <v>3.8999999999999998E-3</v>
      </c>
      <c r="K146" s="38">
        <f t="shared" si="11"/>
        <v>124.04729999999999</v>
      </c>
      <c r="L146" s="11">
        <f t="shared" si="12"/>
        <v>12086</v>
      </c>
      <c r="M146" s="12">
        <v>3.9E-2</v>
      </c>
      <c r="N146" s="38">
        <f t="shared" si="13"/>
        <v>471.35399999999998</v>
      </c>
      <c r="O146" s="13">
        <f t="shared" si="14"/>
        <v>595.40129999999999</v>
      </c>
    </row>
    <row r="147" spans="1:15" x14ac:dyDescent="0.25">
      <c r="A147" s="145" t="s">
        <v>475</v>
      </c>
      <c r="B147" s="22" t="s">
        <v>7</v>
      </c>
      <c r="C147" s="22" t="s">
        <v>248</v>
      </c>
      <c r="D147" s="22" t="s">
        <v>431</v>
      </c>
      <c r="E147" s="10">
        <v>17520</v>
      </c>
      <c r="F147" s="10">
        <v>2400</v>
      </c>
      <c r="G147" s="140">
        <v>4638</v>
      </c>
      <c r="H147" s="157">
        <v>383</v>
      </c>
      <c r="I147" s="36">
        <f t="shared" si="10"/>
        <v>12882</v>
      </c>
      <c r="J147" s="12">
        <v>5.0000000000000001E-3</v>
      </c>
      <c r="K147" s="38">
        <f t="shared" si="11"/>
        <v>64.41</v>
      </c>
      <c r="L147" s="11">
        <f t="shared" si="12"/>
        <v>2017</v>
      </c>
      <c r="M147" s="12">
        <v>0.05</v>
      </c>
      <c r="N147" s="38">
        <f t="shared" si="13"/>
        <v>100.85000000000001</v>
      </c>
      <c r="O147" s="13">
        <f t="shared" si="14"/>
        <v>165.26</v>
      </c>
    </row>
    <row r="148" spans="1:15" x14ac:dyDescent="0.25">
      <c r="A148" s="145" t="s">
        <v>181</v>
      </c>
      <c r="B148" s="22" t="s">
        <v>7</v>
      </c>
      <c r="C148" s="22" t="s">
        <v>490</v>
      </c>
      <c r="D148" s="22" t="s">
        <v>183</v>
      </c>
      <c r="E148" s="10">
        <v>0</v>
      </c>
      <c r="F148" s="10">
        <v>0</v>
      </c>
      <c r="G148" s="140">
        <v>8747</v>
      </c>
      <c r="H148" s="157">
        <v>29517</v>
      </c>
      <c r="I148" s="36">
        <f t="shared" si="10"/>
        <v>0</v>
      </c>
      <c r="J148" s="12">
        <v>3.8999999999999998E-3</v>
      </c>
      <c r="K148" s="38">
        <f t="shared" si="11"/>
        <v>0</v>
      </c>
      <c r="L148" s="11">
        <f t="shared" si="12"/>
        <v>0</v>
      </c>
      <c r="M148" s="12">
        <v>3.9E-2</v>
      </c>
      <c r="N148" s="38">
        <f t="shared" si="13"/>
        <v>0</v>
      </c>
      <c r="O148" s="13">
        <f t="shared" si="14"/>
        <v>0</v>
      </c>
    </row>
    <row r="149" spans="1:15" x14ac:dyDescent="0.25">
      <c r="A149" s="145" t="s">
        <v>477</v>
      </c>
      <c r="B149" s="22" t="s">
        <v>7</v>
      </c>
      <c r="C149" s="22" t="s">
        <v>505</v>
      </c>
      <c r="D149" s="22" t="s">
        <v>478</v>
      </c>
      <c r="E149" s="10">
        <v>68000</v>
      </c>
      <c r="F149" s="10">
        <v>26000</v>
      </c>
      <c r="G149" s="140">
        <v>190894</v>
      </c>
      <c r="H149" s="157">
        <v>171617</v>
      </c>
      <c r="I149" s="36">
        <f t="shared" si="10"/>
        <v>0</v>
      </c>
      <c r="J149" s="12">
        <v>3.8999999999999998E-3</v>
      </c>
      <c r="K149" s="38">
        <f t="shared" si="11"/>
        <v>0</v>
      </c>
      <c r="L149" s="11">
        <f t="shared" si="12"/>
        <v>0</v>
      </c>
      <c r="M149" s="12">
        <v>3.9E-2</v>
      </c>
      <c r="N149" s="38">
        <f t="shared" si="13"/>
        <v>0</v>
      </c>
      <c r="O149" s="13">
        <f t="shared" si="14"/>
        <v>0</v>
      </c>
    </row>
    <row r="150" spans="1:15" x14ac:dyDescent="0.25">
      <c r="A150" s="146" t="s">
        <v>141</v>
      </c>
      <c r="B150" s="65" t="s">
        <v>15</v>
      </c>
      <c r="C150" s="65" t="s">
        <v>489</v>
      </c>
      <c r="D150" s="65" t="s">
        <v>147</v>
      </c>
      <c r="E150" s="14">
        <v>55943</v>
      </c>
      <c r="F150" s="14">
        <v>0</v>
      </c>
      <c r="G150" s="140">
        <v>43691</v>
      </c>
      <c r="H150" s="157">
        <v>13355</v>
      </c>
      <c r="I150" s="36">
        <f t="shared" si="10"/>
        <v>12252</v>
      </c>
      <c r="J150" s="86">
        <v>4.0000000000000001E-3</v>
      </c>
      <c r="K150" s="38">
        <f t="shared" si="11"/>
        <v>49.008000000000003</v>
      </c>
      <c r="L150" s="11">
        <f t="shared" si="12"/>
        <v>0</v>
      </c>
      <c r="M150" s="86">
        <v>0.04</v>
      </c>
      <c r="N150" s="38">
        <f t="shared" si="13"/>
        <v>0</v>
      </c>
      <c r="O150" s="13">
        <f t="shared" si="14"/>
        <v>49.008000000000003</v>
      </c>
    </row>
    <row r="151" spans="1:15" x14ac:dyDescent="0.25">
      <c r="A151" s="146" t="s">
        <v>141</v>
      </c>
      <c r="B151" s="65" t="s">
        <v>15</v>
      </c>
      <c r="C151" s="65" t="s">
        <v>488</v>
      </c>
      <c r="D151" s="65" t="s">
        <v>148</v>
      </c>
      <c r="E151" s="14">
        <v>0</v>
      </c>
      <c r="F151" s="14">
        <v>0</v>
      </c>
      <c r="G151" s="155">
        <v>3640</v>
      </c>
      <c r="H151" s="158">
        <v>280</v>
      </c>
      <c r="I151" s="36">
        <f t="shared" si="10"/>
        <v>0</v>
      </c>
      <c r="J151" s="89">
        <v>1.35E-2</v>
      </c>
      <c r="K151" s="38">
        <f t="shared" si="11"/>
        <v>0</v>
      </c>
      <c r="L151" s="11">
        <f t="shared" si="12"/>
        <v>0</v>
      </c>
      <c r="M151" s="86">
        <v>0.13500000000000001</v>
      </c>
      <c r="N151" s="38">
        <f t="shared" si="13"/>
        <v>0</v>
      </c>
      <c r="O151" s="13">
        <f t="shared" si="14"/>
        <v>0</v>
      </c>
    </row>
    <row r="152" spans="1:15" x14ac:dyDescent="0.25">
      <c r="A152" s="145" t="s">
        <v>500</v>
      </c>
      <c r="B152" s="22" t="s">
        <v>7</v>
      </c>
      <c r="C152" s="22" t="s">
        <v>399</v>
      </c>
      <c r="D152" s="22" t="s">
        <v>529</v>
      </c>
      <c r="E152" s="10">
        <v>2088</v>
      </c>
      <c r="F152" s="10">
        <v>1560</v>
      </c>
      <c r="G152" s="140">
        <v>385</v>
      </c>
      <c r="H152" s="157">
        <v>382</v>
      </c>
      <c r="I152" s="36">
        <f t="shared" si="10"/>
        <v>1703</v>
      </c>
      <c r="J152" s="89">
        <v>0.01</v>
      </c>
      <c r="K152" s="38">
        <f t="shared" si="11"/>
        <v>17.03</v>
      </c>
      <c r="L152" s="11">
        <f t="shared" si="12"/>
        <v>1178</v>
      </c>
      <c r="M152" s="86">
        <v>0.1</v>
      </c>
      <c r="N152" s="38">
        <f t="shared" si="13"/>
        <v>117.80000000000001</v>
      </c>
      <c r="O152" s="13">
        <f t="shared" si="14"/>
        <v>134.83000000000001</v>
      </c>
    </row>
    <row r="153" spans="1:15" x14ac:dyDescent="0.25">
      <c r="A153" s="145" t="s">
        <v>482</v>
      </c>
      <c r="B153" s="22" t="s">
        <v>7</v>
      </c>
      <c r="C153" s="22" t="s">
        <v>430</v>
      </c>
      <c r="D153" s="22" t="s">
        <v>524</v>
      </c>
      <c r="E153" s="10">
        <v>0</v>
      </c>
      <c r="F153" s="10">
        <v>0</v>
      </c>
      <c r="G153" s="16">
        <v>2761</v>
      </c>
      <c r="H153" s="16">
        <v>3796</v>
      </c>
      <c r="I153" s="36">
        <f t="shared" si="10"/>
        <v>0</v>
      </c>
      <c r="J153" s="12">
        <v>4.8999999999999998E-3</v>
      </c>
      <c r="K153" s="38">
        <f t="shared" si="11"/>
        <v>0</v>
      </c>
      <c r="L153" s="11">
        <f t="shared" si="12"/>
        <v>0</v>
      </c>
      <c r="M153" s="12">
        <v>4.9000000000000002E-2</v>
      </c>
      <c r="N153" s="38">
        <f t="shared" si="13"/>
        <v>0</v>
      </c>
      <c r="O153" s="13">
        <f t="shared" si="14"/>
        <v>0</v>
      </c>
    </row>
    <row r="154" spans="1:15" x14ac:dyDescent="0.25">
      <c r="A154" s="145" t="s">
        <v>482</v>
      </c>
      <c r="B154" s="22" t="s">
        <v>7</v>
      </c>
      <c r="C154" s="22" t="s">
        <v>248</v>
      </c>
      <c r="D154" s="22" t="s">
        <v>525</v>
      </c>
      <c r="E154" s="10">
        <v>0</v>
      </c>
      <c r="F154" s="10">
        <v>0</v>
      </c>
      <c r="G154" s="140">
        <v>1959</v>
      </c>
      <c r="H154" s="157">
        <v>996</v>
      </c>
      <c r="I154" s="36">
        <f t="shared" si="10"/>
        <v>0</v>
      </c>
      <c r="J154" s="12">
        <v>4.8999999999999998E-3</v>
      </c>
      <c r="K154" s="38">
        <f t="shared" si="11"/>
        <v>0</v>
      </c>
      <c r="L154" s="11">
        <f t="shared" si="12"/>
        <v>0</v>
      </c>
      <c r="M154" s="12">
        <v>4.9000000000000002E-2</v>
      </c>
      <c r="N154" s="38">
        <f t="shared" si="13"/>
        <v>0</v>
      </c>
      <c r="O154" s="13">
        <f t="shared" si="14"/>
        <v>0</v>
      </c>
    </row>
    <row r="155" spans="1:15" x14ac:dyDescent="0.25">
      <c r="A155" s="145" t="s">
        <v>482</v>
      </c>
      <c r="B155" s="22" t="s">
        <v>7</v>
      </c>
      <c r="C155" s="22" t="s">
        <v>248</v>
      </c>
      <c r="D155" s="22" t="s">
        <v>526</v>
      </c>
      <c r="E155" s="10">
        <v>0</v>
      </c>
      <c r="F155" s="10">
        <v>0</v>
      </c>
      <c r="G155" s="140">
        <v>1839</v>
      </c>
      <c r="H155" s="157">
        <v>277</v>
      </c>
      <c r="I155" s="36">
        <f t="shared" si="10"/>
        <v>0</v>
      </c>
      <c r="J155" s="12">
        <v>4.8999999999999998E-3</v>
      </c>
      <c r="K155" s="38">
        <f t="shared" si="11"/>
        <v>0</v>
      </c>
      <c r="L155" s="11">
        <f t="shared" si="12"/>
        <v>0</v>
      </c>
      <c r="M155" s="12">
        <v>4.9000000000000002E-2</v>
      </c>
      <c r="N155" s="38">
        <f t="shared" si="13"/>
        <v>0</v>
      </c>
      <c r="O155" s="13">
        <f t="shared" si="14"/>
        <v>0</v>
      </c>
    </row>
    <row r="156" spans="1:15" x14ac:dyDescent="0.25">
      <c r="A156" s="145" t="s">
        <v>486</v>
      </c>
      <c r="B156" s="22" t="s">
        <v>7</v>
      </c>
      <c r="C156" s="22" t="s">
        <v>248</v>
      </c>
      <c r="D156" s="22" t="s">
        <v>523</v>
      </c>
      <c r="E156" s="10">
        <v>38400</v>
      </c>
      <c r="F156" s="10">
        <v>26400</v>
      </c>
      <c r="G156" s="140">
        <v>8804</v>
      </c>
      <c r="H156" s="157">
        <v>5183</v>
      </c>
      <c r="I156" s="36">
        <f t="shared" si="10"/>
        <v>29596</v>
      </c>
      <c r="J156" s="12">
        <v>3.8999999999999998E-3</v>
      </c>
      <c r="K156" s="38">
        <f t="shared" si="11"/>
        <v>115.42439999999999</v>
      </c>
      <c r="L156" s="11">
        <f t="shared" si="12"/>
        <v>21217</v>
      </c>
      <c r="M156" s="12">
        <v>3.9E-2</v>
      </c>
      <c r="N156" s="38">
        <f t="shared" si="13"/>
        <v>827.46299999999997</v>
      </c>
      <c r="O156" s="13">
        <f t="shared" si="14"/>
        <v>942.88739999999996</v>
      </c>
    </row>
    <row r="157" spans="1:15" x14ac:dyDescent="0.25">
      <c r="A157" s="145" t="s">
        <v>497</v>
      </c>
      <c r="B157" s="22" t="s">
        <v>7</v>
      </c>
      <c r="C157" s="22" t="s">
        <v>498</v>
      </c>
      <c r="D157" s="22" t="s">
        <v>499</v>
      </c>
      <c r="E157" s="10">
        <v>10000</v>
      </c>
      <c r="F157" s="10">
        <v>0</v>
      </c>
      <c r="G157" s="140"/>
      <c r="H157" s="157"/>
      <c r="I157" s="36">
        <f t="shared" si="10"/>
        <v>10000</v>
      </c>
      <c r="J157" s="12">
        <v>3.8999999999999998E-3</v>
      </c>
      <c r="K157" s="38">
        <f t="shared" si="11"/>
        <v>39</v>
      </c>
      <c r="L157" s="11">
        <f t="shared" si="12"/>
        <v>0</v>
      </c>
      <c r="M157" s="12">
        <v>3.9E-2</v>
      </c>
      <c r="N157" s="38">
        <f t="shared" si="13"/>
        <v>0</v>
      </c>
      <c r="O157" s="13">
        <f t="shared" si="14"/>
        <v>39</v>
      </c>
    </row>
    <row r="158" spans="1:15" x14ac:dyDescent="0.25">
      <c r="A158" s="145" t="s">
        <v>514</v>
      </c>
      <c r="B158" s="22" t="s">
        <v>7</v>
      </c>
      <c r="C158" s="22" t="s">
        <v>399</v>
      </c>
      <c r="D158" s="22" t="s">
        <v>570</v>
      </c>
      <c r="E158" s="10">
        <v>10000</v>
      </c>
      <c r="F158" s="10">
        <v>500</v>
      </c>
      <c r="G158" s="140">
        <v>592</v>
      </c>
      <c r="H158" s="157">
        <v>472</v>
      </c>
      <c r="I158" s="36">
        <f t="shared" si="10"/>
        <v>9408</v>
      </c>
      <c r="J158" s="89">
        <v>0.01</v>
      </c>
      <c r="K158" s="38">
        <f t="shared" si="11"/>
        <v>94.08</v>
      </c>
      <c r="L158" s="11">
        <f t="shared" si="12"/>
        <v>28</v>
      </c>
      <c r="M158" s="86">
        <v>0.1</v>
      </c>
      <c r="N158" s="38">
        <f t="shared" si="13"/>
        <v>2.8000000000000003</v>
      </c>
      <c r="O158" s="13">
        <f t="shared" si="14"/>
        <v>96.88</v>
      </c>
    </row>
    <row r="159" spans="1:15" x14ac:dyDescent="0.25">
      <c r="A159" s="145" t="s">
        <v>515</v>
      </c>
      <c r="B159" s="22" t="s">
        <v>7</v>
      </c>
      <c r="C159" s="22" t="s">
        <v>430</v>
      </c>
      <c r="D159" s="22" t="s">
        <v>539</v>
      </c>
      <c r="E159" s="10">
        <v>24000</v>
      </c>
      <c r="F159" s="10">
        <v>25000</v>
      </c>
      <c r="G159" s="140">
        <v>4189</v>
      </c>
      <c r="H159" s="157">
        <v>4676</v>
      </c>
      <c r="I159" s="36">
        <f t="shared" si="10"/>
        <v>19811</v>
      </c>
      <c r="J159" s="86">
        <v>3.8999999999999998E-3</v>
      </c>
      <c r="K159" s="38">
        <f t="shared" si="11"/>
        <v>77.262900000000002</v>
      </c>
      <c r="L159" s="11">
        <f t="shared" si="12"/>
        <v>20324</v>
      </c>
      <c r="M159" s="86">
        <v>3.9E-2</v>
      </c>
      <c r="N159" s="38">
        <f t="shared" si="13"/>
        <v>792.63599999999997</v>
      </c>
      <c r="O159" s="13">
        <f t="shared" si="14"/>
        <v>869.89889999999991</v>
      </c>
    </row>
    <row r="160" spans="1:15" x14ac:dyDescent="0.25">
      <c r="A160" s="145" t="s">
        <v>515</v>
      </c>
      <c r="B160" s="22" t="s">
        <v>7</v>
      </c>
      <c r="C160" s="22" t="s">
        <v>399</v>
      </c>
      <c r="D160" s="22" t="s">
        <v>538</v>
      </c>
      <c r="E160" s="10">
        <v>0</v>
      </c>
      <c r="F160" s="10">
        <v>0</v>
      </c>
      <c r="G160" s="140">
        <v>128</v>
      </c>
      <c r="H160" s="157">
        <v>64</v>
      </c>
      <c r="I160" s="36">
        <f t="shared" si="10"/>
        <v>0</v>
      </c>
      <c r="J160" s="89">
        <v>0.01</v>
      </c>
      <c r="K160" s="38">
        <f t="shared" si="11"/>
        <v>0</v>
      </c>
      <c r="L160" s="11">
        <f t="shared" si="12"/>
        <v>0</v>
      </c>
      <c r="M160" s="86">
        <v>0.1</v>
      </c>
      <c r="N160" s="38">
        <f t="shared" si="13"/>
        <v>0</v>
      </c>
      <c r="O160" s="13">
        <f t="shared" si="14"/>
        <v>0</v>
      </c>
    </row>
    <row r="161" spans="1:15" x14ac:dyDescent="0.25">
      <c r="A161" s="145" t="s">
        <v>517</v>
      </c>
      <c r="B161" s="22" t="s">
        <v>7</v>
      </c>
      <c r="C161" s="22" t="s">
        <v>248</v>
      </c>
      <c r="D161" s="22" t="s">
        <v>527</v>
      </c>
      <c r="E161" s="10">
        <v>19200</v>
      </c>
      <c r="F161" s="10">
        <v>9600</v>
      </c>
      <c r="G161" s="140"/>
      <c r="H161" s="157"/>
      <c r="I161" s="36">
        <f t="shared" si="10"/>
        <v>19200</v>
      </c>
      <c r="J161" s="12">
        <v>4.8999999999999998E-3</v>
      </c>
      <c r="K161" s="38">
        <f t="shared" si="11"/>
        <v>94.08</v>
      </c>
      <c r="L161" s="11">
        <f t="shared" si="12"/>
        <v>9600</v>
      </c>
      <c r="M161" s="12">
        <v>4.9000000000000002E-2</v>
      </c>
      <c r="N161" s="38">
        <f t="shared" si="13"/>
        <v>470.40000000000003</v>
      </c>
      <c r="O161" s="13">
        <f t="shared" si="14"/>
        <v>564.48</v>
      </c>
    </row>
    <row r="162" spans="1:15" x14ac:dyDescent="0.25">
      <c r="A162" s="145" t="s">
        <v>546</v>
      </c>
      <c r="B162" s="22" t="s">
        <v>7</v>
      </c>
      <c r="C162" s="22" t="s">
        <v>430</v>
      </c>
      <c r="D162" s="22" t="s">
        <v>568</v>
      </c>
      <c r="E162" s="22">
        <v>51000</v>
      </c>
      <c r="F162" s="22">
        <v>21800</v>
      </c>
      <c r="G162" s="140">
        <v>9743</v>
      </c>
      <c r="H162" s="157">
        <v>306</v>
      </c>
      <c r="I162" s="36">
        <f t="shared" si="10"/>
        <v>41257</v>
      </c>
      <c r="J162" s="12">
        <v>4.1999999999999997E-3</v>
      </c>
      <c r="K162" s="38">
        <f t="shared" si="11"/>
        <v>173.27939999999998</v>
      </c>
      <c r="L162" s="11">
        <f t="shared" si="12"/>
        <v>21494</v>
      </c>
      <c r="M162" s="12">
        <v>4.2000000000000003E-2</v>
      </c>
      <c r="N162" s="38">
        <f t="shared" si="13"/>
        <v>902.74800000000005</v>
      </c>
      <c r="O162" s="13">
        <f t="shared" si="14"/>
        <v>1076.0273999999999</v>
      </c>
    </row>
    <row r="163" spans="1:15" x14ac:dyDescent="0.25">
      <c r="A163" s="146" t="s">
        <v>138</v>
      </c>
      <c r="B163" s="65" t="s">
        <v>7</v>
      </c>
      <c r="C163" s="65" t="s">
        <v>380</v>
      </c>
      <c r="D163" s="65" t="s">
        <v>140</v>
      </c>
      <c r="E163" s="14">
        <v>50000</v>
      </c>
      <c r="F163" s="14">
        <v>13000</v>
      </c>
      <c r="G163" s="3">
        <v>9587</v>
      </c>
      <c r="H163" s="111">
        <v>4377</v>
      </c>
      <c r="I163" s="36">
        <f t="shared" si="10"/>
        <v>40413</v>
      </c>
      <c r="J163" s="126">
        <v>5.1000000000000004E-3</v>
      </c>
      <c r="K163" s="38">
        <f t="shared" si="11"/>
        <v>206.1063</v>
      </c>
      <c r="L163" s="11">
        <f t="shared" si="12"/>
        <v>8623</v>
      </c>
      <c r="M163" s="86">
        <v>5.0999999999999997E-2</v>
      </c>
      <c r="N163" s="38">
        <f t="shared" si="13"/>
        <v>439.77299999999997</v>
      </c>
      <c r="O163" s="13">
        <f t="shared" si="14"/>
        <v>645.87929999999994</v>
      </c>
    </row>
    <row r="164" spans="1:15" x14ac:dyDescent="0.25">
      <c r="A164" s="145" t="s">
        <v>535</v>
      </c>
      <c r="B164" s="65" t="s">
        <v>7</v>
      </c>
      <c r="C164" s="22" t="s">
        <v>430</v>
      </c>
      <c r="D164" s="22" t="s">
        <v>579</v>
      </c>
      <c r="E164" s="10">
        <v>140000</v>
      </c>
      <c r="F164" s="10">
        <v>22500</v>
      </c>
      <c r="G164" s="140">
        <v>4952</v>
      </c>
      <c r="H164" s="157">
        <v>1010</v>
      </c>
      <c r="I164" s="36">
        <f t="shared" si="10"/>
        <v>135048</v>
      </c>
      <c r="J164" s="86">
        <v>3.8999999999999998E-3</v>
      </c>
      <c r="K164" s="38">
        <f t="shared" si="11"/>
        <v>526.68719999999996</v>
      </c>
      <c r="L164" s="11">
        <f t="shared" si="12"/>
        <v>21490</v>
      </c>
      <c r="M164" s="86">
        <v>3.9E-2</v>
      </c>
      <c r="N164" s="38">
        <f t="shared" si="13"/>
        <v>838.11</v>
      </c>
      <c r="O164" s="13">
        <f t="shared" si="14"/>
        <v>1364.7972</v>
      </c>
    </row>
    <row r="165" spans="1:15" x14ac:dyDescent="0.25">
      <c r="A165" s="145" t="s">
        <v>535</v>
      </c>
      <c r="B165" s="65" t="s">
        <v>7</v>
      </c>
      <c r="C165" s="22" t="s">
        <v>430</v>
      </c>
      <c r="D165" s="22" t="s">
        <v>580</v>
      </c>
      <c r="E165" s="10">
        <v>140000</v>
      </c>
      <c r="F165" s="10">
        <v>22500</v>
      </c>
      <c r="G165" s="140">
        <v>9166</v>
      </c>
      <c r="H165" s="157">
        <v>422</v>
      </c>
      <c r="I165" s="36">
        <f t="shared" si="10"/>
        <v>130834</v>
      </c>
      <c r="J165" s="86">
        <v>3.8999999999999998E-3</v>
      </c>
      <c r="K165" s="38">
        <f t="shared" si="11"/>
        <v>510.25259999999997</v>
      </c>
      <c r="L165" s="11">
        <f t="shared" si="12"/>
        <v>22078</v>
      </c>
      <c r="M165" s="86">
        <v>3.9E-2</v>
      </c>
      <c r="N165" s="38">
        <f t="shared" si="13"/>
        <v>861.04200000000003</v>
      </c>
      <c r="O165" s="13">
        <f t="shared" si="14"/>
        <v>1371.2945999999999</v>
      </c>
    </row>
    <row r="166" spans="1:15" x14ac:dyDescent="0.25">
      <c r="A166" s="145" t="s">
        <v>578</v>
      </c>
      <c r="B166" s="22" t="s">
        <v>7</v>
      </c>
      <c r="C166" s="22" t="s">
        <v>430</v>
      </c>
      <c r="D166" s="22" t="s">
        <v>574</v>
      </c>
      <c r="E166" s="10">
        <v>15000</v>
      </c>
      <c r="F166" s="10">
        <v>43000</v>
      </c>
      <c r="G166" s="140">
        <v>1955</v>
      </c>
      <c r="H166" s="157">
        <v>2837</v>
      </c>
      <c r="I166" s="36">
        <f t="shared" si="10"/>
        <v>13045</v>
      </c>
      <c r="J166" s="86">
        <v>3.8999999999999998E-3</v>
      </c>
      <c r="K166" s="38">
        <f t="shared" si="11"/>
        <v>50.875499999999995</v>
      </c>
      <c r="L166" s="11">
        <f t="shared" si="12"/>
        <v>40163</v>
      </c>
      <c r="M166" s="86">
        <v>3.9E-2</v>
      </c>
      <c r="N166" s="38">
        <f t="shared" si="13"/>
        <v>1566.357</v>
      </c>
      <c r="O166" s="13">
        <f t="shared" si="14"/>
        <v>1617.2325000000001</v>
      </c>
    </row>
    <row r="167" spans="1:15" x14ac:dyDescent="0.25">
      <c r="A167" s="145" t="s">
        <v>578</v>
      </c>
      <c r="B167" s="22" t="s">
        <v>7</v>
      </c>
      <c r="C167" s="22" t="s">
        <v>399</v>
      </c>
      <c r="D167" s="22" t="s">
        <v>571</v>
      </c>
      <c r="E167" s="10">
        <v>7500</v>
      </c>
      <c r="F167" s="10">
        <v>12500</v>
      </c>
      <c r="G167" s="147">
        <v>297</v>
      </c>
      <c r="H167" s="157">
        <v>2257</v>
      </c>
      <c r="I167" s="36">
        <f t="shared" si="10"/>
        <v>7203</v>
      </c>
      <c r="J167" s="86">
        <v>7.9000000000000008E-3</v>
      </c>
      <c r="K167" s="38">
        <f t="shared" si="11"/>
        <v>56.903700000000008</v>
      </c>
      <c r="L167" s="11">
        <f t="shared" si="12"/>
        <v>10243</v>
      </c>
      <c r="M167" s="86">
        <v>7.9000000000000001E-2</v>
      </c>
      <c r="N167" s="38">
        <f t="shared" si="13"/>
        <v>809.197</v>
      </c>
      <c r="O167" s="13">
        <f t="shared" si="14"/>
        <v>866.10069999999996</v>
      </c>
    </row>
    <row r="168" spans="1:15" x14ac:dyDescent="0.25">
      <c r="A168" s="145" t="s">
        <v>578</v>
      </c>
      <c r="B168" s="22" t="s">
        <v>7</v>
      </c>
      <c r="C168" s="22" t="s">
        <v>399</v>
      </c>
      <c r="D168" s="22" t="s">
        <v>573</v>
      </c>
      <c r="E168" s="10">
        <v>7500</v>
      </c>
      <c r="F168" s="10">
        <v>12500</v>
      </c>
      <c r="G168" s="147">
        <v>156</v>
      </c>
      <c r="H168" s="157">
        <v>529</v>
      </c>
      <c r="I168" s="36">
        <f t="shared" si="10"/>
        <v>7344</v>
      </c>
      <c r="J168" s="86">
        <v>7.9000000000000008E-3</v>
      </c>
      <c r="K168" s="38">
        <f t="shared" si="11"/>
        <v>58.017600000000009</v>
      </c>
      <c r="L168" s="11">
        <f t="shared" si="12"/>
        <v>11971</v>
      </c>
      <c r="M168" s="86">
        <v>7.9000000000000001E-2</v>
      </c>
      <c r="N168" s="38">
        <f t="shared" si="13"/>
        <v>945.70900000000006</v>
      </c>
      <c r="O168" s="13">
        <f t="shared" si="14"/>
        <v>1003.7266000000001</v>
      </c>
    </row>
    <row r="169" spans="1:15" x14ac:dyDescent="0.25">
      <c r="A169" s="145" t="s">
        <v>578</v>
      </c>
      <c r="B169" s="22" t="s">
        <v>7</v>
      </c>
      <c r="C169" s="22" t="s">
        <v>399</v>
      </c>
      <c r="D169" s="22" t="s">
        <v>572</v>
      </c>
      <c r="E169" s="10">
        <v>7500</v>
      </c>
      <c r="F169" s="10">
        <v>12500</v>
      </c>
      <c r="G169" s="140">
        <v>11</v>
      </c>
      <c r="H169" s="157">
        <v>8</v>
      </c>
      <c r="I169" s="36">
        <f t="shared" si="10"/>
        <v>7489</v>
      </c>
      <c r="J169" s="86">
        <v>7.9000000000000008E-3</v>
      </c>
      <c r="K169" s="38">
        <f t="shared" si="11"/>
        <v>59.163100000000007</v>
      </c>
      <c r="L169" s="11">
        <f t="shared" si="12"/>
        <v>12492</v>
      </c>
      <c r="M169" s="86">
        <v>7.9000000000000001E-2</v>
      </c>
      <c r="N169" s="38">
        <f t="shared" si="13"/>
        <v>986.86800000000005</v>
      </c>
      <c r="O169" s="13">
        <f t="shared" si="14"/>
        <v>1046.0311000000002</v>
      </c>
    </row>
    <row r="170" spans="1:15" x14ac:dyDescent="0.25">
      <c r="A170" s="145" t="s">
        <v>578</v>
      </c>
      <c r="B170" s="22" t="s">
        <v>7</v>
      </c>
      <c r="C170" s="22" t="s">
        <v>399</v>
      </c>
      <c r="D170" s="22" t="s">
        <v>576</v>
      </c>
      <c r="E170" s="10">
        <v>7500</v>
      </c>
      <c r="F170" s="10">
        <v>12500</v>
      </c>
      <c r="G170" s="147">
        <v>674</v>
      </c>
      <c r="H170" s="157">
        <v>913</v>
      </c>
      <c r="I170" s="36">
        <f t="shared" si="10"/>
        <v>6826</v>
      </c>
      <c r="J170" s="86">
        <v>7.9000000000000008E-3</v>
      </c>
      <c r="K170" s="38">
        <f t="shared" si="11"/>
        <v>53.925400000000003</v>
      </c>
      <c r="L170" s="11">
        <f t="shared" si="12"/>
        <v>11587</v>
      </c>
      <c r="M170" s="86">
        <v>7.9000000000000001E-2</v>
      </c>
      <c r="N170" s="38">
        <f t="shared" si="13"/>
        <v>915.37300000000005</v>
      </c>
      <c r="O170" s="13">
        <f t="shared" si="14"/>
        <v>969.29840000000002</v>
      </c>
    </row>
    <row r="171" spans="1:15" x14ac:dyDescent="0.25">
      <c r="A171" s="146" t="s">
        <v>134</v>
      </c>
      <c r="B171" s="65" t="s">
        <v>7</v>
      </c>
      <c r="C171" s="65" t="s">
        <v>380</v>
      </c>
      <c r="D171" s="65" t="s">
        <v>137</v>
      </c>
      <c r="E171" s="14">
        <v>0</v>
      </c>
      <c r="F171" s="14">
        <v>4560</v>
      </c>
      <c r="G171" s="140">
        <v>23353</v>
      </c>
      <c r="H171" s="157">
        <v>3618</v>
      </c>
      <c r="I171" s="36">
        <f t="shared" si="10"/>
        <v>0</v>
      </c>
      <c r="J171" s="86">
        <v>5.4000000000000003E-3</v>
      </c>
      <c r="K171" s="38">
        <f t="shared" si="11"/>
        <v>0</v>
      </c>
      <c r="L171" s="11">
        <f t="shared" si="12"/>
        <v>942</v>
      </c>
      <c r="M171" s="86">
        <v>5.3561249999999998E-2</v>
      </c>
      <c r="N171" s="38">
        <f t="shared" si="13"/>
        <v>50.454697499999995</v>
      </c>
      <c r="O171" s="13">
        <f t="shared" si="14"/>
        <v>50.454697499999995</v>
      </c>
    </row>
    <row r="172" spans="1:15" x14ac:dyDescent="0.25">
      <c r="A172" s="146" t="s">
        <v>134</v>
      </c>
      <c r="B172" s="65" t="s">
        <v>7</v>
      </c>
      <c r="C172" s="65" t="s">
        <v>547</v>
      </c>
      <c r="D172" s="65" t="s">
        <v>135</v>
      </c>
      <c r="E172" s="14">
        <v>20280</v>
      </c>
      <c r="F172" s="14">
        <v>600</v>
      </c>
      <c r="G172" s="3">
        <v>50450</v>
      </c>
      <c r="H172" s="157">
        <v>2347</v>
      </c>
      <c r="I172" s="36">
        <f t="shared" si="10"/>
        <v>0</v>
      </c>
      <c r="J172" s="86">
        <v>1.3899999999999999E-2</v>
      </c>
      <c r="K172" s="38">
        <f t="shared" si="11"/>
        <v>0</v>
      </c>
      <c r="L172" s="11">
        <f t="shared" si="12"/>
        <v>0</v>
      </c>
      <c r="M172" s="86">
        <v>0.13925925</v>
      </c>
      <c r="N172" s="38">
        <f t="shared" si="13"/>
        <v>0</v>
      </c>
      <c r="O172" s="13">
        <f t="shared" si="14"/>
        <v>0</v>
      </c>
    </row>
    <row r="173" spans="1:15" x14ac:dyDescent="0.25">
      <c r="A173" s="146" t="s">
        <v>134</v>
      </c>
      <c r="B173" s="65" t="s">
        <v>7</v>
      </c>
      <c r="C173" s="65" t="s">
        <v>547</v>
      </c>
      <c r="D173" s="65" t="s">
        <v>136</v>
      </c>
      <c r="E173" s="14">
        <v>20280</v>
      </c>
      <c r="F173" s="14">
        <v>600</v>
      </c>
      <c r="G173" s="3">
        <v>7417</v>
      </c>
      <c r="H173" s="157">
        <v>769</v>
      </c>
      <c r="I173" s="36">
        <f t="shared" si="10"/>
        <v>12863</v>
      </c>
      <c r="J173" s="86">
        <v>1.3899999999999999E-2</v>
      </c>
      <c r="K173" s="38">
        <f t="shared" si="11"/>
        <v>178.79569999999998</v>
      </c>
      <c r="L173" s="11">
        <f t="shared" si="12"/>
        <v>0</v>
      </c>
      <c r="M173" s="86">
        <v>0.13925925</v>
      </c>
      <c r="N173" s="38">
        <f t="shared" si="13"/>
        <v>0</v>
      </c>
      <c r="O173" s="13">
        <f t="shared" si="14"/>
        <v>178.79569999999998</v>
      </c>
    </row>
    <row r="174" spans="1:15" x14ac:dyDescent="0.25">
      <c r="A174" s="145" t="s">
        <v>561</v>
      </c>
      <c r="B174" s="22" t="s">
        <v>7</v>
      </c>
      <c r="C174" s="22" t="s">
        <v>474</v>
      </c>
      <c r="D174" s="22" t="s">
        <v>564</v>
      </c>
      <c r="E174" s="10">
        <v>50000</v>
      </c>
      <c r="F174" s="10">
        <v>10000</v>
      </c>
      <c r="G174" s="3">
        <v>562</v>
      </c>
      <c r="H174" s="111">
        <v>1231</v>
      </c>
      <c r="I174" s="36">
        <f t="shared" si="10"/>
        <v>49438</v>
      </c>
      <c r="J174" s="86">
        <v>3.8999999999999998E-3</v>
      </c>
      <c r="K174" s="38">
        <f t="shared" si="11"/>
        <v>192.8082</v>
      </c>
      <c r="L174" s="11">
        <f t="shared" si="12"/>
        <v>8769</v>
      </c>
      <c r="M174" s="86">
        <v>3.9E-2</v>
      </c>
      <c r="N174" s="38">
        <f t="shared" si="13"/>
        <v>341.99099999999999</v>
      </c>
      <c r="O174" s="13">
        <f t="shared" si="14"/>
        <v>534.79919999999993</v>
      </c>
    </row>
    <row r="175" spans="1:15" x14ac:dyDescent="0.25">
      <c r="A175" s="146" t="s">
        <v>601</v>
      </c>
      <c r="B175" s="65" t="s">
        <v>7</v>
      </c>
      <c r="C175" s="65" t="s">
        <v>381</v>
      </c>
      <c r="D175" s="65" t="s">
        <v>124</v>
      </c>
      <c r="E175" s="14">
        <v>40584</v>
      </c>
      <c r="F175" s="14">
        <v>8376</v>
      </c>
      <c r="G175" s="3">
        <v>14635</v>
      </c>
      <c r="H175" s="111">
        <v>87184</v>
      </c>
      <c r="I175" s="36">
        <f t="shared" si="10"/>
        <v>25949</v>
      </c>
      <c r="J175" s="86">
        <v>3.8999999999999998E-3</v>
      </c>
      <c r="K175" s="38">
        <f t="shared" si="11"/>
        <v>101.2011</v>
      </c>
      <c r="L175" s="11">
        <f t="shared" si="12"/>
        <v>0</v>
      </c>
      <c r="M175" s="89">
        <v>3.9E-2</v>
      </c>
      <c r="N175" s="38">
        <f t="shared" si="13"/>
        <v>0</v>
      </c>
      <c r="O175" s="13">
        <f t="shared" si="14"/>
        <v>101.2011</v>
      </c>
    </row>
    <row r="176" spans="1:15" x14ac:dyDescent="0.25">
      <c r="A176" s="146" t="s">
        <v>601</v>
      </c>
      <c r="B176" s="65" t="s">
        <v>15</v>
      </c>
      <c r="C176" s="65" t="s">
        <v>565</v>
      </c>
      <c r="D176" s="65" t="s">
        <v>123</v>
      </c>
      <c r="E176" s="14">
        <v>9160</v>
      </c>
      <c r="F176" s="14">
        <v>5760</v>
      </c>
      <c r="G176" s="140">
        <v>14808</v>
      </c>
      <c r="H176" s="157">
        <v>16328</v>
      </c>
      <c r="I176" s="36">
        <f t="shared" si="10"/>
        <v>0</v>
      </c>
      <c r="J176" s="89">
        <v>0.01</v>
      </c>
      <c r="K176" s="38">
        <f t="shared" si="11"/>
        <v>0</v>
      </c>
      <c r="L176" s="11">
        <f t="shared" si="12"/>
        <v>0</v>
      </c>
      <c r="M176" s="89">
        <v>0.1</v>
      </c>
      <c r="N176" s="38">
        <f t="shared" si="13"/>
        <v>0</v>
      </c>
      <c r="O176" s="13">
        <f t="shared" si="14"/>
        <v>0</v>
      </c>
    </row>
    <row r="177" spans="1:15" x14ac:dyDescent="0.25">
      <c r="A177" s="145" t="s">
        <v>582</v>
      </c>
      <c r="B177" s="65" t="s">
        <v>15</v>
      </c>
      <c r="C177" s="65" t="s">
        <v>583</v>
      </c>
      <c r="D177" s="65" t="s">
        <v>610</v>
      </c>
      <c r="E177" s="22">
        <v>2000</v>
      </c>
      <c r="F177" s="22">
        <v>0</v>
      </c>
      <c r="G177" s="140">
        <v>329</v>
      </c>
      <c r="H177" s="157">
        <v>661</v>
      </c>
      <c r="I177" s="36">
        <f t="shared" si="10"/>
        <v>1671</v>
      </c>
      <c r="J177" s="12">
        <v>5.4999999999999997E-3</v>
      </c>
      <c r="K177" s="38">
        <f t="shared" si="11"/>
        <v>9.1905000000000001</v>
      </c>
      <c r="L177" s="11">
        <f t="shared" si="12"/>
        <v>0</v>
      </c>
      <c r="M177" s="12">
        <v>5.5E-2</v>
      </c>
      <c r="N177" s="38">
        <f t="shared" si="13"/>
        <v>0</v>
      </c>
      <c r="O177" s="13">
        <f t="shared" si="14"/>
        <v>9.1905000000000001</v>
      </c>
    </row>
    <row r="178" spans="1:15" x14ac:dyDescent="0.25">
      <c r="A178" s="145" t="s">
        <v>266</v>
      </c>
      <c r="B178" s="22" t="s">
        <v>7</v>
      </c>
      <c r="C178" s="22" t="s">
        <v>584</v>
      </c>
      <c r="D178" s="22" t="s">
        <v>269</v>
      </c>
      <c r="E178" s="10">
        <v>20000</v>
      </c>
      <c r="F178" s="10">
        <v>16000</v>
      </c>
      <c r="G178" s="140">
        <v>14406</v>
      </c>
      <c r="H178" s="157">
        <v>21718</v>
      </c>
      <c r="I178" s="36">
        <f t="shared" si="10"/>
        <v>5594</v>
      </c>
      <c r="J178" s="12">
        <v>4.1999999999999997E-3</v>
      </c>
      <c r="K178" s="38">
        <f t="shared" si="11"/>
        <v>23.494799999999998</v>
      </c>
      <c r="L178" s="11">
        <f t="shared" si="12"/>
        <v>0</v>
      </c>
      <c r="M178" s="12">
        <v>4.3470000000000002E-2</v>
      </c>
      <c r="N178" s="38">
        <f t="shared" si="13"/>
        <v>0</v>
      </c>
      <c r="O178" s="13">
        <f t="shared" si="14"/>
        <v>23.494799999999998</v>
      </c>
    </row>
    <row r="179" spans="1:15" x14ac:dyDescent="0.25">
      <c r="A179" s="145" t="s">
        <v>585</v>
      </c>
      <c r="B179" s="22" t="s">
        <v>7</v>
      </c>
      <c r="C179" s="22" t="s">
        <v>356</v>
      </c>
      <c r="D179" s="22" t="s">
        <v>613</v>
      </c>
      <c r="E179" s="22">
        <v>0</v>
      </c>
      <c r="F179" s="22">
        <v>0</v>
      </c>
      <c r="G179" s="3">
        <v>4703</v>
      </c>
      <c r="H179" s="111">
        <v>2785</v>
      </c>
      <c r="I179" s="36">
        <f t="shared" si="10"/>
        <v>0</v>
      </c>
      <c r="J179" s="86">
        <v>3.8999999999999998E-3</v>
      </c>
      <c r="K179" s="38">
        <f t="shared" si="11"/>
        <v>0</v>
      </c>
      <c r="L179" s="11">
        <f t="shared" si="12"/>
        <v>0</v>
      </c>
      <c r="M179" s="89">
        <v>3.9E-2</v>
      </c>
      <c r="N179" s="38">
        <f t="shared" si="13"/>
        <v>0</v>
      </c>
      <c r="O179" s="13">
        <f t="shared" si="14"/>
        <v>0</v>
      </c>
    </row>
    <row r="180" spans="1:15" x14ac:dyDescent="0.25">
      <c r="A180" s="146" t="s">
        <v>241</v>
      </c>
      <c r="B180" s="65" t="s">
        <v>7</v>
      </c>
      <c r="C180" s="65" t="s">
        <v>607</v>
      </c>
      <c r="D180" s="65" t="s">
        <v>243</v>
      </c>
      <c r="E180" s="14">
        <v>15000</v>
      </c>
      <c r="F180" s="14">
        <v>32224</v>
      </c>
      <c r="G180" s="144"/>
      <c r="H180" s="159"/>
      <c r="I180" s="36">
        <f t="shared" si="10"/>
        <v>15000</v>
      </c>
      <c r="J180" s="89">
        <v>0.01</v>
      </c>
      <c r="K180" s="38">
        <f t="shared" si="11"/>
        <v>150</v>
      </c>
      <c r="L180" s="11">
        <f t="shared" si="12"/>
        <v>32224</v>
      </c>
      <c r="M180" s="89">
        <v>0.1</v>
      </c>
      <c r="N180" s="38">
        <f t="shared" si="13"/>
        <v>3222.4</v>
      </c>
      <c r="O180" s="13">
        <f t="shared" si="14"/>
        <v>3372.4</v>
      </c>
    </row>
    <row r="181" spans="1:15" x14ac:dyDescent="0.25">
      <c r="A181" s="146" t="s">
        <v>199</v>
      </c>
      <c r="B181" s="65" t="s">
        <v>15</v>
      </c>
      <c r="C181" s="65" t="s">
        <v>605</v>
      </c>
      <c r="D181" s="65" t="s">
        <v>201</v>
      </c>
      <c r="E181" s="14">
        <v>150000</v>
      </c>
      <c r="F181" s="14">
        <v>8464</v>
      </c>
      <c r="G181" s="144">
        <v>63517</v>
      </c>
      <c r="H181" s="159">
        <v>5930</v>
      </c>
      <c r="I181" s="36">
        <f t="shared" si="10"/>
        <v>86483</v>
      </c>
      <c r="J181" s="86">
        <v>4.0000000000000001E-3</v>
      </c>
      <c r="K181" s="38">
        <f t="shared" si="11"/>
        <v>345.93200000000002</v>
      </c>
      <c r="L181" s="11">
        <f t="shared" si="12"/>
        <v>2534</v>
      </c>
      <c r="M181" s="89">
        <v>0.04</v>
      </c>
      <c r="N181" s="38">
        <f t="shared" si="13"/>
        <v>101.36</v>
      </c>
      <c r="O181" s="13">
        <f t="shared" si="14"/>
        <v>447.29200000000003</v>
      </c>
    </row>
    <row r="182" spans="1:15" x14ac:dyDescent="0.25">
      <c r="A182" s="146" t="s">
        <v>199</v>
      </c>
      <c r="B182" s="65" t="s">
        <v>7</v>
      </c>
      <c r="C182" s="65" t="s">
        <v>606</v>
      </c>
      <c r="D182" s="65" t="s">
        <v>205</v>
      </c>
      <c r="E182" s="14">
        <v>12392</v>
      </c>
      <c r="F182" s="14">
        <v>2312</v>
      </c>
      <c r="G182" s="144">
        <v>13823</v>
      </c>
      <c r="H182" s="159">
        <v>690</v>
      </c>
      <c r="I182" s="36">
        <f t="shared" si="10"/>
        <v>0</v>
      </c>
      <c r="J182" s="86">
        <v>1.35E-2</v>
      </c>
      <c r="K182" s="38">
        <f t="shared" si="11"/>
        <v>0</v>
      </c>
      <c r="L182" s="11">
        <f t="shared" si="12"/>
        <v>1622</v>
      </c>
      <c r="M182" s="86">
        <v>0.13500000000000001</v>
      </c>
      <c r="N182" s="38">
        <f t="shared" si="13"/>
        <v>218.97000000000003</v>
      </c>
      <c r="O182" s="13">
        <f t="shared" si="14"/>
        <v>218.97000000000003</v>
      </c>
    </row>
    <row r="183" spans="1:15" x14ac:dyDescent="0.25">
      <c r="A183" s="145" t="s">
        <v>245</v>
      </c>
      <c r="B183" s="22" t="s">
        <v>7</v>
      </c>
      <c r="C183" s="22" t="s">
        <v>446</v>
      </c>
      <c r="D183" s="22" t="s">
        <v>250</v>
      </c>
      <c r="E183" s="10">
        <v>10000</v>
      </c>
      <c r="F183" s="10">
        <v>3840</v>
      </c>
      <c r="G183" s="140">
        <v>33318</v>
      </c>
      <c r="H183" s="157">
        <v>949</v>
      </c>
      <c r="I183" s="36">
        <f t="shared" si="10"/>
        <v>0</v>
      </c>
      <c r="J183" s="12">
        <v>3.8999999999999998E-3</v>
      </c>
      <c r="K183" s="38">
        <f t="shared" si="11"/>
        <v>0</v>
      </c>
      <c r="L183" s="11">
        <f t="shared" si="12"/>
        <v>2891</v>
      </c>
      <c r="M183" s="30">
        <v>3.9E-2</v>
      </c>
      <c r="N183" s="38">
        <f t="shared" si="13"/>
        <v>112.749</v>
      </c>
      <c r="O183" s="13">
        <f t="shared" si="14"/>
        <v>112.749</v>
      </c>
    </row>
    <row r="184" spans="1:15" x14ac:dyDescent="0.25">
      <c r="A184" s="145" t="s">
        <v>642</v>
      </c>
      <c r="B184" s="22" t="s">
        <v>7</v>
      </c>
      <c r="C184" s="22" t="s">
        <v>474</v>
      </c>
      <c r="D184" s="22" t="s">
        <v>621</v>
      </c>
      <c r="E184" s="138">
        <v>50000</v>
      </c>
      <c r="F184" s="22">
        <v>0</v>
      </c>
      <c r="G184" s="140">
        <v>18104</v>
      </c>
      <c r="H184" s="157">
        <v>3136</v>
      </c>
      <c r="I184" s="36">
        <f t="shared" si="10"/>
        <v>31896</v>
      </c>
      <c r="J184" s="86">
        <v>3.8E-3</v>
      </c>
      <c r="K184" s="38">
        <f t="shared" si="11"/>
        <v>121.20480000000001</v>
      </c>
      <c r="L184" s="11">
        <f t="shared" si="12"/>
        <v>0</v>
      </c>
      <c r="M184" s="89">
        <v>3.7999999999999999E-2</v>
      </c>
      <c r="N184" s="38">
        <f t="shared" si="13"/>
        <v>0</v>
      </c>
      <c r="O184" s="13">
        <f t="shared" si="14"/>
        <v>121.20480000000001</v>
      </c>
    </row>
    <row r="185" spans="1:15" x14ac:dyDescent="0.25">
      <c r="A185" s="145" t="s">
        <v>642</v>
      </c>
      <c r="B185" s="22" t="s">
        <v>7</v>
      </c>
      <c r="C185" s="22" t="s">
        <v>474</v>
      </c>
      <c r="D185" s="22" t="s">
        <v>622</v>
      </c>
      <c r="E185" s="138">
        <v>50000</v>
      </c>
      <c r="F185" s="22">
        <v>0</v>
      </c>
      <c r="G185" s="140">
        <v>1405</v>
      </c>
      <c r="H185" s="157">
        <v>864</v>
      </c>
      <c r="I185" s="36">
        <f t="shared" si="10"/>
        <v>48595</v>
      </c>
      <c r="J185" s="86">
        <v>3.8E-3</v>
      </c>
      <c r="K185" s="38">
        <f t="shared" si="11"/>
        <v>184.661</v>
      </c>
      <c r="L185" s="11">
        <f t="shared" si="12"/>
        <v>0</v>
      </c>
      <c r="M185" s="89">
        <v>3.7999999999999999E-2</v>
      </c>
      <c r="N185" s="38">
        <f t="shared" si="13"/>
        <v>0</v>
      </c>
      <c r="O185" s="13">
        <f t="shared" si="14"/>
        <v>184.661</v>
      </c>
    </row>
    <row r="186" spans="1:15" x14ac:dyDescent="0.25">
      <c r="A186" s="145" t="s">
        <v>642</v>
      </c>
      <c r="B186" s="22" t="s">
        <v>7</v>
      </c>
      <c r="C186" s="22" t="s">
        <v>474</v>
      </c>
      <c r="D186" s="22" t="s">
        <v>623</v>
      </c>
      <c r="E186" s="138">
        <v>50000</v>
      </c>
      <c r="F186" s="22">
        <v>0</v>
      </c>
      <c r="G186" s="140">
        <v>18406</v>
      </c>
      <c r="H186" s="157">
        <v>3296</v>
      </c>
      <c r="I186" s="36">
        <f t="shared" si="10"/>
        <v>31594</v>
      </c>
      <c r="J186" s="86">
        <v>3.8E-3</v>
      </c>
      <c r="K186" s="38">
        <f t="shared" si="11"/>
        <v>120.05719999999999</v>
      </c>
      <c r="L186" s="11">
        <f t="shared" si="12"/>
        <v>0</v>
      </c>
      <c r="M186" s="89">
        <v>3.7999999999999999E-2</v>
      </c>
      <c r="N186" s="38">
        <f t="shared" si="13"/>
        <v>0</v>
      </c>
      <c r="O186" s="13">
        <f t="shared" si="14"/>
        <v>120.05719999999999</v>
      </c>
    </row>
    <row r="187" spans="1:15" x14ac:dyDescent="0.25">
      <c r="A187" s="145" t="s">
        <v>641</v>
      </c>
      <c r="B187" s="22" t="s">
        <v>7</v>
      </c>
      <c r="C187" s="22" t="s">
        <v>474</v>
      </c>
      <c r="D187" s="22" t="s">
        <v>620</v>
      </c>
      <c r="E187" s="138">
        <v>50000</v>
      </c>
      <c r="F187" s="22">
        <v>0</v>
      </c>
      <c r="G187" s="140">
        <v>5772</v>
      </c>
      <c r="H187" s="157">
        <v>521</v>
      </c>
      <c r="I187" s="36">
        <f t="shared" si="10"/>
        <v>44228</v>
      </c>
      <c r="J187" s="86">
        <v>3.8E-3</v>
      </c>
      <c r="K187" s="38">
        <f t="shared" si="11"/>
        <v>168.06639999999999</v>
      </c>
      <c r="L187" s="11">
        <f t="shared" si="12"/>
        <v>0</v>
      </c>
      <c r="M187" s="89">
        <v>3.7999999999999999E-2</v>
      </c>
      <c r="N187" s="38">
        <f t="shared" si="13"/>
        <v>0</v>
      </c>
      <c r="O187" s="13">
        <f t="shared" si="14"/>
        <v>168.06639999999999</v>
      </c>
    </row>
    <row r="188" spans="1:15" x14ac:dyDescent="0.25">
      <c r="A188" s="145" t="s">
        <v>625</v>
      </c>
      <c r="B188" s="22" t="s">
        <v>7</v>
      </c>
      <c r="C188" s="22" t="s">
        <v>498</v>
      </c>
      <c r="D188" s="22" t="s">
        <v>637</v>
      </c>
      <c r="E188" s="22">
        <v>0</v>
      </c>
      <c r="F188" s="22">
        <v>0</v>
      </c>
      <c r="G188" s="140">
        <v>69472</v>
      </c>
      <c r="H188" s="157">
        <v>64401</v>
      </c>
      <c r="I188" s="36">
        <f t="shared" si="10"/>
        <v>0</v>
      </c>
      <c r="J188" s="86">
        <v>5.0000000000000001E-3</v>
      </c>
      <c r="K188" s="38">
        <f t="shared" si="11"/>
        <v>0</v>
      </c>
      <c r="L188" s="11">
        <f t="shared" si="12"/>
        <v>0</v>
      </c>
      <c r="M188" s="89">
        <v>0.05</v>
      </c>
      <c r="N188" s="38">
        <f t="shared" si="13"/>
        <v>0</v>
      </c>
      <c r="O188" s="13">
        <f t="shared" si="14"/>
        <v>0</v>
      </c>
    </row>
    <row r="189" spans="1:15" x14ac:dyDescent="0.25">
      <c r="A189" s="145" t="s">
        <v>634</v>
      </c>
      <c r="B189" s="22" t="s">
        <v>7</v>
      </c>
      <c r="C189" s="22" t="s">
        <v>635</v>
      </c>
      <c r="D189" s="22" t="s">
        <v>638</v>
      </c>
      <c r="E189" s="22">
        <v>0</v>
      </c>
      <c r="F189" s="22">
        <v>0</v>
      </c>
      <c r="G189" s="140"/>
      <c r="H189" s="157"/>
      <c r="I189" s="36">
        <f t="shared" si="10"/>
        <v>0</v>
      </c>
      <c r="J189" s="12">
        <v>4.8999999999999998E-3</v>
      </c>
      <c r="K189" s="38">
        <f t="shared" si="11"/>
        <v>0</v>
      </c>
      <c r="L189" s="11">
        <f t="shared" si="12"/>
        <v>0</v>
      </c>
      <c r="M189" s="30">
        <v>4.9000000000000002E-2</v>
      </c>
      <c r="N189" s="38">
        <f t="shared" si="13"/>
        <v>0</v>
      </c>
      <c r="O189" s="13">
        <f t="shared" si="14"/>
        <v>0</v>
      </c>
    </row>
    <row r="190" spans="1:15" x14ac:dyDescent="0.25">
      <c r="A190" s="145" t="s">
        <v>636</v>
      </c>
      <c r="B190" s="22" t="s">
        <v>7</v>
      </c>
      <c r="C190" s="22" t="s">
        <v>430</v>
      </c>
      <c r="D190" s="22" t="s">
        <v>639</v>
      </c>
      <c r="E190" s="10">
        <v>73500</v>
      </c>
      <c r="F190" s="10">
        <v>21000</v>
      </c>
      <c r="G190" s="140">
        <v>5135</v>
      </c>
      <c r="H190" s="157">
        <v>738</v>
      </c>
      <c r="I190" s="36">
        <f t="shared" si="10"/>
        <v>68365</v>
      </c>
      <c r="J190" s="12">
        <v>3.8E-3</v>
      </c>
      <c r="K190" s="38">
        <f t="shared" si="11"/>
        <v>259.78699999999998</v>
      </c>
      <c r="L190" s="11">
        <f t="shared" si="12"/>
        <v>20262</v>
      </c>
      <c r="M190" s="30">
        <v>3.7999999999999999E-2</v>
      </c>
      <c r="N190" s="38">
        <f t="shared" si="13"/>
        <v>769.95600000000002</v>
      </c>
      <c r="O190" s="13">
        <f t="shared" si="14"/>
        <v>1029.7429999999999</v>
      </c>
    </row>
    <row r="191" spans="1:15" x14ac:dyDescent="0.25">
      <c r="A191" s="145" t="s">
        <v>643</v>
      </c>
      <c r="B191" s="22" t="s">
        <v>7</v>
      </c>
      <c r="C191" s="22" t="s">
        <v>498</v>
      </c>
      <c r="D191" s="22" t="s">
        <v>644</v>
      </c>
      <c r="E191" s="22">
        <v>0</v>
      </c>
      <c r="F191" s="22">
        <v>0</v>
      </c>
      <c r="G191" s="140"/>
      <c r="H191" s="157"/>
      <c r="I191" s="36">
        <f t="shared" si="10"/>
        <v>0</v>
      </c>
      <c r="J191" s="86">
        <v>5.0000000000000001E-3</v>
      </c>
      <c r="K191" s="38">
        <f t="shared" si="11"/>
        <v>0</v>
      </c>
      <c r="L191" s="11">
        <f t="shared" si="12"/>
        <v>0</v>
      </c>
      <c r="M191" s="89">
        <v>0.05</v>
      </c>
      <c r="N191" s="38">
        <f t="shared" si="13"/>
        <v>0</v>
      </c>
      <c r="O191" s="13">
        <f t="shared" si="14"/>
        <v>0</v>
      </c>
    </row>
    <row r="192" spans="1:15" x14ac:dyDescent="0.25">
      <c r="A192" s="146" t="s">
        <v>150</v>
      </c>
      <c r="B192" s="65" t="s">
        <v>7</v>
      </c>
      <c r="C192" s="65" t="s">
        <v>20</v>
      </c>
      <c r="D192" s="65" t="s">
        <v>153</v>
      </c>
      <c r="E192" s="71">
        <v>0</v>
      </c>
      <c r="F192" s="14">
        <v>0</v>
      </c>
      <c r="G192" s="143"/>
      <c r="H192" s="143"/>
      <c r="I192" s="36">
        <f t="shared" si="10"/>
        <v>0</v>
      </c>
      <c r="J192" s="86">
        <v>5.1999999999999998E-3</v>
      </c>
      <c r="K192" s="38">
        <f t="shared" si="11"/>
        <v>0</v>
      </c>
      <c r="L192" s="11">
        <f t="shared" si="12"/>
        <v>0</v>
      </c>
      <c r="M192" s="89">
        <v>5.1999999999999998E-2</v>
      </c>
      <c r="N192" s="38">
        <f t="shared" si="13"/>
        <v>0</v>
      </c>
      <c r="O192" s="13">
        <f t="shared" si="14"/>
        <v>0</v>
      </c>
    </row>
    <row r="193" spans="1:15" x14ac:dyDescent="0.25">
      <c r="A193" s="146" t="s">
        <v>150</v>
      </c>
      <c r="B193" s="65" t="s">
        <v>7</v>
      </c>
      <c r="C193" s="65" t="s">
        <v>151</v>
      </c>
      <c r="D193" s="65" t="s">
        <v>154</v>
      </c>
      <c r="E193" s="71">
        <v>29460</v>
      </c>
      <c r="F193" s="14">
        <v>10500</v>
      </c>
      <c r="G193" s="143"/>
      <c r="H193" s="143"/>
      <c r="I193" s="36">
        <f t="shared" si="10"/>
        <v>29460</v>
      </c>
      <c r="J193" s="86">
        <v>5.1999999999999998E-3</v>
      </c>
      <c r="K193" s="38">
        <f t="shared" si="11"/>
        <v>153.19199999999998</v>
      </c>
      <c r="L193" s="11">
        <f t="shared" si="12"/>
        <v>10500</v>
      </c>
      <c r="M193" s="89">
        <v>5.1999999999999998E-2</v>
      </c>
      <c r="N193" s="38">
        <f t="shared" si="13"/>
        <v>546</v>
      </c>
      <c r="O193" s="13">
        <f t="shared" si="14"/>
        <v>699.19200000000001</v>
      </c>
    </row>
    <row r="194" spans="1:15" x14ac:dyDescent="0.25">
      <c r="A194" s="146" t="s">
        <v>150</v>
      </c>
      <c r="B194" s="65" t="s">
        <v>7</v>
      </c>
      <c r="C194" s="65" t="s">
        <v>151</v>
      </c>
      <c r="D194" s="65" t="s">
        <v>155</v>
      </c>
      <c r="E194" s="71">
        <v>21660</v>
      </c>
      <c r="F194" s="14">
        <v>4416</v>
      </c>
      <c r="G194" s="143"/>
      <c r="H194" s="143"/>
      <c r="I194" s="36">
        <f t="shared" si="10"/>
        <v>21660</v>
      </c>
      <c r="J194" s="86">
        <v>5.1999999999999998E-3</v>
      </c>
      <c r="K194" s="38">
        <f t="shared" si="11"/>
        <v>112.63199999999999</v>
      </c>
      <c r="L194" s="11">
        <f t="shared" si="12"/>
        <v>4416</v>
      </c>
      <c r="M194" s="89">
        <v>5.1999999999999998E-2</v>
      </c>
      <c r="N194" s="38">
        <f t="shared" si="13"/>
        <v>229.63199999999998</v>
      </c>
      <c r="O194" s="13">
        <f t="shared" si="14"/>
        <v>342.26399999999995</v>
      </c>
    </row>
    <row r="195" spans="1:15" x14ac:dyDescent="0.25">
      <c r="A195" s="146" t="s">
        <v>150</v>
      </c>
      <c r="B195" s="65" t="s">
        <v>7</v>
      </c>
      <c r="C195" s="65" t="s">
        <v>151</v>
      </c>
      <c r="D195" s="65" t="s">
        <v>156</v>
      </c>
      <c r="E195" s="71">
        <v>3816</v>
      </c>
      <c r="F195" s="14">
        <v>720</v>
      </c>
      <c r="G195" s="143"/>
      <c r="H195" s="143"/>
      <c r="I195" s="36">
        <f t="shared" si="10"/>
        <v>3816</v>
      </c>
      <c r="J195" s="86">
        <v>5.1999999999999998E-3</v>
      </c>
      <c r="K195" s="38">
        <f t="shared" si="11"/>
        <v>19.8432</v>
      </c>
      <c r="L195" s="11">
        <f t="shared" si="12"/>
        <v>720</v>
      </c>
      <c r="M195" s="89">
        <v>5.1999999999999998E-2</v>
      </c>
      <c r="N195" s="38">
        <f t="shared" si="13"/>
        <v>37.44</v>
      </c>
      <c r="O195" s="13">
        <f t="shared" si="14"/>
        <v>57.283199999999994</v>
      </c>
    </row>
    <row r="196" spans="1:15" x14ac:dyDescent="0.25">
      <c r="A196" s="146" t="s">
        <v>150</v>
      </c>
      <c r="B196" s="65" t="s">
        <v>15</v>
      </c>
      <c r="C196" s="65" t="s">
        <v>152</v>
      </c>
      <c r="D196" s="65" t="s">
        <v>157</v>
      </c>
      <c r="E196" s="71">
        <v>0</v>
      </c>
      <c r="F196" s="14">
        <v>0</v>
      </c>
      <c r="G196" s="143"/>
      <c r="H196" s="143"/>
      <c r="I196" s="36">
        <f t="shared" si="10"/>
        <v>0</v>
      </c>
      <c r="J196" s="126"/>
      <c r="K196" s="38">
        <f t="shared" si="11"/>
        <v>0</v>
      </c>
      <c r="L196" s="11">
        <f t="shared" si="12"/>
        <v>0</v>
      </c>
      <c r="M196" s="124"/>
      <c r="N196" s="38">
        <f t="shared" si="13"/>
        <v>0</v>
      </c>
      <c r="O196" s="13">
        <f t="shared" si="14"/>
        <v>0</v>
      </c>
    </row>
    <row r="197" spans="1:15" x14ac:dyDescent="0.25">
      <c r="A197" s="146" t="s">
        <v>150</v>
      </c>
      <c r="B197" s="65" t="s">
        <v>15</v>
      </c>
      <c r="C197" s="65" t="s">
        <v>152</v>
      </c>
      <c r="D197" s="65" t="s">
        <v>158</v>
      </c>
      <c r="E197" s="71">
        <v>0</v>
      </c>
      <c r="F197" s="14">
        <v>0</v>
      </c>
      <c r="G197" s="143"/>
      <c r="H197" s="143"/>
      <c r="I197" s="36">
        <f t="shared" ref="I197:I233" si="15">IF(E197-G197&lt;0,0,E197-G197)</f>
        <v>0</v>
      </c>
      <c r="J197" s="86"/>
      <c r="K197" s="38">
        <f t="shared" ref="K197:K233" si="16">I197*J197</f>
        <v>0</v>
      </c>
      <c r="L197" s="11">
        <f t="shared" ref="L197:L233" si="17">IF(F197-H197&lt;0,0,F197-H197)</f>
        <v>0</v>
      </c>
      <c r="M197" s="124"/>
      <c r="N197" s="38">
        <f t="shared" ref="N197:N233" si="18">L197*M197</f>
        <v>0</v>
      </c>
      <c r="O197" s="13">
        <f t="shared" ref="O197:O233" si="19">K197+N197</f>
        <v>0</v>
      </c>
    </row>
    <row r="198" spans="1:15" x14ac:dyDescent="0.25">
      <c r="A198" s="146" t="s">
        <v>150</v>
      </c>
      <c r="B198" s="22" t="s">
        <v>7</v>
      </c>
      <c r="C198" s="22" t="s">
        <v>430</v>
      </c>
      <c r="D198" s="22" t="s">
        <v>655</v>
      </c>
      <c r="E198" s="22">
        <v>6000</v>
      </c>
      <c r="F198" s="22">
        <v>1200</v>
      </c>
      <c r="G198" s="141"/>
      <c r="H198" s="141"/>
      <c r="I198" s="36">
        <f t="shared" si="15"/>
        <v>6000</v>
      </c>
      <c r="J198" s="86">
        <v>4.0000000000000001E-3</v>
      </c>
      <c r="K198" s="38">
        <f t="shared" si="16"/>
        <v>24</v>
      </c>
      <c r="L198" s="11">
        <f t="shared" si="17"/>
        <v>1200</v>
      </c>
      <c r="M198" s="89">
        <v>0.04</v>
      </c>
      <c r="N198" s="38">
        <f t="shared" si="18"/>
        <v>48</v>
      </c>
      <c r="O198" s="13">
        <f t="shared" si="19"/>
        <v>72</v>
      </c>
    </row>
    <row r="199" spans="1:15" x14ac:dyDescent="0.25">
      <c r="A199" s="146" t="s">
        <v>150</v>
      </c>
      <c r="B199" s="22" t="s">
        <v>7</v>
      </c>
      <c r="C199" s="22" t="s">
        <v>430</v>
      </c>
      <c r="D199" s="22" t="s">
        <v>656</v>
      </c>
      <c r="E199" s="22">
        <v>6000</v>
      </c>
      <c r="F199" s="22">
        <v>1200</v>
      </c>
      <c r="G199" s="141"/>
      <c r="H199" s="141"/>
      <c r="I199" s="36">
        <f t="shared" si="15"/>
        <v>6000</v>
      </c>
      <c r="J199" s="86">
        <v>4.0000000000000001E-3</v>
      </c>
      <c r="K199" s="38">
        <f t="shared" si="16"/>
        <v>24</v>
      </c>
      <c r="L199" s="11">
        <f t="shared" si="17"/>
        <v>1200</v>
      </c>
      <c r="M199" s="89">
        <v>0.04</v>
      </c>
      <c r="N199" s="38">
        <f t="shared" si="18"/>
        <v>48</v>
      </c>
      <c r="O199" s="13">
        <f t="shared" si="19"/>
        <v>72</v>
      </c>
    </row>
    <row r="200" spans="1:15" x14ac:dyDescent="0.25">
      <c r="A200" s="145" t="s">
        <v>650</v>
      </c>
      <c r="B200" s="65" t="s">
        <v>15</v>
      </c>
      <c r="C200" s="65" t="s">
        <v>583</v>
      </c>
      <c r="D200" s="22" t="s">
        <v>661</v>
      </c>
      <c r="E200" s="22">
        <v>3805</v>
      </c>
      <c r="F200" s="22">
        <v>10741</v>
      </c>
      <c r="G200" s="140">
        <v>95</v>
      </c>
      <c r="H200" s="157">
        <v>42</v>
      </c>
      <c r="I200" s="36">
        <f t="shared" si="15"/>
        <v>3710</v>
      </c>
      <c r="J200" s="12">
        <v>7.6E-3</v>
      </c>
      <c r="K200" s="38">
        <f t="shared" si="16"/>
        <v>28.196000000000002</v>
      </c>
      <c r="L200" s="11">
        <f t="shared" si="17"/>
        <v>10699</v>
      </c>
      <c r="M200" s="89">
        <v>7.5999999999999998E-2</v>
      </c>
      <c r="N200" s="38">
        <f t="shared" si="18"/>
        <v>813.12400000000002</v>
      </c>
      <c r="O200" s="13">
        <f t="shared" si="19"/>
        <v>841.32</v>
      </c>
    </row>
    <row r="201" spans="1:15" x14ac:dyDescent="0.25">
      <c r="A201" s="145" t="s">
        <v>650</v>
      </c>
      <c r="B201" s="65" t="s">
        <v>15</v>
      </c>
      <c r="C201" s="65" t="s">
        <v>583</v>
      </c>
      <c r="D201" s="22" t="s">
        <v>663</v>
      </c>
      <c r="E201" s="22">
        <v>3805</v>
      </c>
      <c r="F201" s="22">
        <v>10741</v>
      </c>
      <c r="G201" s="3">
        <v>94</v>
      </c>
      <c r="H201" s="157">
        <v>1137</v>
      </c>
      <c r="I201" s="36">
        <f t="shared" si="15"/>
        <v>3711</v>
      </c>
      <c r="J201" s="12">
        <v>7.6E-3</v>
      </c>
      <c r="K201" s="38">
        <f t="shared" si="16"/>
        <v>28.203600000000002</v>
      </c>
      <c r="L201" s="11">
        <f t="shared" si="17"/>
        <v>9604</v>
      </c>
      <c r="M201" s="89">
        <v>7.5999999999999998E-2</v>
      </c>
      <c r="N201" s="38">
        <f t="shared" si="18"/>
        <v>729.904</v>
      </c>
      <c r="O201" s="13">
        <f t="shared" si="19"/>
        <v>758.10760000000005</v>
      </c>
    </row>
    <row r="202" spans="1:15" x14ac:dyDescent="0.25">
      <c r="A202" s="145" t="s">
        <v>650</v>
      </c>
      <c r="B202" s="65" t="s">
        <v>15</v>
      </c>
      <c r="C202" s="65" t="s">
        <v>583</v>
      </c>
      <c r="D202" s="22" t="s">
        <v>664</v>
      </c>
      <c r="E202" s="22">
        <v>3805</v>
      </c>
      <c r="F202" s="22">
        <v>10741</v>
      </c>
      <c r="G202" s="3">
        <v>569</v>
      </c>
      <c r="H202" s="157">
        <v>622</v>
      </c>
      <c r="I202" s="36">
        <f t="shared" si="15"/>
        <v>3236</v>
      </c>
      <c r="J202" s="12">
        <v>7.6E-3</v>
      </c>
      <c r="K202" s="38">
        <f t="shared" si="16"/>
        <v>24.593599999999999</v>
      </c>
      <c r="L202" s="11">
        <f t="shared" si="17"/>
        <v>10119</v>
      </c>
      <c r="M202" s="89">
        <v>7.5999999999999998E-2</v>
      </c>
      <c r="N202" s="38">
        <f t="shared" si="18"/>
        <v>769.04399999999998</v>
      </c>
      <c r="O202" s="13">
        <f t="shared" si="19"/>
        <v>793.63760000000002</v>
      </c>
    </row>
    <row r="203" spans="1:15" x14ac:dyDescent="0.25">
      <c r="A203" s="145" t="s">
        <v>408</v>
      </c>
      <c r="B203" s="22" t="s">
        <v>7</v>
      </c>
      <c r="C203" s="22" t="s">
        <v>584</v>
      </c>
      <c r="D203" s="22" t="s">
        <v>396</v>
      </c>
      <c r="E203" s="10">
        <v>4968</v>
      </c>
      <c r="F203" s="10">
        <v>4440</v>
      </c>
      <c r="G203" s="140">
        <v>3647</v>
      </c>
      <c r="H203" s="157">
        <v>2198</v>
      </c>
      <c r="I203" s="36">
        <f t="shared" si="15"/>
        <v>1321</v>
      </c>
      <c r="J203" s="12">
        <v>5.8999999999999999E-3</v>
      </c>
      <c r="K203" s="38">
        <f t="shared" si="16"/>
        <v>7.7938999999999998</v>
      </c>
      <c r="L203" s="11">
        <f t="shared" si="17"/>
        <v>2242</v>
      </c>
      <c r="M203" s="12">
        <v>5.8999999999999997E-2</v>
      </c>
      <c r="N203" s="38">
        <f t="shared" si="18"/>
        <v>132.27799999999999</v>
      </c>
      <c r="O203" s="13">
        <f t="shared" si="19"/>
        <v>140.0719</v>
      </c>
    </row>
    <row r="204" spans="1:15" x14ac:dyDescent="0.25">
      <c r="A204" s="145" t="s">
        <v>98</v>
      </c>
      <c r="B204" s="22" t="s">
        <v>7</v>
      </c>
      <c r="C204" s="22" t="s">
        <v>381</v>
      </c>
      <c r="D204" s="22" t="s">
        <v>102</v>
      </c>
      <c r="E204" s="10">
        <v>60000</v>
      </c>
      <c r="F204" s="10">
        <v>14400</v>
      </c>
      <c r="G204" s="140">
        <v>46084</v>
      </c>
      <c r="H204" s="157">
        <v>90003</v>
      </c>
      <c r="I204" s="36">
        <f t="shared" si="15"/>
        <v>13916</v>
      </c>
      <c r="J204" s="12">
        <v>6.1000000000000004E-3</v>
      </c>
      <c r="K204" s="38">
        <f t="shared" si="16"/>
        <v>84.887600000000006</v>
      </c>
      <c r="L204" s="11">
        <f t="shared" si="17"/>
        <v>0</v>
      </c>
      <c r="M204" s="12">
        <v>6.0999999999999999E-2</v>
      </c>
      <c r="N204" s="38">
        <f t="shared" si="18"/>
        <v>0</v>
      </c>
      <c r="O204" s="13">
        <f t="shared" si="19"/>
        <v>84.887600000000006</v>
      </c>
    </row>
    <row r="205" spans="1:15" x14ac:dyDescent="0.25">
      <c r="A205" s="145" t="s">
        <v>682</v>
      </c>
      <c r="B205" s="22" t="s">
        <v>7</v>
      </c>
      <c r="C205" s="22" t="s">
        <v>659</v>
      </c>
      <c r="D205" s="22" t="s">
        <v>660</v>
      </c>
      <c r="E205" s="10">
        <v>0</v>
      </c>
      <c r="F205" s="10">
        <v>0</v>
      </c>
      <c r="G205" s="140"/>
      <c r="H205" s="157"/>
      <c r="I205" s="36">
        <f t="shared" si="15"/>
        <v>0</v>
      </c>
      <c r="J205" s="12">
        <v>4.7999999999999996E-3</v>
      </c>
      <c r="K205" s="38">
        <f t="shared" si="16"/>
        <v>0</v>
      </c>
      <c r="L205" s="11">
        <f t="shared" si="17"/>
        <v>0</v>
      </c>
      <c r="M205" s="12">
        <v>4.8000000000000001E-2</v>
      </c>
      <c r="N205" s="38">
        <f t="shared" si="18"/>
        <v>0</v>
      </c>
      <c r="O205" s="13">
        <f t="shared" si="19"/>
        <v>0</v>
      </c>
    </row>
    <row r="206" spans="1:15" x14ac:dyDescent="0.25">
      <c r="A206" s="145" t="s">
        <v>682</v>
      </c>
      <c r="B206" s="22" t="s">
        <v>15</v>
      </c>
      <c r="C206" s="22" t="s">
        <v>122</v>
      </c>
      <c r="D206" s="22" t="s">
        <v>24</v>
      </c>
      <c r="E206" s="10">
        <v>0</v>
      </c>
      <c r="F206" s="10">
        <v>0</v>
      </c>
      <c r="G206" s="140"/>
      <c r="H206" s="157"/>
      <c r="I206" s="36">
        <f t="shared" si="15"/>
        <v>0</v>
      </c>
      <c r="J206" s="12">
        <v>0.01</v>
      </c>
      <c r="K206" s="38">
        <f t="shared" si="16"/>
        <v>0</v>
      </c>
      <c r="L206" s="11">
        <f t="shared" si="17"/>
        <v>0</v>
      </c>
      <c r="M206" s="12">
        <v>0.1</v>
      </c>
      <c r="N206" s="38">
        <f t="shared" si="18"/>
        <v>0</v>
      </c>
      <c r="O206" s="13">
        <f t="shared" si="19"/>
        <v>0</v>
      </c>
    </row>
    <row r="207" spans="1:15" x14ac:dyDescent="0.25">
      <c r="A207" s="145" t="s">
        <v>652</v>
      </c>
      <c r="B207" s="22" t="s">
        <v>7</v>
      </c>
      <c r="C207" s="22" t="s">
        <v>653</v>
      </c>
      <c r="D207" s="22" t="s">
        <v>654</v>
      </c>
      <c r="E207" s="22">
        <v>0</v>
      </c>
      <c r="F207" s="22">
        <v>0</v>
      </c>
      <c r="G207" s="3">
        <v>102426</v>
      </c>
      <c r="H207" s="111">
        <v>66313</v>
      </c>
      <c r="I207" s="36">
        <f t="shared" si="15"/>
        <v>0</v>
      </c>
      <c r="J207" s="86">
        <v>5.0000000000000001E-3</v>
      </c>
      <c r="K207" s="38">
        <f t="shared" si="16"/>
        <v>0</v>
      </c>
      <c r="L207" s="11">
        <f t="shared" si="17"/>
        <v>0</v>
      </c>
      <c r="M207" s="89">
        <v>0.05</v>
      </c>
      <c r="N207" s="38">
        <f t="shared" si="18"/>
        <v>0</v>
      </c>
      <c r="O207" s="13">
        <f t="shared" si="19"/>
        <v>0</v>
      </c>
    </row>
    <row r="208" spans="1:15" x14ac:dyDescent="0.25">
      <c r="A208" s="145" t="s">
        <v>657</v>
      </c>
      <c r="B208" s="22" t="s">
        <v>7</v>
      </c>
      <c r="C208" s="22" t="s">
        <v>474</v>
      </c>
      <c r="D208" s="22" t="s">
        <v>662</v>
      </c>
      <c r="E208" s="22">
        <v>0</v>
      </c>
      <c r="F208" s="22">
        <v>0</v>
      </c>
      <c r="G208" s="140"/>
      <c r="H208" s="157"/>
      <c r="I208" s="36">
        <f t="shared" si="15"/>
        <v>0</v>
      </c>
      <c r="J208" s="86">
        <v>5.0000000000000001E-3</v>
      </c>
      <c r="K208" s="38">
        <f t="shared" si="16"/>
        <v>0</v>
      </c>
      <c r="L208" s="11">
        <f t="shared" si="17"/>
        <v>0</v>
      </c>
      <c r="M208" s="89">
        <v>0.05</v>
      </c>
      <c r="N208" s="38">
        <f t="shared" si="18"/>
        <v>0</v>
      </c>
      <c r="O208" s="13">
        <f t="shared" si="19"/>
        <v>0</v>
      </c>
    </row>
    <row r="209" spans="1:15" x14ac:dyDescent="0.25">
      <c r="A209" s="145" t="s">
        <v>670</v>
      </c>
      <c r="B209" s="22" t="s">
        <v>7</v>
      </c>
      <c r="C209" s="22" t="s">
        <v>671</v>
      </c>
      <c r="D209" s="22" t="s">
        <v>684</v>
      </c>
      <c r="E209" s="22">
        <v>3000</v>
      </c>
      <c r="F209" s="22">
        <v>0</v>
      </c>
      <c r="G209" s="140"/>
      <c r="H209" s="157"/>
      <c r="I209" s="36">
        <f t="shared" si="15"/>
        <v>3000</v>
      </c>
      <c r="J209" s="89">
        <v>0.01</v>
      </c>
      <c r="K209" s="38">
        <f t="shared" si="16"/>
        <v>30</v>
      </c>
      <c r="L209" s="11">
        <f t="shared" si="17"/>
        <v>0</v>
      </c>
      <c r="M209" s="89">
        <v>0.1</v>
      </c>
      <c r="N209" s="38">
        <f t="shared" si="18"/>
        <v>0</v>
      </c>
      <c r="O209" s="13">
        <f t="shared" si="19"/>
        <v>30</v>
      </c>
    </row>
    <row r="210" spans="1:15" x14ac:dyDescent="0.25">
      <c r="A210" s="145" t="s">
        <v>675</v>
      </c>
      <c r="B210" s="22" t="s">
        <v>676</v>
      </c>
      <c r="C210" s="22" t="s">
        <v>677</v>
      </c>
      <c r="D210" s="22" t="s">
        <v>685</v>
      </c>
      <c r="E210" s="2"/>
      <c r="F210" s="2"/>
      <c r="G210" s="140"/>
      <c r="H210" s="157"/>
      <c r="I210" s="36">
        <f t="shared" si="15"/>
        <v>0</v>
      </c>
      <c r="J210" s="2"/>
      <c r="K210" s="38">
        <f t="shared" si="16"/>
        <v>0</v>
      </c>
      <c r="L210" s="11">
        <f t="shared" si="17"/>
        <v>0</v>
      </c>
      <c r="M210" s="2"/>
      <c r="N210" s="38">
        <f t="shared" si="18"/>
        <v>0</v>
      </c>
      <c r="O210" s="13">
        <f t="shared" si="19"/>
        <v>0</v>
      </c>
    </row>
    <row r="211" spans="1:15" x14ac:dyDescent="0.25">
      <c r="A211" s="146" t="s">
        <v>214</v>
      </c>
      <c r="B211" s="65" t="s">
        <v>7</v>
      </c>
      <c r="C211" s="65" t="s">
        <v>446</v>
      </c>
      <c r="D211" s="65" t="s">
        <v>216</v>
      </c>
      <c r="E211" s="14">
        <v>6240</v>
      </c>
      <c r="F211" s="14">
        <v>46400</v>
      </c>
      <c r="G211" s="144">
        <v>11994</v>
      </c>
      <c r="H211" s="159">
        <v>62863</v>
      </c>
      <c r="I211" s="36">
        <f t="shared" si="15"/>
        <v>0</v>
      </c>
      <c r="J211" s="86">
        <v>4.0000000000000001E-3</v>
      </c>
      <c r="K211" s="38">
        <f t="shared" si="16"/>
        <v>0</v>
      </c>
      <c r="L211" s="11">
        <f t="shared" si="17"/>
        <v>0</v>
      </c>
      <c r="M211" s="89">
        <v>0.04</v>
      </c>
      <c r="N211" s="38">
        <f t="shared" si="18"/>
        <v>0</v>
      </c>
      <c r="O211" s="13">
        <f t="shared" si="19"/>
        <v>0</v>
      </c>
    </row>
    <row r="212" spans="1:15" x14ac:dyDescent="0.25">
      <c r="A212" s="146" t="s">
        <v>434</v>
      </c>
      <c r="B212" s="65" t="s">
        <v>7</v>
      </c>
      <c r="C212" s="65" t="s">
        <v>446</v>
      </c>
      <c r="D212" s="65" t="s">
        <v>218</v>
      </c>
      <c r="E212" s="14">
        <v>24000</v>
      </c>
      <c r="F212" s="14">
        <v>111200</v>
      </c>
      <c r="G212" s="144">
        <v>30534</v>
      </c>
      <c r="H212" s="159">
        <v>127401</v>
      </c>
      <c r="I212" s="36">
        <f t="shared" si="15"/>
        <v>0</v>
      </c>
      <c r="J212" s="86">
        <v>4.0000000000000001E-3</v>
      </c>
      <c r="K212" s="38">
        <f t="shared" si="16"/>
        <v>0</v>
      </c>
      <c r="L212" s="11">
        <f t="shared" si="17"/>
        <v>0</v>
      </c>
      <c r="M212" s="89">
        <v>0.04</v>
      </c>
      <c r="N212" s="38">
        <f t="shared" si="18"/>
        <v>0</v>
      </c>
      <c r="O212" s="13">
        <f t="shared" si="19"/>
        <v>0</v>
      </c>
    </row>
    <row r="213" spans="1:15" x14ac:dyDescent="0.25">
      <c r="A213" s="146" t="s">
        <v>217</v>
      </c>
      <c r="B213" s="65" t="s">
        <v>7</v>
      </c>
      <c r="C213" s="65" t="s">
        <v>446</v>
      </c>
      <c r="D213" s="65" t="s">
        <v>220</v>
      </c>
      <c r="E213" s="71">
        <v>28000</v>
      </c>
      <c r="F213" s="14">
        <v>8000</v>
      </c>
      <c r="G213" s="144">
        <v>38550</v>
      </c>
      <c r="H213" s="159">
        <v>10697</v>
      </c>
      <c r="I213" s="36">
        <f t="shared" si="15"/>
        <v>0</v>
      </c>
      <c r="J213" s="86">
        <v>4.0000000000000001E-3</v>
      </c>
      <c r="K213" s="38">
        <f t="shared" si="16"/>
        <v>0</v>
      </c>
      <c r="L213" s="11">
        <f t="shared" si="17"/>
        <v>0</v>
      </c>
      <c r="M213" s="89">
        <v>0.04</v>
      </c>
      <c r="N213" s="38">
        <f t="shared" si="18"/>
        <v>0</v>
      </c>
      <c r="O213" s="13">
        <f t="shared" si="19"/>
        <v>0</v>
      </c>
    </row>
    <row r="214" spans="1:15" x14ac:dyDescent="0.25">
      <c r="A214" s="146" t="s">
        <v>226</v>
      </c>
      <c r="B214" s="65" t="s">
        <v>7</v>
      </c>
      <c r="C214" s="65" t="s">
        <v>680</v>
      </c>
      <c r="D214" s="65" t="s">
        <v>232</v>
      </c>
      <c r="E214" s="65">
        <v>1040</v>
      </c>
      <c r="F214" s="14">
        <v>16800</v>
      </c>
      <c r="G214" s="144">
        <v>6400</v>
      </c>
      <c r="H214" s="159">
        <v>10878</v>
      </c>
      <c r="I214" s="36">
        <f t="shared" si="15"/>
        <v>0</v>
      </c>
      <c r="J214" s="86">
        <v>4.0000000000000001E-3</v>
      </c>
      <c r="K214" s="38">
        <f t="shared" si="16"/>
        <v>0</v>
      </c>
      <c r="L214" s="11">
        <f t="shared" si="17"/>
        <v>5922</v>
      </c>
      <c r="M214" s="89">
        <v>0.04</v>
      </c>
      <c r="N214" s="38">
        <f t="shared" si="18"/>
        <v>236.88</v>
      </c>
      <c r="O214" s="13">
        <f t="shared" si="19"/>
        <v>236.88</v>
      </c>
    </row>
    <row r="215" spans="1:15" x14ac:dyDescent="0.25">
      <c r="A215" s="145" t="s">
        <v>274</v>
      </c>
      <c r="B215" s="22" t="s">
        <v>7</v>
      </c>
      <c r="C215" s="22" t="s">
        <v>446</v>
      </c>
      <c r="D215" s="94" t="s">
        <v>282</v>
      </c>
      <c r="E215" s="10">
        <v>0</v>
      </c>
      <c r="F215" s="10">
        <v>0</v>
      </c>
      <c r="G215" s="140">
        <v>20456</v>
      </c>
      <c r="H215" s="157">
        <v>27169</v>
      </c>
      <c r="I215" s="36">
        <f t="shared" si="15"/>
        <v>0</v>
      </c>
      <c r="J215" s="12">
        <v>3.8999999999999998E-3</v>
      </c>
      <c r="K215" s="38">
        <f t="shared" si="16"/>
        <v>0</v>
      </c>
      <c r="L215" s="11">
        <f t="shared" si="17"/>
        <v>0</v>
      </c>
      <c r="M215" s="12">
        <v>3.9E-2</v>
      </c>
      <c r="N215" s="38">
        <f t="shared" si="18"/>
        <v>0</v>
      </c>
      <c r="O215" s="13">
        <f t="shared" si="19"/>
        <v>0</v>
      </c>
    </row>
    <row r="216" spans="1:15" x14ac:dyDescent="0.25">
      <c r="A216" s="145" t="s">
        <v>275</v>
      </c>
      <c r="B216" s="22" t="s">
        <v>7</v>
      </c>
      <c r="C216" s="22" t="s">
        <v>446</v>
      </c>
      <c r="D216" s="94" t="s">
        <v>681</v>
      </c>
      <c r="E216" s="10">
        <v>41088</v>
      </c>
      <c r="F216" s="10">
        <v>29216</v>
      </c>
      <c r="G216" s="140">
        <v>42276</v>
      </c>
      <c r="H216" s="157">
        <v>30064</v>
      </c>
      <c r="I216" s="36">
        <f t="shared" si="15"/>
        <v>0</v>
      </c>
      <c r="J216" s="12">
        <v>3.8999999999999998E-3</v>
      </c>
      <c r="K216" s="38">
        <f t="shared" si="16"/>
        <v>0</v>
      </c>
      <c r="L216" s="11">
        <f t="shared" si="17"/>
        <v>0</v>
      </c>
      <c r="M216" s="12">
        <v>3.9E-2</v>
      </c>
      <c r="N216" s="38">
        <f t="shared" si="18"/>
        <v>0</v>
      </c>
      <c r="O216" s="13">
        <f t="shared" si="19"/>
        <v>0</v>
      </c>
    </row>
    <row r="217" spans="1:15" x14ac:dyDescent="0.25">
      <c r="A217" s="145" t="s">
        <v>239</v>
      </c>
      <c r="B217" s="22" t="s">
        <v>7</v>
      </c>
      <c r="C217" s="22" t="s">
        <v>380</v>
      </c>
      <c r="D217" s="22" t="s">
        <v>208</v>
      </c>
      <c r="E217" s="10">
        <v>12400</v>
      </c>
      <c r="F217" s="10">
        <v>0</v>
      </c>
      <c r="G217" s="140">
        <v>11180</v>
      </c>
      <c r="H217" s="157">
        <v>2503</v>
      </c>
      <c r="I217" s="36">
        <f t="shared" si="15"/>
        <v>1220</v>
      </c>
      <c r="J217" s="12">
        <v>3.8999999999999998E-3</v>
      </c>
      <c r="K217" s="38">
        <f t="shared" si="16"/>
        <v>4.758</v>
      </c>
      <c r="L217" s="11">
        <f t="shared" si="17"/>
        <v>0</v>
      </c>
      <c r="M217" s="30">
        <v>3.9E-2</v>
      </c>
      <c r="N217" s="38">
        <f t="shared" si="18"/>
        <v>0</v>
      </c>
      <c r="O217" s="13">
        <f t="shared" si="19"/>
        <v>4.758</v>
      </c>
    </row>
    <row r="218" spans="1:15" x14ac:dyDescent="0.25">
      <c r="A218" s="145" t="s">
        <v>683</v>
      </c>
      <c r="B218" s="22" t="s">
        <v>7</v>
      </c>
      <c r="C218" s="22" t="s">
        <v>248</v>
      </c>
      <c r="D218" s="22" t="s">
        <v>709</v>
      </c>
      <c r="E218" s="10">
        <v>2000</v>
      </c>
      <c r="F218" s="22">
        <v>200</v>
      </c>
      <c r="G218" s="140"/>
      <c r="H218" s="157"/>
      <c r="I218" s="36">
        <f t="shared" si="15"/>
        <v>2000</v>
      </c>
      <c r="J218" s="86">
        <v>5.0000000000000001E-3</v>
      </c>
      <c r="K218" s="38">
        <f t="shared" si="16"/>
        <v>10</v>
      </c>
      <c r="L218" s="11">
        <f t="shared" si="17"/>
        <v>200</v>
      </c>
      <c r="M218" s="89">
        <v>0.05</v>
      </c>
      <c r="N218" s="38">
        <f t="shared" si="18"/>
        <v>10</v>
      </c>
      <c r="O218" s="13">
        <f t="shared" si="19"/>
        <v>20</v>
      </c>
    </row>
    <row r="219" spans="1:15" x14ac:dyDescent="0.25">
      <c r="A219" s="145" t="s">
        <v>361</v>
      </c>
      <c r="B219" s="22" t="s">
        <v>7</v>
      </c>
      <c r="C219" s="22" t="s">
        <v>446</v>
      </c>
      <c r="D219" s="100" t="s">
        <v>365</v>
      </c>
      <c r="E219" s="10">
        <v>9600</v>
      </c>
      <c r="F219" s="10">
        <v>42000</v>
      </c>
      <c r="G219" s="141"/>
      <c r="H219" s="141"/>
      <c r="I219" s="36">
        <f t="shared" si="15"/>
        <v>9600</v>
      </c>
      <c r="J219" s="12">
        <v>4.7000000000000002E-3</v>
      </c>
      <c r="K219" s="38">
        <f t="shared" si="16"/>
        <v>45.120000000000005</v>
      </c>
      <c r="L219" s="11">
        <f t="shared" si="17"/>
        <v>42000</v>
      </c>
      <c r="M219" s="12">
        <v>4.7E-2</v>
      </c>
      <c r="N219" s="38">
        <f t="shared" si="18"/>
        <v>1974</v>
      </c>
      <c r="O219" s="13">
        <f t="shared" si="19"/>
        <v>2019.12</v>
      </c>
    </row>
    <row r="220" spans="1:15" x14ac:dyDescent="0.25">
      <c r="A220" s="145" t="s">
        <v>361</v>
      </c>
      <c r="B220" s="22" t="s">
        <v>7</v>
      </c>
      <c r="C220" s="22" t="s">
        <v>430</v>
      </c>
      <c r="D220" s="100" t="s">
        <v>37</v>
      </c>
      <c r="E220" s="10">
        <v>0</v>
      </c>
      <c r="F220" s="10">
        <v>0</v>
      </c>
      <c r="G220" s="141"/>
      <c r="H220" s="141"/>
      <c r="I220" s="36">
        <f t="shared" si="15"/>
        <v>0</v>
      </c>
      <c r="J220" s="12">
        <v>4.7000000000000002E-3</v>
      </c>
      <c r="K220" s="38">
        <f t="shared" si="16"/>
        <v>0</v>
      </c>
      <c r="L220" s="11">
        <f t="shared" si="17"/>
        <v>0</v>
      </c>
      <c r="M220" s="12">
        <v>4.7E-2</v>
      </c>
      <c r="N220" s="38">
        <f t="shared" si="18"/>
        <v>0</v>
      </c>
      <c r="O220" s="13">
        <f t="shared" si="19"/>
        <v>0</v>
      </c>
    </row>
    <row r="221" spans="1:15" x14ac:dyDescent="0.25">
      <c r="A221" s="145" t="s">
        <v>689</v>
      </c>
      <c r="B221" s="22" t="s">
        <v>7</v>
      </c>
      <c r="C221" s="22" t="s">
        <v>430</v>
      </c>
      <c r="D221" s="100" t="s">
        <v>710</v>
      </c>
      <c r="E221" s="10">
        <v>60000</v>
      </c>
      <c r="F221" s="10">
        <v>180000</v>
      </c>
      <c r="G221" s="141"/>
      <c r="H221" s="141"/>
      <c r="I221" s="36">
        <f t="shared" si="15"/>
        <v>60000</v>
      </c>
      <c r="J221" s="12">
        <v>4.7000000000000002E-3</v>
      </c>
      <c r="K221" s="38">
        <f t="shared" si="16"/>
        <v>282</v>
      </c>
      <c r="L221" s="11">
        <f t="shared" si="17"/>
        <v>180000</v>
      </c>
      <c r="M221" s="12">
        <v>4.7E-2</v>
      </c>
      <c r="N221" s="38">
        <f t="shared" si="18"/>
        <v>8460</v>
      </c>
      <c r="O221" s="13">
        <f t="shared" si="19"/>
        <v>8742</v>
      </c>
    </row>
    <row r="222" spans="1:15" x14ac:dyDescent="0.25">
      <c r="A222" s="145" t="s">
        <v>689</v>
      </c>
      <c r="B222" s="22" t="s">
        <v>7</v>
      </c>
      <c r="C222" s="22" t="s">
        <v>399</v>
      </c>
      <c r="D222" s="100" t="s">
        <v>711</v>
      </c>
      <c r="E222" s="10">
        <v>0</v>
      </c>
      <c r="F222" s="10">
        <v>0</v>
      </c>
      <c r="G222" s="141"/>
      <c r="H222" s="141"/>
      <c r="I222" s="36">
        <f t="shared" si="15"/>
        <v>0</v>
      </c>
      <c r="J222" s="12">
        <v>9.4999999999999998E-3</v>
      </c>
      <c r="K222" s="38">
        <f t="shared" si="16"/>
        <v>0</v>
      </c>
      <c r="L222" s="11">
        <f t="shared" si="17"/>
        <v>0</v>
      </c>
      <c r="M222" s="12">
        <v>5.8999999999999997E-2</v>
      </c>
      <c r="N222" s="38">
        <f t="shared" si="18"/>
        <v>0</v>
      </c>
      <c r="O222" s="13">
        <f t="shared" si="19"/>
        <v>0</v>
      </c>
    </row>
    <row r="223" spans="1:15" x14ac:dyDescent="0.25">
      <c r="A223" s="145" t="s">
        <v>689</v>
      </c>
      <c r="B223" s="22" t="s">
        <v>7</v>
      </c>
      <c r="C223" s="22" t="s">
        <v>430</v>
      </c>
      <c r="D223" s="100" t="s">
        <v>712</v>
      </c>
      <c r="E223" s="10">
        <v>36000</v>
      </c>
      <c r="F223" s="10">
        <v>108000</v>
      </c>
      <c r="G223" s="141"/>
      <c r="H223" s="141"/>
      <c r="I223" s="36">
        <f t="shared" si="15"/>
        <v>36000</v>
      </c>
      <c r="J223" s="12">
        <v>3.8999999999999998E-3</v>
      </c>
      <c r="K223" s="38">
        <f t="shared" si="16"/>
        <v>140.4</v>
      </c>
      <c r="L223" s="11">
        <f t="shared" si="17"/>
        <v>108000</v>
      </c>
      <c r="M223" s="12">
        <v>3.9E-2</v>
      </c>
      <c r="N223" s="38">
        <f t="shared" si="18"/>
        <v>4212</v>
      </c>
      <c r="O223" s="13">
        <f t="shared" si="19"/>
        <v>4352.3999999999996</v>
      </c>
    </row>
    <row r="224" spans="1:15" x14ac:dyDescent="0.25">
      <c r="A224" s="145" t="s">
        <v>690</v>
      </c>
      <c r="B224" s="22" t="s">
        <v>7</v>
      </c>
      <c r="C224" s="22" t="s">
        <v>356</v>
      </c>
      <c r="D224" s="22" t="s">
        <v>718</v>
      </c>
      <c r="E224" s="22">
        <v>0</v>
      </c>
      <c r="F224" s="22">
        <v>0</v>
      </c>
      <c r="G224" s="141"/>
      <c r="H224" s="141"/>
      <c r="I224" s="36">
        <f t="shared" si="15"/>
        <v>0</v>
      </c>
      <c r="J224" s="12">
        <v>3.5000000000000001E-3</v>
      </c>
      <c r="K224" s="38">
        <f t="shared" si="16"/>
        <v>0</v>
      </c>
      <c r="L224" s="11">
        <f t="shared" si="17"/>
        <v>0</v>
      </c>
      <c r="M224" s="30">
        <v>3.5000000000000003E-2</v>
      </c>
      <c r="N224" s="38">
        <f t="shared" si="18"/>
        <v>0</v>
      </c>
      <c r="O224" s="13">
        <f t="shared" si="19"/>
        <v>0</v>
      </c>
    </row>
    <row r="225" spans="1:15" x14ac:dyDescent="0.25">
      <c r="A225" s="145" t="s">
        <v>690</v>
      </c>
      <c r="B225" s="22" t="s">
        <v>7</v>
      </c>
      <c r="C225" s="22" t="s">
        <v>430</v>
      </c>
      <c r="D225" s="22" t="s">
        <v>717</v>
      </c>
      <c r="E225" s="22">
        <v>0</v>
      </c>
      <c r="F225" s="22">
        <v>0</v>
      </c>
      <c r="G225" s="141"/>
      <c r="H225" s="141"/>
      <c r="I225" s="36">
        <f t="shared" si="15"/>
        <v>0</v>
      </c>
      <c r="J225" s="12">
        <v>3.5000000000000001E-3</v>
      </c>
      <c r="K225" s="38">
        <f t="shared" si="16"/>
        <v>0</v>
      </c>
      <c r="L225" s="11">
        <f t="shared" si="17"/>
        <v>0</v>
      </c>
      <c r="M225" s="30">
        <v>3.5000000000000003E-2</v>
      </c>
      <c r="N225" s="38">
        <f t="shared" si="18"/>
        <v>0</v>
      </c>
      <c r="O225" s="13">
        <f t="shared" si="19"/>
        <v>0</v>
      </c>
    </row>
    <row r="226" spans="1:15" x14ac:dyDescent="0.25">
      <c r="A226" s="145" t="s">
        <v>707</v>
      </c>
      <c r="B226" s="22" t="s">
        <v>7</v>
      </c>
      <c r="C226" s="22" t="s">
        <v>430</v>
      </c>
      <c r="D226" s="22" t="s">
        <v>723</v>
      </c>
      <c r="E226" s="22">
        <v>0</v>
      </c>
      <c r="F226" s="22">
        <v>0</v>
      </c>
      <c r="G226" s="141"/>
      <c r="H226" s="141"/>
      <c r="I226" s="36">
        <f t="shared" si="15"/>
        <v>0</v>
      </c>
      <c r="J226" s="12">
        <v>3.8999999999999998E-3</v>
      </c>
      <c r="K226" s="38">
        <f t="shared" si="16"/>
        <v>0</v>
      </c>
      <c r="L226" s="11">
        <f t="shared" si="17"/>
        <v>0</v>
      </c>
      <c r="M226" s="12">
        <v>3.9E-2</v>
      </c>
      <c r="N226" s="38">
        <f t="shared" si="18"/>
        <v>0</v>
      </c>
      <c r="O226" s="13">
        <f t="shared" si="19"/>
        <v>0</v>
      </c>
    </row>
    <row r="227" spans="1:15" x14ac:dyDescent="0.25">
      <c r="A227" s="145" t="s">
        <v>694</v>
      </c>
      <c r="B227" s="22" t="s">
        <v>698</v>
      </c>
      <c r="C227" s="22" t="s">
        <v>699</v>
      </c>
      <c r="D227" s="22" t="s">
        <v>701</v>
      </c>
      <c r="E227" s="22"/>
      <c r="F227" s="22"/>
      <c r="G227" s="140">
        <v>33379</v>
      </c>
      <c r="H227" s="157">
        <v>25808</v>
      </c>
      <c r="I227" s="36">
        <f t="shared" si="15"/>
        <v>0</v>
      </c>
      <c r="J227" s="30">
        <v>8.9999999999999993E-3</v>
      </c>
      <c r="K227" s="38">
        <f t="shared" si="16"/>
        <v>0</v>
      </c>
      <c r="L227" s="11">
        <f t="shared" si="17"/>
        <v>0</v>
      </c>
      <c r="M227" s="12">
        <v>0.09</v>
      </c>
      <c r="N227" s="38">
        <f t="shared" si="18"/>
        <v>0</v>
      </c>
      <c r="O227" s="13">
        <f t="shared" si="19"/>
        <v>0</v>
      </c>
    </row>
    <row r="228" spans="1:15" x14ac:dyDescent="0.25">
      <c r="A228" s="145" t="s">
        <v>695</v>
      </c>
      <c r="B228" s="22" t="s">
        <v>7</v>
      </c>
      <c r="C228" s="22" t="s">
        <v>248</v>
      </c>
      <c r="D228" s="22" t="s">
        <v>702</v>
      </c>
      <c r="E228" s="22"/>
      <c r="F228" s="22"/>
      <c r="G228" s="140">
        <v>15420</v>
      </c>
      <c r="H228" s="157">
        <v>8298</v>
      </c>
      <c r="I228" s="36">
        <f t="shared" si="15"/>
        <v>0</v>
      </c>
      <c r="J228" s="30">
        <v>8.9999999999999993E-3</v>
      </c>
      <c r="K228" s="38">
        <f t="shared" si="16"/>
        <v>0</v>
      </c>
      <c r="L228" s="11">
        <f t="shared" si="17"/>
        <v>0</v>
      </c>
      <c r="M228" s="12">
        <v>0.09</v>
      </c>
      <c r="N228" s="38">
        <f t="shared" si="18"/>
        <v>0</v>
      </c>
      <c r="O228" s="13">
        <f t="shared" si="19"/>
        <v>0</v>
      </c>
    </row>
    <row r="229" spans="1:15" x14ac:dyDescent="0.25">
      <c r="A229" s="145" t="s">
        <v>696</v>
      </c>
      <c r="B229" s="22" t="s">
        <v>7</v>
      </c>
      <c r="C229" s="22" t="s">
        <v>39</v>
      </c>
      <c r="D229" s="22" t="s">
        <v>703</v>
      </c>
      <c r="E229" s="22"/>
      <c r="F229" s="22"/>
      <c r="G229" s="140">
        <v>19141</v>
      </c>
      <c r="H229" s="157">
        <v>21914</v>
      </c>
      <c r="I229" s="36">
        <f t="shared" si="15"/>
        <v>0</v>
      </c>
      <c r="J229" s="30">
        <v>8.0000000000000002E-3</v>
      </c>
      <c r="K229" s="38">
        <f t="shared" si="16"/>
        <v>0</v>
      </c>
      <c r="L229" s="11">
        <f t="shared" si="17"/>
        <v>0</v>
      </c>
      <c r="M229" s="12">
        <v>0.08</v>
      </c>
      <c r="N229" s="38">
        <f t="shared" si="18"/>
        <v>0</v>
      </c>
      <c r="O229" s="13">
        <f t="shared" si="19"/>
        <v>0</v>
      </c>
    </row>
    <row r="230" spans="1:15" x14ac:dyDescent="0.25">
      <c r="A230" s="145" t="s">
        <v>696</v>
      </c>
      <c r="B230" s="22" t="s">
        <v>7</v>
      </c>
      <c r="C230" s="22" t="s">
        <v>120</v>
      </c>
      <c r="D230" s="22" t="s">
        <v>704</v>
      </c>
      <c r="E230" s="22"/>
      <c r="F230" s="22"/>
      <c r="G230" s="140">
        <v>12636</v>
      </c>
      <c r="H230" s="157">
        <v>27440</v>
      </c>
      <c r="I230" s="36">
        <f t="shared" si="15"/>
        <v>0</v>
      </c>
      <c r="J230" s="30">
        <v>8.0000000000000002E-3</v>
      </c>
      <c r="K230" s="38">
        <f t="shared" si="16"/>
        <v>0</v>
      </c>
      <c r="L230" s="11">
        <f t="shared" si="17"/>
        <v>0</v>
      </c>
      <c r="M230" s="12">
        <v>0.08</v>
      </c>
      <c r="N230" s="38">
        <f t="shared" si="18"/>
        <v>0</v>
      </c>
      <c r="O230" s="13">
        <f t="shared" si="19"/>
        <v>0</v>
      </c>
    </row>
    <row r="231" spans="1:15" x14ac:dyDescent="0.25">
      <c r="A231" s="145" t="s">
        <v>696</v>
      </c>
      <c r="B231" s="22" t="s">
        <v>7</v>
      </c>
      <c r="C231" s="22" t="s">
        <v>41</v>
      </c>
      <c r="D231" s="22" t="s">
        <v>705</v>
      </c>
      <c r="E231" s="22"/>
      <c r="F231" s="22"/>
      <c r="G231" s="140">
        <v>11160</v>
      </c>
      <c r="H231" s="157">
        <v>90270</v>
      </c>
      <c r="I231" s="36">
        <f t="shared" si="15"/>
        <v>0</v>
      </c>
      <c r="J231" s="30">
        <v>8.0000000000000002E-3</v>
      </c>
      <c r="K231" s="38">
        <f t="shared" si="16"/>
        <v>0</v>
      </c>
      <c r="L231" s="11">
        <f t="shared" si="17"/>
        <v>0</v>
      </c>
      <c r="M231" s="12">
        <v>0.08</v>
      </c>
      <c r="N231" s="38">
        <f t="shared" si="18"/>
        <v>0</v>
      </c>
      <c r="O231" s="13">
        <f t="shared" si="19"/>
        <v>0</v>
      </c>
    </row>
    <row r="232" spans="1:15" x14ac:dyDescent="0.25">
      <c r="A232" s="145" t="s">
        <v>697</v>
      </c>
      <c r="B232" s="22" t="s">
        <v>7</v>
      </c>
      <c r="C232" s="22" t="s">
        <v>700</v>
      </c>
      <c r="D232" s="22" t="s">
        <v>706</v>
      </c>
      <c r="E232" s="10"/>
      <c r="F232" s="10"/>
      <c r="G232" s="140">
        <v>103109</v>
      </c>
      <c r="H232" s="157">
        <v>64564</v>
      </c>
      <c r="I232" s="36">
        <f t="shared" si="15"/>
        <v>0</v>
      </c>
      <c r="J232" s="92">
        <v>9.4500000000000001E-3</v>
      </c>
      <c r="K232" s="38">
        <f t="shared" si="16"/>
        <v>0</v>
      </c>
      <c r="L232" s="11">
        <f t="shared" si="17"/>
        <v>0</v>
      </c>
      <c r="M232" s="12">
        <v>9.4500000000000001E-2</v>
      </c>
      <c r="N232" s="38">
        <f t="shared" si="18"/>
        <v>0</v>
      </c>
      <c r="O232" s="13">
        <f t="shared" si="19"/>
        <v>0</v>
      </c>
    </row>
    <row r="233" spans="1:15" x14ac:dyDescent="0.25">
      <c r="A233" s="146" t="s">
        <v>197</v>
      </c>
      <c r="B233" s="65" t="s">
        <v>7</v>
      </c>
      <c r="C233" s="65" t="s">
        <v>39</v>
      </c>
      <c r="D233" s="65" t="s">
        <v>206</v>
      </c>
      <c r="E233" s="14">
        <v>77600</v>
      </c>
      <c r="F233" s="14">
        <v>2800</v>
      </c>
      <c r="I233" s="36">
        <f t="shared" si="15"/>
        <v>77600</v>
      </c>
      <c r="J233" s="86">
        <v>5.4999999999999997E-3</v>
      </c>
      <c r="K233" s="38">
        <f t="shared" si="16"/>
        <v>426.79999999999995</v>
      </c>
      <c r="L233" s="11">
        <f t="shared" si="17"/>
        <v>2800</v>
      </c>
      <c r="M233" s="89">
        <v>5.8917374999999994E-2</v>
      </c>
      <c r="N233" s="38">
        <f t="shared" si="18"/>
        <v>164.96865</v>
      </c>
      <c r="O233" s="13">
        <f t="shared" si="19"/>
        <v>591.76864999999998</v>
      </c>
    </row>
  </sheetData>
  <mergeCells count="11">
    <mergeCell ref="I1:O1"/>
    <mergeCell ref="P1:P2"/>
    <mergeCell ref="I2:K2"/>
    <mergeCell ref="L2:N2"/>
    <mergeCell ref="O2:O3"/>
    <mergeCell ref="G1:H2"/>
    <mergeCell ref="A1:A3"/>
    <mergeCell ref="B1:B3"/>
    <mergeCell ref="C1:C3"/>
    <mergeCell ref="D1:D3"/>
    <mergeCell ref="E1:F2"/>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relevés compteurs</vt:lpstr>
      <vt:lpstr>Devis de prestations</vt:lpstr>
      <vt:lpstr>erreur facture</vt:lpstr>
      <vt:lpstr>PCA AU 30 09 2018 </vt:lpstr>
      <vt:lpstr>PCA AU 30 09 2019</vt:lpstr>
      <vt:lpstr>PCA AU 30 09 2020</vt:lpstr>
      <vt:lpstr>PCA AU 30 09 2021</vt:lpstr>
      <vt:lpstr>PCA AU 30 09 2022</vt:lpstr>
      <vt:lpstr>'PCA AU 30 09 2021'!Zone_d_impression</vt:lpstr>
      <vt:lpstr>'relevés compteurs'!Zone_d_impression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Windows</dc:creator>
  <cp:lastModifiedBy>Happy</cp:lastModifiedBy>
  <cp:lastPrinted>2022-01-08T13:12:49Z</cp:lastPrinted>
  <dcterms:created xsi:type="dcterms:W3CDTF">2018-07-07T10:26:00Z</dcterms:created>
  <dcterms:modified xsi:type="dcterms:W3CDTF">2023-02-19T19:15:14Z</dcterms:modified>
</cp:coreProperties>
</file>