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dam\Desktop\"/>
    </mc:Choice>
  </mc:AlternateContent>
  <bookViews>
    <workbookView xWindow="0" yWindow="0" windowWidth="28800" windowHeight="12435"/>
  </bookViews>
  <sheets>
    <sheet name="valeur la plus proche" sheetId="5" r:id="rId1"/>
    <sheet name="Valeur direct sup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7" l="1"/>
  <c r="E18" i="7"/>
  <c r="I17" i="7"/>
  <c r="E17" i="7"/>
  <c r="I16" i="7"/>
  <c r="E16" i="7"/>
  <c r="I15" i="7"/>
  <c r="E15" i="7"/>
  <c r="I14" i="7"/>
  <c r="J15" i="7" s="1"/>
  <c r="K15" i="7" s="1"/>
  <c r="L15" i="7" s="1"/>
  <c r="E14" i="7"/>
  <c r="J13" i="7"/>
  <c r="K13" i="7" s="1"/>
  <c r="L13" i="7" s="1"/>
  <c r="I13" i="7"/>
  <c r="J16" i="7" s="1"/>
  <c r="K16" i="7" s="1"/>
  <c r="L16" i="7" s="1"/>
  <c r="E13" i="7"/>
  <c r="J17" i="7" l="1"/>
  <c r="K17" i="7" s="1"/>
  <c r="L17" i="7" s="1"/>
  <c r="J14" i="7"/>
  <c r="K14" i="7" s="1"/>
  <c r="L14" i="7" s="1"/>
  <c r="J18" i="7"/>
  <c r="K18" i="7" s="1"/>
  <c r="L18" i="7" s="1"/>
  <c r="E18" i="5"/>
  <c r="E16" i="5"/>
  <c r="E15" i="5"/>
  <c r="E14" i="5"/>
  <c r="E13" i="5"/>
  <c r="I14" i="5"/>
  <c r="I15" i="5"/>
  <c r="I16" i="5"/>
  <c r="I17" i="5"/>
  <c r="I18" i="5"/>
  <c r="I13" i="5"/>
  <c r="J15" i="5" s="1"/>
  <c r="K15" i="5" s="1"/>
  <c r="L15" i="5" s="1"/>
  <c r="E17" i="5"/>
  <c r="J16" i="5" l="1"/>
  <c r="K16" i="5" s="1"/>
  <c r="L16" i="5" s="1"/>
  <c r="J17" i="5"/>
  <c r="K17" i="5" s="1"/>
  <c r="L17" i="5" s="1"/>
  <c r="J13" i="5"/>
  <c r="K13" i="5" s="1"/>
  <c r="L13" i="5" s="1"/>
  <c r="J14" i="5"/>
  <c r="K14" i="5" s="1"/>
  <c r="L14" i="5" s="1"/>
  <c r="J18" i="5"/>
  <c r="K18" i="5" s="1"/>
  <c r="L18" i="5" s="1"/>
</calcChain>
</file>

<file path=xl/sharedStrings.xml><?xml version="1.0" encoding="utf-8"?>
<sst xmlns="http://schemas.openxmlformats.org/spreadsheetml/2006/main" count="56" uniqueCount="29">
  <si>
    <t>N.b de clients</t>
  </si>
  <si>
    <t>Puissance installée</t>
  </si>
  <si>
    <t>Determination section des conducteurs</t>
  </si>
  <si>
    <t xml:space="preserve">Par niveau </t>
  </si>
  <si>
    <t>Totalisé de l'extreme à la source N.</t>
  </si>
  <si>
    <t>Courant par phase I. en (A) (tolérence 5% )</t>
  </si>
  <si>
    <t xml:space="preserve">Section retenue des conducteurs en (mm²) </t>
  </si>
  <si>
    <t xml:space="preserve">Section mini. des conducteurs en (mm²) </t>
  </si>
  <si>
    <t>Puissance P=Pi+5√N Totalisé de l'extreme à la source N. en (kVA)</t>
  </si>
  <si>
    <t>Par niveau                           en (kVA)</t>
  </si>
  <si>
    <t>Tension d'alim. 400*√3 en (V)</t>
  </si>
  <si>
    <t>Section Cuivre mm²</t>
  </si>
  <si>
    <t>I admissible</t>
  </si>
  <si>
    <t>Section Alu. mm²</t>
  </si>
  <si>
    <t>résistivité (ohm mm²/m)</t>
  </si>
  <si>
    <t>Tension d'alim.  Ph et Neutre Uo en (V)</t>
  </si>
  <si>
    <t>Cuivre</t>
  </si>
  <si>
    <t>résistivité  ρ  en (ohm mm²/m)</t>
  </si>
  <si>
    <t>Alliage du câble</t>
  </si>
  <si>
    <t>Puissance réelle installée  en (kVA)</t>
  </si>
  <si>
    <t>Puissance S.généraux et chauffage non installée en (kVA)</t>
  </si>
  <si>
    <t>Par niveau  S.généraux et chauffage non installée</t>
  </si>
  <si>
    <t xml:space="preserve">Pi en (VA)                                        Totalisé de l'extreme à la source N.                       </t>
  </si>
  <si>
    <t>exemple pour un courant de 83A cable cuivre on prend 16mm² de section</t>
  </si>
  <si>
    <t>si j'utilise du cuivre en  J5 recherchev tableau cuivre valeur du courant par phase directement la plus proche de celle en L13 afin d'avoir la section</t>
  </si>
  <si>
    <t>si j'utilise du cuivre en  J5 recherchev tableau cuivre valeur du courant par phase directement supérieur de celle en L13 afin d'avoir la section</t>
  </si>
  <si>
    <t>exemple pour un courant de 90 A cable cuivre on prend 25mm² de section</t>
  </si>
  <si>
    <t>car le courant retenue serait 112 A</t>
  </si>
  <si>
    <t>car le courant retenue serait 85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</si>
</sst>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rgb="FF002060"/>
      <name val="Arial Unicode MS"/>
      <family val="2"/>
    </font>
    <font>
      <sz val="12"/>
      <color rgb="FF002060"/>
      <name val="Arial Unicode MS"/>
      <family val="2"/>
    </font>
    <font>
      <sz val="11"/>
      <color rgb="FF002060"/>
      <name val="Calibri"/>
      <family val="2"/>
      <scheme val="minor"/>
    </font>
    <font>
      <sz val="14"/>
      <color rgb="FF002060"/>
      <name val="Arial Unicode MS"/>
      <family val="2"/>
    </font>
    <font>
      <sz val="10"/>
      <color rgb="FF002060"/>
      <name val="Arial Unicode MS"/>
      <family val="2"/>
    </font>
    <font>
      <b/>
      <sz val="12"/>
      <color rgb="FF002060"/>
      <name val="Arial Unicode MS"/>
      <family val="2"/>
    </font>
    <font>
      <sz val="16"/>
      <color rgb="FF002060"/>
      <name val="Arial Unicode MS"/>
      <family val="2"/>
    </font>
    <font>
      <b/>
      <sz val="11"/>
      <color rgb="FF002060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2">
    <border>
      <left/>
      <right/>
      <top/>
      <bottom/>
      <diagonal/>
    </border>
    <border>
      <left style="medium">
        <color rgb="FF002060"/>
      </left>
      <right style="thin">
        <color rgb="FF002060"/>
      </right>
      <top style="medium">
        <color rgb="FF002060"/>
      </top>
      <bottom style="thin">
        <color rgb="FF002060"/>
      </bottom>
      <diagonal/>
    </border>
    <border>
      <left style="thin">
        <color rgb="FF002060"/>
      </left>
      <right style="medium">
        <color rgb="FF002060"/>
      </right>
      <top style="medium">
        <color rgb="FF002060"/>
      </top>
      <bottom style="thin">
        <color rgb="FF002060"/>
      </bottom>
      <diagonal/>
    </border>
    <border>
      <left style="medium">
        <color rgb="FF002060"/>
      </left>
      <right style="thin">
        <color rgb="FF002060"/>
      </right>
      <top style="thin">
        <color rgb="FF002060"/>
      </top>
      <bottom style="medium">
        <color rgb="FF002060"/>
      </bottom>
      <diagonal/>
    </border>
    <border>
      <left style="thin">
        <color rgb="FF002060"/>
      </left>
      <right style="medium">
        <color rgb="FF002060"/>
      </right>
      <top style="thin">
        <color rgb="FF002060"/>
      </top>
      <bottom style="medium">
        <color rgb="FF002060"/>
      </bottom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medium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/>
      <top style="thin">
        <color rgb="FF002060"/>
      </top>
      <bottom style="thin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/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medium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2060"/>
      </left>
      <right/>
      <top style="medium">
        <color rgb="FF002060"/>
      </top>
      <bottom style="thin">
        <color rgb="FF002060"/>
      </bottom>
      <diagonal/>
    </border>
    <border>
      <left style="thin">
        <color rgb="FF002060"/>
      </left>
      <right style="medium">
        <color rgb="FF002060"/>
      </right>
      <top style="thin">
        <color rgb="FF002060"/>
      </top>
      <bottom/>
      <diagonal/>
    </border>
    <border>
      <left style="medium">
        <color rgb="FF00B0F0"/>
      </left>
      <right/>
      <top style="medium">
        <color rgb="FF00B0F0"/>
      </top>
      <bottom style="medium">
        <color rgb="FF00B0F0"/>
      </bottom>
      <diagonal/>
    </border>
    <border>
      <left/>
      <right/>
      <top style="medium">
        <color rgb="FF00B0F0"/>
      </top>
      <bottom style="medium">
        <color rgb="FF00B0F0"/>
      </bottom>
      <diagonal/>
    </border>
    <border>
      <left style="thin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thin">
        <color rgb="FF002060"/>
      </left>
      <right/>
      <top style="thin">
        <color rgb="FF002060"/>
      </top>
      <bottom style="medium">
        <color rgb="FF002060"/>
      </bottom>
      <diagonal/>
    </border>
    <border>
      <left style="medium">
        <color rgb="FF002060"/>
      </left>
      <right style="thin">
        <color rgb="FF002060"/>
      </right>
      <top style="thin">
        <color rgb="FF002060"/>
      </top>
      <bottom/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thin">
        <color rgb="FF002060"/>
      </bottom>
      <diagonal/>
    </border>
    <border>
      <left style="medium">
        <color rgb="FF002060"/>
      </left>
      <right style="medium">
        <color rgb="FF002060"/>
      </right>
      <top style="thin">
        <color rgb="FF002060"/>
      </top>
      <bottom style="thin">
        <color rgb="FF002060"/>
      </bottom>
      <diagonal/>
    </border>
    <border>
      <left style="medium">
        <color rgb="FF002060"/>
      </left>
      <right style="medium">
        <color rgb="FF002060"/>
      </right>
      <top style="thin">
        <color rgb="FF002060"/>
      </top>
      <bottom style="medium">
        <color rgb="FF002060"/>
      </bottom>
      <diagonal/>
    </border>
    <border>
      <left/>
      <right style="thin">
        <color rgb="FF00B0F0"/>
      </right>
      <top style="medium">
        <color rgb="FF00B0F0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/>
    </xf>
    <xf numFmtId="1" fontId="4" fillId="0" borderId="19" xfId="0" applyNumberFormat="1" applyFont="1" applyFill="1" applyBorder="1" applyAlignment="1">
      <alignment horizontal="center" vertical="center" wrapText="1"/>
    </xf>
    <xf numFmtId="1" fontId="4" fillId="0" borderId="13" xfId="0" applyNumberFormat="1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 wrapText="1"/>
    </xf>
    <xf numFmtId="164" fontId="4" fillId="0" borderId="13" xfId="0" applyNumberFormat="1" applyFont="1" applyFill="1" applyBorder="1" applyAlignment="1">
      <alignment horizontal="center" vertical="center" wrapText="1"/>
    </xf>
    <xf numFmtId="2" fontId="5" fillId="0" borderId="2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2" fontId="5" fillId="0" borderId="16" xfId="0" applyNumberFormat="1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15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1" fontId="5" fillId="0" borderId="2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 vertical="center"/>
    </xf>
    <xf numFmtId="1" fontId="5" fillId="0" borderId="7" xfId="0" applyNumberFormat="1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 vertical="center"/>
    </xf>
    <xf numFmtId="1" fontId="5" fillId="0" borderId="4" xfId="0" applyNumberFormat="1" applyFont="1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5" fillId="0" borderId="10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vertical="center"/>
    </xf>
    <xf numFmtId="0" fontId="3" fillId="0" borderId="0" xfId="0" applyFont="1" applyFill="1"/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2" fontId="2" fillId="0" borderId="26" xfId="0" applyNumberFormat="1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7" fillId="0" borderId="28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2" fillId="0" borderId="27" xfId="0" applyFont="1" applyFill="1" applyBorder="1" applyAlignment="1">
      <alignment horizontal="center" vertical="center" wrapText="1"/>
    </xf>
    <xf numFmtId="0" fontId="2" fillId="0" borderId="28" xfId="0" applyFont="1" applyFill="1" applyBorder="1" applyAlignment="1">
      <alignment horizontal="center" vertical="center" wrapText="1"/>
    </xf>
    <xf numFmtId="0" fontId="2" fillId="0" borderId="29" xfId="0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2" fontId="2" fillId="0" borderId="30" xfId="0" applyNumberFormat="1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2" borderId="26" xfId="0" applyFont="1" applyFill="1" applyBorder="1" applyAlignment="1">
      <alignment horizontal="center" vertical="center" wrapText="1"/>
    </xf>
    <xf numFmtId="0" fontId="2" fillId="3" borderId="26" xfId="0" applyFont="1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6"/>
  <sheetViews>
    <sheetView showGridLines="0" tabSelected="1" zoomScale="70" zoomScaleNormal="70" workbookViewId="0">
      <selection activeCell="L25" sqref="L25"/>
    </sheetView>
  </sheetViews>
  <sheetFormatPr baseColWidth="10" defaultRowHeight="16.5" x14ac:dyDescent="0.25"/>
  <cols>
    <col min="1" max="1" width="3.140625" style="34" customWidth="1"/>
    <col min="2" max="2" width="15.7109375" style="34" customWidth="1"/>
    <col min="3" max="3" width="35" style="34" customWidth="1"/>
    <col min="4" max="7" width="15.7109375" style="34" customWidth="1"/>
    <col min="8" max="8" width="18.7109375" style="34" customWidth="1"/>
    <col min="9" max="9" width="19" style="34" customWidth="1"/>
    <col min="10" max="12" width="25.7109375" style="34" customWidth="1"/>
    <col min="13" max="13" width="77.140625" style="34" bestFit="1" customWidth="1"/>
    <col min="14" max="14" width="25.7109375" style="34" customWidth="1"/>
    <col min="15" max="15" width="15.7109375" style="34" customWidth="1"/>
    <col min="16" max="16" width="5.7109375" style="34" customWidth="1"/>
    <col min="17" max="16384" width="11.42578125" style="34"/>
  </cols>
  <sheetData>
    <row r="1" spans="2:16" x14ac:dyDescent="0.25">
      <c r="B1" s="33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2:16" ht="16.5" customHeight="1" thickBot="1" x14ac:dyDescent="0.3">
      <c r="B2" s="33"/>
      <c r="C2" s="1"/>
      <c r="D2" s="1"/>
      <c r="E2" s="1"/>
      <c r="F2" s="1"/>
      <c r="G2" s="1"/>
      <c r="H2" s="1"/>
      <c r="I2" s="1"/>
      <c r="J2" s="1"/>
      <c r="K2" s="1"/>
      <c r="L2" s="35"/>
      <c r="M2" s="35"/>
      <c r="N2" s="35"/>
      <c r="O2" s="1"/>
      <c r="P2" s="1"/>
    </row>
    <row r="3" spans="2:16" ht="24.95" customHeight="1" thickBot="1" x14ac:dyDescent="0.3">
      <c r="B3" s="33"/>
      <c r="C3" s="36" t="s">
        <v>10</v>
      </c>
      <c r="D3" s="37"/>
      <c r="E3" s="37"/>
      <c r="F3" s="37"/>
      <c r="G3" s="37"/>
      <c r="H3" s="37"/>
      <c r="I3" s="38"/>
      <c r="J3" s="3">
        <v>692.8203230275509</v>
      </c>
      <c r="K3" s="39"/>
      <c r="L3" s="39"/>
      <c r="M3" s="35"/>
      <c r="N3" s="2"/>
      <c r="O3" s="1"/>
      <c r="P3" s="1"/>
    </row>
    <row r="4" spans="2:16" ht="24.95" customHeight="1" thickBot="1" x14ac:dyDescent="0.3">
      <c r="B4" s="33"/>
      <c r="C4" s="36" t="s">
        <v>15</v>
      </c>
      <c r="D4" s="37"/>
      <c r="E4" s="37"/>
      <c r="F4" s="37"/>
      <c r="G4" s="37"/>
      <c r="H4" s="37"/>
      <c r="I4" s="38"/>
      <c r="J4" s="4">
        <v>230</v>
      </c>
      <c r="K4" s="39"/>
      <c r="L4" s="39"/>
      <c r="M4" s="35"/>
      <c r="N4" s="2"/>
      <c r="O4" s="1"/>
      <c r="P4" s="1"/>
    </row>
    <row r="5" spans="2:16" ht="24.95" customHeight="1" thickBot="1" x14ac:dyDescent="0.3">
      <c r="B5" s="33"/>
      <c r="C5" s="40" t="s">
        <v>18</v>
      </c>
      <c r="D5" s="41"/>
      <c r="E5" s="41"/>
      <c r="F5" s="41"/>
      <c r="G5" s="41"/>
      <c r="H5" s="41"/>
      <c r="I5" s="41"/>
      <c r="J5" s="6" t="s">
        <v>16</v>
      </c>
      <c r="K5" s="42"/>
      <c r="L5" s="39"/>
      <c r="M5" s="35"/>
      <c r="N5" s="2"/>
      <c r="O5" s="43"/>
      <c r="P5" s="43"/>
    </row>
    <row r="6" spans="2:16" ht="16.5" customHeight="1" x14ac:dyDescent="0.25">
      <c r="B6" s="33"/>
      <c r="C6" s="44" t="s">
        <v>14</v>
      </c>
      <c r="D6" s="44"/>
      <c r="E6" s="44"/>
      <c r="F6" s="44"/>
      <c r="G6" s="44"/>
      <c r="H6" s="44"/>
      <c r="I6" s="44"/>
      <c r="J6" s="5"/>
      <c r="K6" s="2"/>
      <c r="L6" s="2"/>
      <c r="M6" s="35"/>
      <c r="N6" s="2"/>
      <c r="O6" s="43"/>
      <c r="P6" s="43"/>
    </row>
    <row r="7" spans="2:16" ht="17.25" customHeight="1" x14ac:dyDescent="0.25">
      <c r="B7" s="33"/>
      <c r="C7" s="45"/>
      <c r="D7" s="45"/>
      <c r="E7" s="45"/>
      <c r="F7" s="45"/>
      <c r="G7" s="45"/>
      <c r="H7" s="45"/>
      <c r="I7" s="45"/>
      <c r="J7" s="45"/>
      <c r="K7" s="45"/>
      <c r="L7" s="46"/>
      <c r="M7" s="46"/>
      <c r="N7" s="46"/>
      <c r="O7" s="43"/>
      <c r="P7" s="43"/>
    </row>
    <row r="8" spans="2:16" ht="17.25" customHeight="1" x14ac:dyDescent="0.25">
      <c r="B8" s="33"/>
      <c r="C8" s="45"/>
      <c r="D8" s="45"/>
      <c r="E8" s="45"/>
      <c r="F8" s="45"/>
      <c r="G8" s="45"/>
      <c r="H8" s="45"/>
      <c r="I8" s="45"/>
      <c r="J8" s="45"/>
      <c r="K8" s="45"/>
      <c r="L8" s="46"/>
      <c r="M8" s="46"/>
      <c r="N8" s="46"/>
      <c r="O8" s="43"/>
      <c r="P8" s="43"/>
    </row>
    <row r="9" spans="2:16" ht="27" customHeight="1" x14ac:dyDescent="0.25">
      <c r="B9" s="33"/>
      <c r="C9" s="51"/>
      <c r="D9" s="57" t="s">
        <v>0</v>
      </c>
      <c r="E9" s="53"/>
      <c r="F9" s="53" t="s">
        <v>1</v>
      </c>
      <c r="G9" s="53"/>
      <c r="H9" s="53"/>
      <c r="I9" s="53"/>
      <c r="J9" s="53"/>
      <c r="K9" s="53" t="s">
        <v>2</v>
      </c>
      <c r="L9" s="53"/>
      <c r="M9" s="53"/>
      <c r="N9" s="58"/>
      <c r="O9" s="43"/>
      <c r="P9" s="43"/>
    </row>
    <row r="10" spans="2:16" ht="35.1" customHeight="1" x14ac:dyDescent="0.25">
      <c r="B10" s="33"/>
      <c r="C10" s="51"/>
      <c r="D10" s="59" t="s">
        <v>3</v>
      </c>
      <c r="E10" s="54" t="s">
        <v>4</v>
      </c>
      <c r="F10" s="54" t="s">
        <v>19</v>
      </c>
      <c r="G10" s="54" t="s">
        <v>21</v>
      </c>
      <c r="H10" s="54" t="s">
        <v>20</v>
      </c>
      <c r="I10" s="54" t="s">
        <v>9</v>
      </c>
      <c r="J10" s="54" t="s">
        <v>22</v>
      </c>
      <c r="K10" s="54" t="s">
        <v>8</v>
      </c>
      <c r="L10" s="54" t="s">
        <v>5</v>
      </c>
      <c r="M10" s="54" t="s">
        <v>7</v>
      </c>
      <c r="N10" s="60" t="s">
        <v>6</v>
      </c>
      <c r="O10" s="43"/>
      <c r="P10" s="43"/>
    </row>
    <row r="11" spans="2:16" ht="35.1" customHeight="1" x14ac:dyDescent="0.25">
      <c r="B11" s="33"/>
      <c r="C11" s="51"/>
      <c r="D11" s="59"/>
      <c r="E11" s="54"/>
      <c r="F11" s="54"/>
      <c r="G11" s="54"/>
      <c r="H11" s="54"/>
      <c r="I11" s="54"/>
      <c r="J11" s="54"/>
      <c r="K11" s="54"/>
      <c r="L11" s="54"/>
      <c r="M11" s="54"/>
      <c r="N11" s="60"/>
      <c r="O11" s="43"/>
      <c r="P11" s="43"/>
    </row>
    <row r="12" spans="2:16" s="48" customFormat="1" ht="35.1" customHeight="1" x14ac:dyDescent="0.25">
      <c r="B12" s="47"/>
      <c r="C12" s="51"/>
      <c r="D12" s="59"/>
      <c r="E12" s="54"/>
      <c r="F12" s="54"/>
      <c r="G12" s="54"/>
      <c r="H12" s="54"/>
      <c r="I12" s="54"/>
      <c r="J12" s="54"/>
      <c r="K12" s="54"/>
      <c r="L12" s="54"/>
      <c r="M12" s="54"/>
      <c r="N12" s="60"/>
      <c r="O12" s="43"/>
      <c r="P12" s="43"/>
    </row>
    <row r="13" spans="2:16" ht="39" customHeight="1" x14ac:dyDescent="0.25">
      <c r="B13" s="33"/>
      <c r="C13" s="46"/>
      <c r="D13" s="61">
        <v>4</v>
      </c>
      <c r="E13" s="55">
        <f>D13+G13</f>
        <v>4</v>
      </c>
      <c r="F13" s="55">
        <v>7</v>
      </c>
      <c r="G13" s="55">
        <v>0</v>
      </c>
      <c r="H13" s="55">
        <v>0</v>
      </c>
      <c r="I13" s="55">
        <f>(D13*F13)+(G13*H13)</f>
        <v>28</v>
      </c>
      <c r="J13" s="55">
        <f>I13</f>
        <v>28</v>
      </c>
      <c r="K13" s="56">
        <f>J13+5*(SQRT(E13))</f>
        <v>38</v>
      </c>
      <c r="L13" s="56">
        <f>K13*1000/$J$3</f>
        <v>54.848275573014448</v>
      </c>
      <c r="M13" s="68" t="s">
        <v>24</v>
      </c>
      <c r="N13" s="62"/>
      <c r="O13" s="1"/>
      <c r="P13" s="1"/>
    </row>
    <row r="14" spans="2:16" ht="24.95" customHeight="1" x14ac:dyDescent="0.25">
      <c r="B14" s="33"/>
      <c r="C14" s="46"/>
      <c r="D14" s="61">
        <v>4</v>
      </c>
      <c r="E14" s="55">
        <f>SUM(D13:D14)+G14</f>
        <v>8</v>
      </c>
      <c r="F14" s="55">
        <v>7</v>
      </c>
      <c r="G14" s="55">
        <v>0</v>
      </c>
      <c r="H14" s="55">
        <v>0</v>
      </c>
      <c r="I14" s="55">
        <f t="shared" ref="I14:I18" si="0">(D14*F14)+(G14*H14)</f>
        <v>28</v>
      </c>
      <c r="J14" s="55">
        <f>SUM(I13:I14)</f>
        <v>56</v>
      </c>
      <c r="K14" s="56">
        <f t="shared" ref="K14:K18" si="1">J14+5*(SQRT(E14))</f>
        <v>70.142135623730951</v>
      </c>
      <c r="L14" s="56">
        <f>K14*1000/$J$3</f>
        <v>101.24145220974076</v>
      </c>
      <c r="M14" s="55"/>
      <c r="N14" s="62"/>
      <c r="O14" s="1"/>
      <c r="P14" s="1"/>
    </row>
    <row r="15" spans="2:16" ht="24.95" customHeight="1" x14ac:dyDescent="0.25">
      <c r="B15" s="33"/>
      <c r="C15" s="46"/>
      <c r="D15" s="61">
        <v>4</v>
      </c>
      <c r="E15" s="55">
        <f>SUM(D13:D15)+G15</f>
        <v>12</v>
      </c>
      <c r="F15" s="55">
        <v>7</v>
      </c>
      <c r="G15" s="55">
        <v>0</v>
      </c>
      <c r="H15" s="55">
        <v>0</v>
      </c>
      <c r="I15" s="55">
        <f t="shared" si="0"/>
        <v>28</v>
      </c>
      <c r="J15" s="55">
        <f>SUM(I13:I15)</f>
        <v>84</v>
      </c>
      <c r="K15" s="56">
        <f t="shared" si="1"/>
        <v>101.32050807568876</v>
      </c>
      <c r="L15" s="56">
        <f>K15*1000/$J$3</f>
        <v>146.2435565298214</v>
      </c>
      <c r="M15" s="55"/>
      <c r="N15" s="62"/>
      <c r="O15" s="1"/>
      <c r="P15" s="1"/>
    </row>
    <row r="16" spans="2:16" ht="24.95" customHeight="1" x14ac:dyDescent="0.25">
      <c r="B16" s="33"/>
      <c r="C16" s="46"/>
      <c r="D16" s="61">
        <v>4</v>
      </c>
      <c r="E16" s="55">
        <f>SUM(D13:D16)+G16</f>
        <v>16</v>
      </c>
      <c r="F16" s="55">
        <v>7</v>
      </c>
      <c r="G16" s="55">
        <v>0</v>
      </c>
      <c r="H16" s="55">
        <v>0</v>
      </c>
      <c r="I16" s="55">
        <f t="shared" si="0"/>
        <v>28</v>
      </c>
      <c r="J16" s="55">
        <f>SUM(I13:I16)</f>
        <v>112</v>
      </c>
      <c r="K16" s="56">
        <f t="shared" si="1"/>
        <v>132</v>
      </c>
      <c r="L16" s="56">
        <f>K16*1000/$J$3</f>
        <v>190.52558883257652</v>
      </c>
      <c r="M16" s="55"/>
      <c r="N16" s="62"/>
      <c r="O16" s="1"/>
      <c r="P16" s="1"/>
    </row>
    <row r="17" spans="2:16" ht="24.95" customHeight="1" x14ac:dyDescent="0.25">
      <c r="B17" s="33"/>
      <c r="C17" s="46"/>
      <c r="D17" s="61">
        <v>4</v>
      </c>
      <c r="E17" s="55">
        <f>SUM(D13:D17)</f>
        <v>20</v>
      </c>
      <c r="F17" s="55">
        <v>7</v>
      </c>
      <c r="G17" s="55">
        <v>0</v>
      </c>
      <c r="H17" s="55">
        <v>0</v>
      </c>
      <c r="I17" s="55">
        <f t="shared" si="0"/>
        <v>28</v>
      </c>
      <c r="J17" s="55">
        <f>SUM(I13:I17)</f>
        <v>140</v>
      </c>
      <c r="K17" s="56">
        <f t="shared" si="1"/>
        <v>162.36067977499789</v>
      </c>
      <c r="L17" s="56">
        <f>K17*1000/$J$3</f>
        <v>234.34745543476416</v>
      </c>
      <c r="M17" s="55"/>
      <c r="N17" s="62"/>
      <c r="O17" s="1"/>
      <c r="P17" s="1"/>
    </row>
    <row r="18" spans="2:16" ht="50.1" customHeight="1" thickBot="1" x14ac:dyDescent="0.3">
      <c r="B18" s="33"/>
      <c r="C18" s="52"/>
      <c r="D18" s="63">
        <v>2</v>
      </c>
      <c r="E18" s="64">
        <f>SUM(D13:D18)+(G13:G18)</f>
        <v>23</v>
      </c>
      <c r="F18" s="64">
        <v>5</v>
      </c>
      <c r="G18" s="64">
        <v>1</v>
      </c>
      <c r="H18" s="64">
        <v>18</v>
      </c>
      <c r="I18" s="64">
        <f t="shared" si="0"/>
        <v>28</v>
      </c>
      <c r="J18" s="64">
        <f>SUM(I13:I18)</f>
        <v>168</v>
      </c>
      <c r="K18" s="65">
        <f t="shared" si="1"/>
        <v>191.97915761656361</v>
      </c>
      <c r="L18" s="65">
        <f>K18*1000/$J$3</f>
        <v>277.09804582180146</v>
      </c>
      <c r="M18" s="64"/>
      <c r="N18" s="66"/>
      <c r="O18" s="1"/>
      <c r="P18" s="1"/>
    </row>
    <row r="25" spans="2:16" x14ac:dyDescent="0.25">
      <c r="M25" s="67" t="s">
        <v>23</v>
      </c>
    </row>
    <row r="26" spans="2:16" ht="17.25" thickBot="1" x14ac:dyDescent="0.3">
      <c r="M26" s="67" t="s">
        <v>28</v>
      </c>
    </row>
    <row r="27" spans="2:16" x14ac:dyDescent="0.25">
      <c r="F27" s="7" t="s">
        <v>12</v>
      </c>
      <c r="G27" s="8" t="s">
        <v>11</v>
      </c>
      <c r="H27" s="9" t="s">
        <v>17</v>
      </c>
    </row>
    <row r="28" spans="2:16" ht="17.25" thickBot="1" x14ac:dyDescent="0.3">
      <c r="F28" s="10"/>
      <c r="G28" s="11"/>
      <c r="H28" s="12"/>
    </row>
    <row r="29" spans="2:16" x14ac:dyDescent="0.3">
      <c r="F29" s="13">
        <v>48</v>
      </c>
      <c r="G29" s="14">
        <v>6</v>
      </c>
      <c r="H29" s="15">
        <v>2.3E-2</v>
      </c>
    </row>
    <row r="30" spans="2:16" x14ac:dyDescent="0.3">
      <c r="F30" s="16">
        <v>63</v>
      </c>
      <c r="G30" s="17">
        <v>10</v>
      </c>
      <c r="H30" s="18"/>
    </row>
    <row r="31" spans="2:16" x14ac:dyDescent="0.3">
      <c r="F31" s="16">
        <v>85</v>
      </c>
      <c r="G31" s="17">
        <v>16</v>
      </c>
      <c r="H31" s="18"/>
    </row>
    <row r="32" spans="2:16" x14ac:dyDescent="0.3">
      <c r="F32" s="16">
        <v>112</v>
      </c>
      <c r="G32" s="17">
        <v>25</v>
      </c>
      <c r="H32" s="18"/>
    </row>
    <row r="33" spans="6:8" x14ac:dyDescent="0.3">
      <c r="F33" s="16">
        <v>138</v>
      </c>
      <c r="G33" s="17">
        <v>35</v>
      </c>
      <c r="H33" s="18"/>
    </row>
    <row r="34" spans="6:8" x14ac:dyDescent="0.3">
      <c r="F34" s="16">
        <v>168</v>
      </c>
      <c r="G34" s="17">
        <v>50</v>
      </c>
      <c r="H34" s="18"/>
    </row>
    <row r="35" spans="6:8" x14ac:dyDescent="0.3">
      <c r="F35" s="16">
        <v>213</v>
      </c>
      <c r="G35" s="17">
        <v>70</v>
      </c>
      <c r="H35" s="18"/>
    </row>
    <row r="36" spans="6:8" x14ac:dyDescent="0.3">
      <c r="F36" s="16">
        <v>258</v>
      </c>
      <c r="G36" s="17">
        <v>95</v>
      </c>
      <c r="H36" s="18"/>
    </row>
    <row r="37" spans="6:8" x14ac:dyDescent="0.3">
      <c r="F37" s="16">
        <v>299</v>
      </c>
      <c r="G37" s="17">
        <v>120</v>
      </c>
      <c r="H37" s="18"/>
    </row>
    <row r="38" spans="6:8" x14ac:dyDescent="0.3">
      <c r="F38" s="16">
        <v>344</v>
      </c>
      <c r="G38" s="17">
        <v>150</v>
      </c>
      <c r="H38" s="18"/>
    </row>
    <row r="39" spans="6:8" x14ac:dyDescent="0.3">
      <c r="F39" s="16">
        <v>392</v>
      </c>
      <c r="G39" s="17">
        <v>185</v>
      </c>
      <c r="H39" s="18"/>
    </row>
    <row r="40" spans="6:8" x14ac:dyDescent="0.3">
      <c r="F40" s="16">
        <v>461</v>
      </c>
      <c r="G40" s="17">
        <v>240</v>
      </c>
      <c r="H40" s="18"/>
    </row>
    <row r="41" spans="6:8" ht="17.25" thickBot="1" x14ac:dyDescent="0.35">
      <c r="F41" s="19">
        <v>530</v>
      </c>
      <c r="G41" s="20">
        <v>300</v>
      </c>
      <c r="H41" s="21"/>
    </row>
    <row r="42" spans="6:8" x14ac:dyDescent="0.25">
      <c r="F42" s="49"/>
      <c r="G42" s="50"/>
      <c r="H42" s="50"/>
    </row>
    <row r="43" spans="6:8" ht="17.25" thickBot="1" x14ac:dyDescent="0.3">
      <c r="F43" s="49"/>
      <c r="G43" s="50"/>
      <c r="H43" s="50"/>
    </row>
    <row r="44" spans="6:8" x14ac:dyDescent="0.25">
      <c r="F44" s="7" t="s">
        <v>12</v>
      </c>
      <c r="G44" s="8" t="s">
        <v>13</v>
      </c>
      <c r="H44" s="9" t="s">
        <v>14</v>
      </c>
    </row>
    <row r="45" spans="6:8" ht="17.25" thickBot="1" x14ac:dyDescent="0.3">
      <c r="F45" s="22"/>
      <c r="G45" s="23"/>
      <c r="H45" s="12"/>
    </row>
    <row r="46" spans="6:8" x14ac:dyDescent="0.3">
      <c r="F46" s="24">
        <v>66</v>
      </c>
      <c r="G46" s="25">
        <v>16</v>
      </c>
      <c r="H46" s="26">
        <v>3.6999999999999998E-2</v>
      </c>
    </row>
    <row r="47" spans="6:8" x14ac:dyDescent="0.3">
      <c r="F47" s="27">
        <v>83</v>
      </c>
      <c r="G47" s="28">
        <v>25</v>
      </c>
      <c r="H47" s="29"/>
    </row>
    <row r="48" spans="6:8" x14ac:dyDescent="0.3">
      <c r="F48" s="27">
        <v>103</v>
      </c>
      <c r="G48" s="28">
        <v>35</v>
      </c>
      <c r="H48" s="29"/>
    </row>
    <row r="49" spans="6:8" x14ac:dyDescent="0.3">
      <c r="F49" s="27">
        <v>125</v>
      </c>
      <c r="G49" s="28">
        <v>50</v>
      </c>
      <c r="H49" s="29"/>
    </row>
    <row r="50" spans="6:8" x14ac:dyDescent="0.3">
      <c r="F50" s="27">
        <v>160</v>
      </c>
      <c r="G50" s="28">
        <v>70</v>
      </c>
      <c r="H50" s="29"/>
    </row>
    <row r="51" spans="6:8" x14ac:dyDescent="0.3">
      <c r="F51" s="27">
        <v>195</v>
      </c>
      <c r="G51" s="28">
        <v>95</v>
      </c>
      <c r="H51" s="29"/>
    </row>
    <row r="52" spans="6:8" x14ac:dyDescent="0.3">
      <c r="F52" s="27">
        <v>226</v>
      </c>
      <c r="G52" s="28">
        <v>120</v>
      </c>
      <c r="H52" s="29"/>
    </row>
    <row r="53" spans="6:8" x14ac:dyDescent="0.3">
      <c r="F53" s="27">
        <v>261</v>
      </c>
      <c r="G53" s="28">
        <v>150</v>
      </c>
      <c r="H53" s="29"/>
    </row>
    <row r="54" spans="6:8" x14ac:dyDescent="0.3">
      <c r="F54" s="27">
        <v>298</v>
      </c>
      <c r="G54" s="28">
        <v>185</v>
      </c>
      <c r="H54" s="29"/>
    </row>
    <row r="55" spans="6:8" x14ac:dyDescent="0.3">
      <c r="F55" s="27">
        <v>352</v>
      </c>
      <c r="G55" s="28">
        <v>240</v>
      </c>
      <c r="H55" s="29"/>
    </row>
    <row r="56" spans="6:8" ht="17.25" thickBot="1" x14ac:dyDescent="0.35">
      <c r="F56" s="30">
        <v>406</v>
      </c>
      <c r="G56" s="31">
        <v>300</v>
      </c>
      <c r="H56" s="32"/>
    </row>
  </sheetData>
  <mergeCells count="27">
    <mergeCell ref="H46:H56"/>
    <mergeCell ref="F27:F28"/>
    <mergeCell ref="G27:G28"/>
    <mergeCell ref="H27:H28"/>
    <mergeCell ref="H29:H41"/>
    <mergeCell ref="F44:F45"/>
    <mergeCell ref="G44:G45"/>
    <mergeCell ref="H44:H45"/>
    <mergeCell ref="F10:F12"/>
    <mergeCell ref="F9:J9"/>
    <mergeCell ref="H10:H12"/>
    <mergeCell ref="G10:G12"/>
    <mergeCell ref="C9:C12"/>
    <mergeCell ref="D9:E9"/>
    <mergeCell ref="C6:I6"/>
    <mergeCell ref="C3:I3"/>
    <mergeCell ref="C4:I4"/>
    <mergeCell ref="C5:I5"/>
    <mergeCell ref="K9:N9"/>
    <mergeCell ref="L10:L12"/>
    <mergeCell ref="M10:M12"/>
    <mergeCell ref="N10:N12"/>
    <mergeCell ref="D10:D12"/>
    <mergeCell ref="E10:E12"/>
    <mergeCell ref="I10:I12"/>
    <mergeCell ref="J10:J12"/>
    <mergeCell ref="K10:K12"/>
  </mergeCell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showInputMessage="1" showErrorMessage="1" errorTitle="Attention" error="Tension spécifique">
          <x14:formula1>
            <xm:f>#REF!</xm:f>
          </x14:formula1>
          <xm:sqref>J3:J4</xm:sqref>
        </x14:dataValidation>
        <x14:dataValidation type="list" showInputMessage="1" showErrorMessage="1">
          <x14:formula1>
            <xm:f>#REF!</xm:f>
          </x14:formula1>
          <xm:sqref>D13:D18 G13:G18</xm:sqref>
        </x14:dataValidation>
        <x14:dataValidation type="list" allowBlank="1" showInputMessage="1" showErrorMessage="1">
          <x14:formula1>
            <xm:f>#REF!</xm:f>
          </x14:formula1>
          <xm:sqref>F13:F18 H13:H18</xm:sqref>
        </x14:dataValidation>
        <x14:dataValidation type="list" errorStyle="information" showInputMessage="1" showErrorMessage="1" errorTitle="Erreur alliage" error="Le type de câble n'estpas pris en charge.">
          <x14:formula1>
            <xm:f>#REF!</xm:f>
          </x14:formula1>
          <xm:sqref>J5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6"/>
  <sheetViews>
    <sheetView topLeftCell="F10" zoomScale="85" zoomScaleNormal="85" workbookViewId="0">
      <selection activeCell="K29" sqref="K29"/>
    </sheetView>
  </sheetViews>
  <sheetFormatPr baseColWidth="10" defaultRowHeight="16.5" x14ac:dyDescent="0.25"/>
  <cols>
    <col min="1" max="1" width="3.140625" style="34" customWidth="1"/>
    <col min="2" max="2" width="15.7109375" style="34" customWidth="1"/>
    <col min="3" max="3" width="35" style="34" customWidth="1"/>
    <col min="4" max="7" width="15.7109375" style="34" customWidth="1"/>
    <col min="8" max="8" width="18.7109375" style="34" customWidth="1"/>
    <col min="9" max="9" width="19" style="34" customWidth="1"/>
    <col min="10" max="12" width="25.7109375" style="34" customWidth="1"/>
    <col min="13" max="13" width="77.140625" style="34" bestFit="1" customWidth="1"/>
    <col min="14" max="14" width="25.7109375" style="34" customWidth="1"/>
    <col min="15" max="15" width="15.7109375" style="34" customWidth="1"/>
    <col min="16" max="16" width="5.7109375" style="34" customWidth="1"/>
    <col min="17" max="16384" width="11.42578125" style="34"/>
  </cols>
  <sheetData>
    <row r="1" spans="2:16" x14ac:dyDescent="0.25">
      <c r="B1" s="33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2:16" ht="17.25" thickBot="1" x14ac:dyDescent="0.3">
      <c r="B2" s="33"/>
      <c r="C2" s="1"/>
      <c r="D2" s="1"/>
      <c r="E2" s="1"/>
      <c r="F2" s="1"/>
      <c r="G2" s="1"/>
      <c r="H2" s="1"/>
      <c r="I2" s="1"/>
      <c r="J2" s="1"/>
      <c r="K2" s="1"/>
      <c r="L2" s="35"/>
      <c r="M2" s="35"/>
      <c r="N2" s="35"/>
      <c r="O2" s="1"/>
      <c r="P2" s="1"/>
    </row>
    <row r="3" spans="2:16" ht="21" thickBot="1" x14ac:dyDescent="0.3">
      <c r="B3" s="33"/>
      <c r="C3" s="36" t="s">
        <v>10</v>
      </c>
      <c r="D3" s="37"/>
      <c r="E3" s="37"/>
      <c r="F3" s="37"/>
      <c r="G3" s="37"/>
      <c r="H3" s="37"/>
      <c r="I3" s="38"/>
      <c r="J3" s="3">
        <v>692.8203230275509</v>
      </c>
      <c r="K3" s="39"/>
      <c r="L3" s="39"/>
      <c r="M3" s="35"/>
      <c r="N3" s="2"/>
      <c r="O3" s="1"/>
      <c r="P3" s="1"/>
    </row>
    <row r="4" spans="2:16" ht="21" thickBot="1" x14ac:dyDescent="0.3">
      <c r="B4" s="33"/>
      <c r="C4" s="36" t="s">
        <v>15</v>
      </c>
      <c r="D4" s="37"/>
      <c r="E4" s="37"/>
      <c r="F4" s="37"/>
      <c r="G4" s="37"/>
      <c r="H4" s="37"/>
      <c r="I4" s="38"/>
      <c r="J4" s="4">
        <v>230</v>
      </c>
      <c r="K4" s="39"/>
      <c r="L4" s="39"/>
      <c r="M4" s="35"/>
      <c r="N4" s="2"/>
      <c r="O4" s="1"/>
      <c r="P4" s="1"/>
    </row>
    <row r="5" spans="2:16" ht="21" thickBot="1" x14ac:dyDescent="0.3">
      <c r="B5" s="33"/>
      <c r="C5" s="40" t="s">
        <v>18</v>
      </c>
      <c r="D5" s="41"/>
      <c r="E5" s="41"/>
      <c r="F5" s="41"/>
      <c r="G5" s="41"/>
      <c r="H5" s="41"/>
      <c r="I5" s="41"/>
      <c r="J5" s="6" t="s">
        <v>16</v>
      </c>
      <c r="K5" s="42"/>
      <c r="L5" s="39"/>
      <c r="M5" s="35"/>
      <c r="N5" s="2"/>
      <c r="O5" s="43"/>
      <c r="P5" s="43"/>
    </row>
    <row r="6" spans="2:16" ht="20.25" x14ac:dyDescent="0.25">
      <c r="B6" s="33"/>
      <c r="C6" s="44" t="s">
        <v>14</v>
      </c>
      <c r="D6" s="44"/>
      <c r="E6" s="44"/>
      <c r="F6" s="44"/>
      <c r="G6" s="44"/>
      <c r="H6" s="44"/>
      <c r="I6" s="44"/>
      <c r="J6" s="5"/>
      <c r="K6" s="2"/>
      <c r="L6" s="2"/>
      <c r="M6" s="35"/>
      <c r="N6" s="2"/>
      <c r="O6" s="43"/>
      <c r="P6" s="43"/>
    </row>
    <row r="7" spans="2:16" ht="20.25" x14ac:dyDescent="0.25">
      <c r="B7" s="33"/>
      <c r="C7" s="45"/>
      <c r="D7" s="45"/>
      <c r="E7" s="45"/>
      <c r="F7" s="45"/>
      <c r="G7" s="45"/>
      <c r="H7" s="45"/>
      <c r="I7" s="45"/>
      <c r="J7" s="45"/>
      <c r="K7" s="45"/>
      <c r="L7" s="46"/>
      <c r="M7" s="46"/>
      <c r="N7" s="46"/>
      <c r="O7" s="43"/>
      <c r="P7" s="43"/>
    </row>
    <row r="8" spans="2:16" ht="20.25" x14ac:dyDescent="0.25">
      <c r="B8" s="33"/>
      <c r="C8" s="45"/>
      <c r="D8" s="45"/>
      <c r="E8" s="45"/>
      <c r="F8" s="45"/>
      <c r="G8" s="45"/>
      <c r="H8" s="45"/>
      <c r="I8" s="45"/>
      <c r="J8" s="45"/>
      <c r="K8" s="45"/>
      <c r="L8" s="46"/>
      <c r="M8" s="46"/>
      <c r="N8" s="46"/>
      <c r="O8" s="43"/>
      <c r="P8" s="43"/>
    </row>
    <row r="9" spans="2:16" ht="22.5" x14ac:dyDescent="0.25">
      <c r="B9" s="33"/>
      <c r="C9" s="51"/>
      <c r="D9" s="57" t="s">
        <v>0</v>
      </c>
      <c r="E9" s="53"/>
      <c r="F9" s="53" t="s">
        <v>1</v>
      </c>
      <c r="G9" s="53"/>
      <c r="H9" s="53"/>
      <c r="I9" s="53"/>
      <c r="J9" s="53"/>
      <c r="K9" s="53" t="s">
        <v>2</v>
      </c>
      <c r="L9" s="53"/>
      <c r="M9" s="53"/>
      <c r="N9" s="58"/>
      <c r="O9" s="43"/>
      <c r="P9" s="43"/>
    </row>
    <row r="10" spans="2:16" x14ac:dyDescent="0.25">
      <c r="B10" s="33"/>
      <c r="C10" s="51"/>
      <c r="D10" s="59" t="s">
        <v>3</v>
      </c>
      <c r="E10" s="54" t="s">
        <v>4</v>
      </c>
      <c r="F10" s="54" t="s">
        <v>19</v>
      </c>
      <c r="G10" s="54" t="s">
        <v>21</v>
      </c>
      <c r="H10" s="54" t="s">
        <v>20</v>
      </c>
      <c r="I10" s="54" t="s">
        <v>9</v>
      </c>
      <c r="J10" s="54" t="s">
        <v>22</v>
      </c>
      <c r="K10" s="54" t="s">
        <v>8</v>
      </c>
      <c r="L10" s="54" t="s">
        <v>5</v>
      </c>
      <c r="M10" s="54" t="s">
        <v>7</v>
      </c>
      <c r="N10" s="60" t="s">
        <v>6</v>
      </c>
      <c r="O10" s="43"/>
      <c r="P10" s="43"/>
    </row>
    <row r="11" spans="2:16" x14ac:dyDescent="0.25">
      <c r="B11" s="33"/>
      <c r="C11" s="51"/>
      <c r="D11" s="59"/>
      <c r="E11" s="54"/>
      <c r="F11" s="54"/>
      <c r="G11" s="54"/>
      <c r="H11" s="54"/>
      <c r="I11" s="54"/>
      <c r="J11" s="54"/>
      <c r="K11" s="54"/>
      <c r="L11" s="54"/>
      <c r="M11" s="54"/>
      <c r="N11" s="60"/>
      <c r="O11" s="43"/>
      <c r="P11" s="43"/>
    </row>
    <row r="12" spans="2:16" s="48" customFormat="1" x14ac:dyDescent="0.25">
      <c r="B12" s="47"/>
      <c r="C12" s="51"/>
      <c r="D12" s="59"/>
      <c r="E12" s="54"/>
      <c r="F12" s="54"/>
      <c r="G12" s="54"/>
      <c r="H12" s="54"/>
      <c r="I12" s="54"/>
      <c r="J12" s="54"/>
      <c r="K12" s="54"/>
      <c r="L12" s="54"/>
      <c r="M12" s="54"/>
      <c r="N12" s="60"/>
      <c r="O12" s="43"/>
      <c r="P12" s="43"/>
    </row>
    <row r="13" spans="2:16" ht="34.5" x14ac:dyDescent="0.25">
      <c r="B13" s="33"/>
      <c r="C13" s="46"/>
      <c r="D13" s="61">
        <v>4</v>
      </c>
      <c r="E13" s="55">
        <f>D13+G13</f>
        <v>4</v>
      </c>
      <c r="F13" s="55">
        <v>7</v>
      </c>
      <c r="G13" s="55">
        <v>0</v>
      </c>
      <c r="H13" s="55">
        <v>0</v>
      </c>
      <c r="I13" s="55">
        <f>(D13*F13)+(G13*H13)</f>
        <v>28</v>
      </c>
      <c r="J13" s="55">
        <f>I13</f>
        <v>28</v>
      </c>
      <c r="K13" s="56">
        <f>J13+5*(SQRT(E13))</f>
        <v>38</v>
      </c>
      <c r="L13" s="56">
        <f>K13*1000/$J$3</f>
        <v>54.848275573014448</v>
      </c>
      <c r="M13" s="69" t="s">
        <v>25</v>
      </c>
      <c r="N13" s="62"/>
      <c r="O13" s="1"/>
      <c r="P13" s="1"/>
    </row>
    <row r="14" spans="2:16" ht="20.25" x14ac:dyDescent="0.25">
      <c r="B14" s="33"/>
      <c r="C14" s="46"/>
      <c r="D14" s="61">
        <v>4</v>
      </c>
      <c r="E14" s="55">
        <f>SUM(D13:D14)+G14</f>
        <v>8</v>
      </c>
      <c r="F14" s="55">
        <v>7</v>
      </c>
      <c r="G14" s="55">
        <v>0</v>
      </c>
      <c r="H14" s="55">
        <v>0</v>
      </c>
      <c r="I14" s="55">
        <f t="shared" ref="I14:I18" si="0">(D14*F14)+(G14*H14)</f>
        <v>28</v>
      </c>
      <c r="J14" s="55">
        <f>SUM(I13:I14)</f>
        <v>56</v>
      </c>
      <c r="K14" s="56">
        <f t="shared" ref="K14:K18" si="1">J14+5*(SQRT(E14))</f>
        <v>70.142135623730951</v>
      </c>
      <c r="L14" s="56">
        <f>K14*1000/$J$3</f>
        <v>101.24145220974076</v>
      </c>
      <c r="M14" s="55"/>
      <c r="N14" s="62"/>
      <c r="O14" s="1"/>
      <c r="P14" s="1"/>
    </row>
    <row r="15" spans="2:16" ht="20.25" x14ac:dyDescent="0.25">
      <c r="B15" s="33"/>
      <c r="C15" s="46"/>
      <c r="D15" s="61">
        <v>4</v>
      </c>
      <c r="E15" s="55">
        <f>SUM(D13:D15)+G15</f>
        <v>12</v>
      </c>
      <c r="F15" s="55">
        <v>7</v>
      </c>
      <c r="G15" s="55">
        <v>0</v>
      </c>
      <c r="H15" s="55">
        <v>0</v>
      </c>
      <c r="I15" s="55">
        <f t="shared" si="0"/>
        <v>28</v>
      </c>
      <c r="J15" s="55">
        <f>SUM(I13:I15)</f>
        <v>84</v>
      </c>
      <c r="K15" s="56">
        <f t="shared" si="1"/>
        <v>101.32050807568876</v>
      </c>
      <c r="L15" s="56">
        <f>K15*1000/$J$3</f>
        <v>146.2435565298214</v>
      </c>
      <c r="M15" s="55"/>
      <c r="N15" s="62"/>
      <c r="O15" s="1"/>
      <c r="P15" s="1"/>
    </row>
    <row r="16" spans="2:16" ht="20.25" x14ac:dyDescent="0.25">
      <c r="B16" s="33"/>
      <c r="C16" s="46"/>
      <c r="D16" s="61">
        <v>4</v>
      </c>
      <c r="E16" s="55">
        <f>SUM(D13:D16)+G16</f>
        <v>16</v>
      </c>
      <c r="F16" s="55">
        <v>7</v>
      </c>
      <c r="G16" s="55">
        <v>0</v>
      </c>
      <c r="H16" s="55">
        <v>0</v>
      </c>
      <c r="I16" s="55">
        <f t="shared" si="0"/>
        <v>28</v>
      </c>
      <c r="J16" s="55">
        <f>SUM(I13:I16)</f>
        <v>112</v>
      </c>
      <c r="K16" s="56">
        <f t="shared" si="1"/>
        <v>132</v>
      </c>
      <c r="L16" s="56">
        <f>K16*1000/$J$3</f>
        <v>190.52558883257652</v>
      </c>
      <c r="M16" s="55"/>
      <c r="N16" s="62"/>
      <c r="O16" s="1"/>
      <c r="P16" s="1"/>
    </row>
    <row r="17" spans="2:16" ht="20.25" x14ac:dyDescent="0.25">
      <c r="B17" s="33"/>
      <c r="C17" s="46"/>
      <c r="D17" s="61">
        <v>4</v>
      </c>
      <c r="E17" s="55">
        <f>SUM(D13:D17)</f>
        <v>20</v>
      </c>
      <c r="F17" s="55">
        <v>7</v>
      </c>
      <c r="G17" s="55">
        <v>0</v>
      </c>
      <c r="H17" s="55">
        <v>0</v>
      </c>
      <c r="I17" s="55">
        <f t="shared" si="0"/>
        <v>28</v>
      </c>
      <c r="J17" s="55">
        <f>SUM(I13:I17)</f>
        <v>140</v>
      </c>
      <c r="K17" s="56">
        <f t="shared" si="1"/>
        <v>162.36067977499789</v>
      </c>
      <c r="L17" s="56">
        <f>K17*1000/$J$3</f>
        <v>234.34745543476416</v>
      </c>
      <c r="M17" s="55"/>
      <c r="N17" s="62"/>
      <c r="O17" s="1"/>
      <c r="P17" s="1"/>
    </row>
    <row r="18" spans="2:16" ht="18" thickBot="1" x14ac:dyDescent="0.3">
      <c r="B18" s="33"/>
      <c r="C18" s="52"/>
      <c r="D18" s="63">
        <v>2</v>
      </c>
      <c r="E18" s="64">
        <f>SUM(D13:D18)+(G13:G18)</f>
        <v>23</v>
      </c>
      <c r="F18" s="64">
        <v>5</v>
      </c>
      <c r="G18" s="64">
        <v>1</v>
      </c>
      <c r="H18" s="64">
        <v>18</v>
      </c>
      <c r="I18" s="64">
        <f t="shared" si="0"/>
        <v>28</v>
      </c>
      <c r="J18" s="64">
        <f>SUM(I13:I18)</f>
        <v>168</v>
      </c>
      <c r="K18" s="65">
        <f t="shared" si="1"/>
        <v>191.97915761656361</v>
      </c>
      <c r="L18" s="65">
        <f>K18*1000/$J$3</f>
        <v>277.09804582180146</v>
      </c>
      <c r="M18" s="64"/>
      <c r="N18" s="66"/>
      <c r="O18" s="1"/>
      <c r="P18" s="1"/>
    </row>
    <row r="25" spans="2:16" x14ac:dyDescent="0.25">
      <c r="M25" s="70" t="s">
        <v>26</v>
      </c>
    </row>
    <row r="26" spans="2:16" ht="17.25" thickBot="1" x14ac:dyDescent="0.3">
      <c r="M26" s="70" t="s">
        <v>27</v>
      </c>
    </row>
    <row r="27" spans="2:16" x14ac:dyDescent="0.25">
      <c r="F27" s="7" t="s">
        <v>12</v>
      </c>
      <c r="G27" s="8" t="s">
        <v>11</v>
      </c>
      <c r="H27" s="9" t="s">
        <v>17</v>
      </c>
    </row>
    <row r="28" spans="2:16" ht="17.25" thickBot="1" x14ac:dyDescent="0.3">
      <c r="F28" s="10"/>
      <c r="G28" s="11"/>
      <c r="H28" s="12"/>
    </row>
    <row r="29" spans="2:16" x14ac:dyDescent="0.3">
      <c r="F29" s="13">
        <v>48</v>
      </c>
      <c r="G29" s="14">
        <v>6</v>
      </c>
      <c r="H29" s="15">
        <v>2.3E-2</v>
      </c>
    </row>
    <row r="30" spans="2:16" x14ac:dyDescent="0.3">
      <c r="F30" s="16">
        <v>63</v>
      </c>
      <c r="G30" s="17">
        <v>10</v>
      </c>
      <c r="H30" s="18"/>
    </row>
    <row r="31" spans="2:16" x14ac:dyDescent="0.3">
      <c r="F31" s="16">
        <v>85</v>
      </c>
      <c r="G31" s="17">
        <v>16</v>
      </c>
      <c r="H31" s="18"/>
    </row>
    <row r="32" spans="2:16" x14ac:dyDescent="0.3">
      <c r="F32" s="16">
        <v>112</v>
      </c>
      <c r="G32" s="17">
        <v>25</v>
      </c>
      <c r="H32" s="18"/>
    </row>
    <row r="33" spans="6:8" x14ac:dyDescent="0.3">
      <c r="F33" s="16">
        <v>138</v>
      </c>
      <c r="G33" s="17">
        <v>35</v>
      </c>
      <c r="H33" s="18"/>
    </row>
    <row r="34" spans="6:8" x14ac:dyDescent="0.3">
      <c r="F34" s="16">
        <v>168</v>
      </c>
      <c r="G34" s="17">
        <v>50</v>
      </c>
      <c r="H34" s="18"/>
    </row>
    <row r="35" spans="6:8" x14ac:dyDescent="0.3">
      <c r="F35" s="16">
        <v>213</v>
      </c>
      <c r="G35" s="17">
        <v>70</v>
      </c>
      <c r="H35" s="18"/>
    </row>
    <row r="36" spans="6:8" x14ac:dyDescent="0.3">
      <c r="F36" s="16">
        <v>258</v>
      </c>
      <c r="G36" s="17">
        <v>95</v>
      </c>
      <c r="H36" s="18"/>
    </row>
    <row r="37" spans="6:8" x14ac:dyDescent="0.3">
      <c r="F37" s="16">
        <v>299</v>
      </c>
      <c r="G37" s="17">
        <v>120</v>
      </c>
      <c r="H37" s="18"/>
    </row>
    <row r="38" spans="6:8" x14ac:dyDescent="0.3">
      <c r="F38" s="16">
        <v>344</v>
      </c>
      <c r="G38" s="17">
        <v>150</v>
      </c>
      <c r="H38" s="18"/>
    </row>
    <row r="39" spans="6:8" x14ac:dyDescent="0.3">
      <c r="F39" s="16">
        <v>392</v>
      </c>
      <c r="G39" s="17">
        <v>185</v>
      </c>
      <c r="H39" s="18"/>
    </row>
    <row r="40" spans="6:8" x14ac:dyDescent="0.3">
      <c r="F40" s="16">
        <v>461</v>
      </c>
      <c r="G40" s="17">
        <v>240</v>
      </c>
      <c r="H40" s="18"/>
    </row>
    <row r="41" spans="6:8" ht="17.25" thickBot="1" x14ac:dyDescent="0.35">
      <c r="F41" s="19">
        <v>530</v>
      </c>
      <c r="G41" s="20">
        <v>300</v>
      </c>
      <c r="H41" s="21"/>
    </row>
    <row r="42" spans="6:8" x14ac:dyDescent="0.25">
      <c r="F42" s="49"/>
      <c r="G42" s="50"/>
      <c r="H42" s="50"/>
    </row>
    <row r="43" spans="6:8" ht="17.25" thickBot="1" x14ac:dyDescent="0.3">
      <c r="F43" s="49"/>
      <c r="G43" s="50"/>
      <c r="H43" s="50"/>
    </row>
    <row r="44" spans="6:8" x14ac:dyDescent="0.25">
      <c r="F44" s="7" t="s">
        <v>12</v>
      </c>
      <c r="G44" s="8" t="s">
        <v>13</v>
      </c>
      <c r="H44" s="9" t="s">
        <v>14</v>
      </c>
    </row>
    <row r="45" spans="6:8" ht="17.25" thickBot="1" x14ac:dyDescent="0.3">
      <c r="F45" s="22"/>
      <c r="G45" s="23"/>
      <c r="H45" s="12"/>
    </row>
    <row r="46" spans="6:8" x14ac:dyDescent="0.3">
      <c r="F46" s="24">
        <v>66</v>
      </c>
      <c r="G46" s="25">
        <v>16</v>
      </c>
      <c r="H46" s="26">
        <v>3.6999999999999998E-2</v>
      </c>
    </row>
    <row r="47" spans="6:8" x14ac:dyDescent="0.3">
      <c r="F47" s="27">
        <v>83</v>
      </c>
      <c r="G47" s="28">
        <v>25</v>
      </c>
      <c r="H47" s="29"/>
    </row>
    <row r="48" spans="6:8" x14ac:dyDescent="0.3">
      <c r="F48" s="27">
        <v>103</v>
      </c>
      <c r="G48" s="28">
        <v>35</v>
      </c>
      <c r="H48" s="29"/>
    </row>
    <row r="49" spans="6:8" x14ac:dyDescent="0.3">
      <c r="F49" s="27">
        <v>125</v>
      </c>
      <c r="G49" s="28">
        <v>50</v>
      </c>
      <c r="H49" s="29"/>
    </row>
    <row r="50" spans="6:8" x14ac:dyDescent="0.3">
      <c r="F50" s="27">
        <v>160</v>
      </c>
      <c r="G50" s="28">
        <v>70</v>
      </c>
      <c r="H50" s="29"/>
    </row>
    <row r="51" spans="6:8" x14ac:dyDescent="0.3">
      <c r="F51" s="27">
        <v>195</v>
      </c>
      <c r="G51" s="28">
        <v>95</v>
      </c>
      <c r="H51" s="29"/>
    </row>
    <row r="52" spans="6:8" x14ac:dyDescent="0.3">
      <c r="F52" s="27">
        <v>226</v>
      </c>
      <c r="G52" s="28">
        <v>120</v>
      </c>
      <c r="H52" s="29"/>
    </row>
    <row r="53" spans="6:8" x14ac:dyDescent="0.3">
      <c r="F53" s="27">
        <v>261</v>
      </c>
      <c r="G53" s="28">
        <v>150</v>
      </c>
      <c r="H53" s="29"/>
    </row>
    <row r="54" spans="6:8" x14ac:dyDescent="0.3">
      <c r="F54" s="27">
        <v>298</v>
      </c>
      <c r="G54" s="28">
        <v>185</v>
      </c>
      <c r="H54" s="29"/>
    </row>
    <row r="55" spans="6:8" x14ac:dyDescent="0.3">
      <c r="F55" s="27">
        <v>352</v>
      </c>
      <c r="G55" s="28">
        <v>240</v>
      </c>
      <c r="H55" s="29"/>
    </row>
    <row r="56" spans="6:8" ht="17.25" thickBot="1" x14ac:dyDescent="0.35">
      <c r="F56" s="30">
        <v>406</v>
      </c>
      <c r="G56" s="31">
        <v>300</v>
      </c>
      <c r="H56" s="32"/>
    </row>
  </sheetData>
  <mergeCells count="27">
    <mergeCell ref="F44:F45"/>
    <mergeCell ref="G44:G45"/>
    <mergeCell ref="H44:H45"/>
    <mergeCell ref="H46:H56"/>
    <mergeCell ref="M10:M12"/>
    <mergeCell ref="N10:N12"/>
    <mergeCell ref="F27:F28"/>
    <mergeCell ref="G27:G28"/>
    <mergeCell ref="H27:H28"/>
    <mergeCell ref="H29:H41"/>
    <mergeCell ref="K9:N9"/>
    <mergeCell ref="D10:D12"/>
    <mergeCell ref="E10:E12"/>
    <mergeCell ref="F10:F12"/>
    <mergeCell ref="G10:G12"/>
    <mergeCell ref="H10:H12"/>
    <mergeCell ref="I10:I12"/>
    <mergeCell ref="J10:J12"/>
    <mergeCell ref="K10:K12"/>
    <mergeCell ref="L10:L12"/>
    <mergeCell ref="C3:I3"/>
    <mergeCell ref="C4:I4"/>
    <mergeCell ref="C5:I5"/>
    <mergeCell ref="C6:I6"/>
    <mergeCell ref="C9:C12"/>
    <mergeCell ref="D9:E9"/>
    <mergeCell ref="F9:J9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4">
        <x14:dataValidation type="list" errorStyle="information" showInputMessage="1" showErrorMessage="1" errorTitle="Erreur alliage" error="Le type de câble n'estpas pris en charge.">
          <x14:formula1>
            <xm:f>#REF!</xm:f>
          </x14:formula1>
          <xm:sqref>J5</xm:sqref>
        </x14:dataValidation>
        <x14:dataValidation type="list" allowBlank="1" showInputMessage="1" showErrorMessage="1">
          <x14:formula1>
            <xm:f>#REF!</xm:f>
          </x14:formula1>
          <xm:sqref>F13:F18 H13:H18</xm:sqref>
        </x14:dataValidation>
        <x14:dataValidation type="list" showInputMessage="1" showErrorMessage="1">
          <x14:formula1>
            <xm:f>#REF!</xm:f>
          </x14:formula1>
          <xm:sqref>D13:D18 G13:G18</xm:sqref>
        </x14:dataValidation>
        <x14:dataValidation type="list" errorStyle="warning" showInputMessage="1" showErrorMessage="1" errorTitle="Attention" error="Tension spécifique">
          <x14:formula1>
            <xm:f>#REF!</xm:f>
          </x14:formula1>
          <xm:sqref>J3:J4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valeur la plus proche</vt:lpstr>
      <vt:lpstr>Valeur direct sup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Adam</dc:creator>
  <cp:lastModifiedBy>Adam</cp:lastModifiedBy>
  <cp:lastPrinted>2014-11-02T12:01:00Z</cp:lastPrinted>
  <dcterms:created xsi:type="dcterms:W3CDTF">2014-10-31T18:51:05Z</dcterms:created>
  <dcterms:modified xsi:type="dcterms:W3CDTF">2014-11-12T01:11:44Z</dcterms:modified>
</cp:coreProperties>
</file>