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Acceuil" sheetId="1" r:id="rId1"/>
    <sheet name="Modele" sheetId="23" r:id="rId2"/>
    <sheet name="Feuil1" sheetId="25" r:id="rId3"/>
    <sheet name="ListeEnfant" sheetId="2" state="hidden" r:id="rId4"/>
    <sheet name="Info" sheetId="24" state="hidden" r:id="rId5"/>
  </sheets>
  <definedNames>
    <definedName name="Août_22" localSheetId="1">#REF!</definedName>
    <definedName name="Août_22">#REF!</definedName>
    <definedName name="Août_242578" localSheetId="1">#REF!</definedName>
    <definedName name="Août_242578">#REF!</definedName>
    <definedName name="Avril_2036">#REF!</definedName>
    <definedName name="Avril_547856" localSheetId="1">#REF!</definedName>
    <definedName name="Avril_547856">#REF!</definedName>
    <definedName name="Avril_ghjjgh" localSheetId="1">#REF!</definedName>
    <definedName name="Avril_ghjjgh">#REF!</definedName>
    <definedName name="Février_1230" localSheetId="1">#REF!</definedName>
    <definedName name="Février_1230">#REF!</definedName>
    <definedName name="Février_123369" localSheetId="1">#REF!</definedName>
    <definedName name="Février_123369">#REF!</definedName>
    <definedName name="Février_1235" localSheetId="1">#REF!</definedName>
    <definedName name="Février_1235">#REF!</definedName>
    <definedName name="Février_1236" localSheetId="1">#REF!</definedName>
    <definedName name="Février_1236">#REF!</definedName>
    <definedName name="Février_2013" localSheetId="1">#REF!</definedName>
    <definedName name="Février_2013">#REF!</definedName>
    <definedName name="Février_2014" localSheetId="1">#REF!</definedName>
    <definedName name="Février_2014">#REF!</definedName>
    <definedName name="Février_2036" localSheetId="1">#REF!</definedName>
    <definedName name="Février_2036">#REF!</definedName>
    <definedName name="Février_23656" localSheetId="1">#REF!</definedName>
    <definedName name="Février_23656">#REF!</definedName>
    <definedName name="Février_246" localSheetId="1">#REF!</definedName>
    <definedName name="Février_246">#REF!</definedName>
    <definedName name="Février_2625" localSheetId="1">#REF!</definedName>
    <definedName name="Février_2625">#REF!</definedName>
    <definedName name="Février_54" localSheetId="1">#REF!</definedName>
    <definedName name="Février_54">#REF!</definedName>
    <definedName name="Janvier_1225" localSheetId="1">#REF!</definedName>
    <definedName name="Janvier_1225">#REF!</definedName>
    <definedName name="Janvier_1236" localSheetId="1">#REF!</definedName>
    <definedName name="Janvier_1236">#REF!</definedName>
    <definedName name="Juillet_12132" localSheetId="1">#REF!</definedName>
    <definedName name="Juillet_12132">#REF!</definedName>
    <definedName name="Juin_2012" localSheetId="1">#REF!</definedName>
    <definedName name="Juin_2012">#REF!</definedName>
    <definedName name="Mai_1232" localSheetId="1">#REF!</definedName>
    <definedName name="Mai_1232">#REF!</definedName>
    <definedName name="Mai_23654" localSheetId="1">#REF!</definedName>
    <definedName name="Mai_23654">#REF!</definedName>
    <definedName name="Mai_256" localSheetId="1">#REF!</definedName>
    <definedName name="Mai_256">#REF!</definedName>
    <definedName name="Mars_121321" localSheetId="1">#REF!</definedName>
    <definedName name="Mars_121321">#REF!</definedName>
    <definedName name="Mars_1236" localSheetId="1">#REF!</definedName>
    <definedName name="Mars_1236">#REF!</definedName>
    <definedName name="Mars_2016" localSheetId="1">#REF!</definedName>
    <definedName name="Mars_2016">#REF!</definedName>
    <definedName name="Mars_36" localSheetId="1">#REF!</definedName>
    <definedName name="Mars_36">#REF!</definedName>
    <definedName name="Modèle" localSheetId="1">Modele!$A$1:$J$38</definedName>
  </definedNames>
  <calcPr calcId="152511"/>
  <fileRecoveryPr repairLoad="1"/>
</workbook>
</file>

<file path=xl/calcChain.xml><?xml version="1.0" encoding="utf-8"?>
<calcChain xmlns="http://schemas.openxmlformats.org/spreadsheetml/2006/main">
  <c r="D1" i="25" l="1"/>
  <c r="C1" i="25"/>
  <c r="B1" i="25"/>
  <c r="A1" i="25"/>
  <c r="A26" i="23"/>
  <c r="A7" i="23"/>
  <c r="I38" i="23" l="1"/>
  <c r="H38" i="23"/>
  <c r="G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38" i="23" s="1"/>
  <c r="D2" i="23"/>
  <c r="A34" i="23"/>
  <c r="A22" i="23"/>
  <c r="A14" i="23"/>
  <c r="A29" i="23"/>
  <c r="A19" i="23"/>
  <c r="A37" i="23"/>
  <c r="A23" i="23"/>
  <c r="A36" i="23"/>
  <c r="A28" i="23"/>
  <c r="A20" i="23"/>
  <c r="A12" i="23"/>
  <c r="A27" i="23"/>
  <c r="A15" i="23"/>
  <c r="A31" i="23"/>
  <c r="A9" i="23"/>
  <c r="A30" i="23"/>
  <c r="A18" i="23"/>
  <c r="A10" i="23"/>
  <c r="A25" i="23"/>
  <c r="A11" i="23"/>
  <c r="A33" i="23"/>
  <c r="A13" i="23"/>
  <c r="A32" i="23"/>
  <c r="A24" i="23"/>
  <c r="A16" i="23"/>
  <c r="A8" i="23"/>
  <c r="A21" i="23"/>
  <c r="A35" i="23"/>
  <c r="A17" i="23"/>
  <c r="J38" i="23" l="1"/>
</calcChain>
</file>

<file path=xl/sharedStrings.xml><?xml version="1.0" encoding="utf-8"?>
<sst xmlns="http://schemas.openxmlformats.org/spreadsheetml/2006/main" count="44" uniqueCount="41">
  <si>
    <t>Nom</t>
  </si>
  <si>
    <t>Date de Naissance</t>
  </si>
  <si>
    <t>Lieu de Naissance</t>
  </si>
  <si>
    <t>Date</t>
  </si>
  <si>
    <t>Heur de départ</t>
  </si>
  <si>
    <t>Matin</t>
  </si>
  <si>
    <t>Gouter</t>
  </si>
  <si>
    <t>Repas</t>
  </si>
  <si>
    <t>Indemnité journaliere</t>
  </si>
  <si>
    <t>Observation</t>
  </si>
  <si>
    <t>Mois</t>
  </si>
  <si>
    <t>Septembre</t>
  </si>
  <si>
    <t>Année</t>
  </si>
  <si>
    <t>Contrat:</t>
  </si>
  <si>
    <t>Total</t>
  </si>
  <si>
    <t>Total heure travaillé</t>
  </si>
  <si>
    <t>Février</t>
  </si>
  <si>
    <t>Heure de départ</t>
  </si>
  <si>
    <t>Après midi</t>
  </si>
  <si>
    <t>bis</t>
  </si>
  <si>
    <t>Enfant:</t>
  </si>
  <si>
    <t>Janvier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</si>
  <si>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</si>
  <si>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</si>
  <si>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</si>
  <si>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</si>
  <si>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</si>
  <si>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</si>
  <si>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</si>
  <si>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</si>
  <si>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</si>
  <si>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Heure d'arrivée</t>
  </si>
  <si>
    <t>2,5</t>
  </si>
  <si>
    <t>2,65</t>
  </si>
  <si>
    <t>2,97</t>
  </si>
  <si>
    <t>3,25</t>
  </si>
  <si>
    <t>8a10</t>
  </si>
  <si>
    <t>.</t>
  </si>
  <si>
    <t>,</t>
  </si>
  <si>
    <t>avril</t>
  </si>
  <si>
    <t>ferie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</si>
</sst>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u/>
      <sz val="4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BE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ont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164" fontId="0" fillId="2" borderId="22" xfId="0" applyNumberFormat="1" applyFont="1" applyFill="1" applyBorder="1" applyAlignment="1">
      <alignment horizontal="center" vertical="center"/>
    </xf>
    <xf numFmtId="165" fontId="0" fillId="2" borderId="22" xfId="0" applyNumberFormat="1" applyFont="1" applyFill="1" applyBorder="1" applyAlignment="1">
      <alignment horizontal="center" vertical="center"/>
    </xf>
    <xf numFmtId="165" fontId="0" fillId="2" borderId="23" xfId="0" applyNumberFormat="1" applyFont="1" applyFill="1" applyBorder="1" applyAlignment="1">
      <alignment horizontal="center" vertical="center"/>
    </xf>
    <xf numFmtId="165" fontId="0" fillId="3" borderId="24" xfId="0" applyNumberFormat="1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164" fontId="0" fillId="4" borderId="27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0" fillId="6" borderId="7" xfId="0" applyNumberFormat="1" applyFont="1" applyFill="1" applyBorder="1" applyAlignment="1">
      <alignment horizontal="center" vertical="center"/>
    </xf>
    <xf numFmtId="164" fontId="0" fillId="6" borderId="8" xfId="0" applyNumberFormat="1" applyFont="1" applyFill="1" applyBorder="1" applyAlignment="1">
      <alignment horizontal="center" vertical="center"/>
    </xf>
    <xf numFmtId="165" fontId="0" fillId="6" borderId="8" xfId="0" applyNumberFormat="1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7" borderId="7" xfId="0" applyNumberFormat="1" applyFont="1" applyFill="1" applyBorder="1" applyAlignment="1">
      <alignment horizontal="center" vertical="center"/>
    </xf>
    <xf numFmtId="164" fontId="0" fillId="7" borderId="8" xfId="0" applyNumberFormat="1" applyFont="1" applyFill="1" applyBorder="1" applyAlignment="1">
      <alignment horizontal="center" vertical="center"/>
    </xf>
    <xf numFmtId="165" fontId="0" fillId="7" borderId="8" xfId="0" applyNumberFormat="1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7" borderId="5" xfId="0" applyNumberFormat="1" applyFont="1" applyFill="1" applyBorder="1" applyAlignment="1">
      <alignment horizontal="center" vertical="center"/>
    </xf>
    <xf numFmtId="165" fontId="0" fillId="7" borderId="5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4" fontId="0" fillId="7" borderId="4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6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7" borderId="10" xfId="0" applyNumberFormat="1" applyFont="1" applyFill="1" applyBorder="1" applyAlignment="1">
      <alignment horizontal="center" vertical="center"/>
    </xf>
    <xf numFmtId="164" fontId="0" fillId="7" borderId="25" xfId="0" applyNumberFormat="1" applyFont="1" applyFill="1" applyBorder="1" applyAlignment="1">
      <alignment horizontal="center" vertical="center"/>
    </xf>
    <xf numFmtId="165" fontId="0" fillId="7" borderId="25" xfId="0" applyNumberFormat="1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2</xdr:row>
          <xdr:rowOff>85725</xdr:rowOff>
        </xdr:from>
        <xdr:to>
          <xdr:col>15</xdr:col>
          <xdr:colOff>590550</xdr:colOff>
          <xdr:row>10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sng" strike="noStrike" baseline="0">
                  <a:solidFill>
                    <a:srgbClr val="FF0000"/>
                  </a:solidFill>
                  <a:latin typeface="Calibri"/>
                </a:rPr>
                <a:t>Demarer le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6" sqref="E16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542925</xdr:colOff>
                    <xdr:row>2</xdr:row>
                    <xdr:rowOff>85725</xdr:rowOff>
                  </from>
                  <to>
                    <xdr:col>15</xdr:col>
                    <xdr:colOff>590550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3"/>
  <sheetViews>
    <sheetView tabSelected="1" workbookViewId="0">
      <selection activeCell="A2" sqref="A2"/>
    </sheetView>
  </sheetViews>
  <sheetFormatPr baseColWidth="10" defaultRowHeight="15" x14ac:dyDescent="0.25"/>
  <cols>
    <col min="1" max="1" width="16.85546875" style="1" customWidth="1"/>
    <col min="2" max="9" width="10.7109375" style="1" customWidth="1"/>
    <col min="10" max="10" width="27" style="1" customWidth="1"/>
    <col min="11" max="11" width="11.42578125" style="1" customWidth="1"/>
    <col min="12" max="12" width="54.28515625" style="1" customWidth="1"/>
    <col min="13" max="13" width="14.85546875" style="1" customWidth="1"/>
    <col min="14" max="14" width="16.28515625" style="1" customWidth="1"/>
    <col min="15" max="16384" width="11.42578125" style="1"/>
  </cols>
  <sheetData>
    <row r="1" spans="1:14" ht="12.95" customHeight="1" x14ac:dyDescent="0.25">
      <c r="C1" s="7"/>
      <c r="D1" s="8"/>
      <c r="E1" s="8"/>
      <c r="F1" s="8"/>
      <c r="G1" s="8"/>
      <c r="H1" s="8"/>
      <c r="I1" s="14" t="s">
        <v>10</v>
      </c>
      <c r="J1" s="15" t="s">
        <v>39</v>
      </c>
    </row>
    <row r="2" spans="1:14" ht="12.95" customHeight="1" x14ac:dyDescent="0.25">
      <c r="C2" s="13" t="s">
        <v>20</v>
      </c>
      <c r="D2" s="48" t="str">
        <f ca="1">MID(CELL("filename",C2),FIND("]",CELL("filename",C2))+1,32)</f>
        <v>Modele</v>
      </c>
      <c r="E2" s="49"/>
      <c r="F2" s="49"/>
      <c r="G2" s="9"/>
      <c r="H2" s="9"/>
      <c r="I2" s="19" t="s">
        <v>12</v>
      </c>
      <c r="J2" s="16">
        <v>2014</v>
      </c>
      <c r="K2" s="38"/>
    </row>
    <row r="3" spans="1:14" ht="12.95" customHeight="1" thickBot="1" x14ac:dyDescent="0.3">
      <c r="C3" s="17" t="s">
        <v>13</v>
      </c>
      <c r="D3" s="18"/>
      <c r="E3" s="11"/>
      <c r="F3" s="10"/>
      <c r="G3" s="10"/>
      <c r="H3" s="10"/>
      <c r="I3" s="10"/>
      <c r="J3" s="12" t="s">
        <v>19</v>
      </c>
      <c r="K3" s="57"/>
      <c r="L3" s="38"/>
      <c r="M3" s="38"/>
      <c r="N3" s="38"/>
    </row>
    <row r="4" spans="1:14" ht="19.5" customHeight="1" thickBot="1" x14ac:dyDescent="0.3"/>
    <row r="5" spans="1:14" ht="12.95" customHeight="1" x14ac:dyDescent="0.25">
      <c r="A5" s="50" t="s">
        <v>3</v>
      </c>
      <c r="B5" s="52" t="s">
        <v>5</v>
      </c>
      <c r="C5" s="53"/>
      <c r="D5" s="54" t="s">
        <v>18</v>
      </c>
      <c r="E5" s="55"/>
      <c r="F5" s="44" t="s">
        <v>15</v>
      </c>
      <c r="G5" s="44" t="s">
        <v>6</v>
      </c>
      <c r="H5" s="44" t="s">
        <v>7</v>
      </c>
      <c r="I5" s="44" t="s">
        <v>8</v>
      </c>
      <c r="J5" s="46" t="s">
        <v>9</v>
      </c>
    </row>
    <row r="6" spans="1:14" ht="26.1" customHeight="1" thickBot="1" x14ac:dyDescent="0.3">
      <c r="A6" s="51"/>
      <c r="B6" s="21" t="s">
        <v>31</v>
      </c>
      <c r="C6" s="22" t="s">
        <v>17</v>
      </c>
      <c r="D6" s="23" t="s">
        <v>31</v>
      </c>
      <c r="E6" s="24" t="s">
        <v>4</v>
      </c>
      <c r="F6" s="45"/>
      <c r="G6" s="45"/>
      <c r="H6" s="45"/>
      <c r="I6" s="45"/>
      <c r="J6" s="47"/>
    </row>
    <row r="7" spans="1:14" s="40" customFormat="1" ht="12.95" customHeight="1" x14ac:dyDescent="0.25">
      <c r="A7" s="39" t="str">
        <f ca="1" xml:space="preserve"> TEXT(1 &amp; " " &amp; INDIRECT((ADDRESS(ROW()-6,10))) &amp; " "&amp; INDIRECT((ADDRESS(ROW()-5,10))),"jjj jj mmm aaaa" )</f>
        <v>mar 01 avr 2014</v>
      </c>
      <c r="B7" s="35"/>
      <c r="C7" s="35"/>
      <c r="D7" s="35"/>
      <c r="E7" s="35"/>
      <c r="F7" s="35" t="str">
        <f t="shared" ref="F7:F19" si="0">IF(C7-B7+E7-D7=0,"",C7-B7+E7-D7)</f>
        <v/>
      </c>
      <c r="G7" s="36"/>
      <c r="H7" s="36"/>
      <c r="I7" s="36"/>
      <c r="J7" s="37" t="s">
        <v>40</v>
      </c>
    </row>
    <row r="8" spans="1:14" s="40" customFormat="1" ht="12.95" customHeight="1" x14ac:dyDescent="0.25">
      <c r="A8" s="29" t="str">
        <f ca="1" xml:space="preserve"> TEXT(2 &amp; " " &amp; INDIRECT((ADDRESS(ROW()-7,10))) &amp; " "&amp; INDIRECT((ADDRESS(ROW()-6,10))),"jjj jj mmm aaaa" )</f>
        <v>mer 02 avr 2014</v>
      </c>
      <c r="B8" s="30"/>
      <c r="C8" s="30"/>
      <c r="D8" s="30"/>
      <c r="E8" s="30"/>
      <c r="F8" s="30" t="str">
        <f t="shared" si="0"/>
        <v/>
      </c>
      <c r="G8" s="31"/>
      <c r="H8" s="31"/>
      <c r="I8" s="31"/>
      <c r="J8" s="32"/>
    </row>
    <row r="9" spans="1:14" s="40" customFormat="1" ht="12.95" customHeight="1" x14ac:dyDescent="0.25">
      <c r="A9" s="29" t="str">
        <f ca="1" xml:space="preserve"> TEXT(3 &amp; " " &amp; INDIRECT((ADDRESS(ROW()-8,10))) &amp; " "&amp; INDIRECT((ADDRESS(ROW()-7,10))),"jjj jj mmm aaaa" )</f>
        <v>jeu 03 avr 2014</v>
      </c>
      <c r="B9" s="30"/>
      <c r="C9" s="30"/>
      <c r="D9" s="30"/>
      <c r="E9" s="30"/>
      <c r="F9" s="30" t="str">
        <f t="shared" si="0"/>
        <v/>
      </c>
      <c r="G9" s="31"/>
      <c r="H9" s="31"/>
      <c r="I9" s="31"/>
      <c r="J9" s="32"/>
    </row>
    <row r="10" spans="1:14" s="40" customFormat="1" ht="12.95" customHeight="1" x14ac:dyDescent="0.25">
      <c r="A10" s="29" t="str">
        <f ca="1" xml:space="preserve"> TEXT(4 &amp; " " &amp; INDIRECT((ADDRESS(ROW()-9,10))) &amp; " "&amp; INDIRECT((ADDRESS(ROW()-8,10))),"jjj jj mmm aaaa" )</f>
        <v>ven 04 avr 2014</v>
      </c>
      <c r="B10" s="30"/>
      <c r="C10" s="30"/>
      <c r="D10" s="30"/>
      <c r="E10" s="30"/>
      <c r="F10" s="30" t="str">
        <f t="shared" si="0"/>
        <v/>
      </c>
      <c r="G10" s="31"/>
      <c r="H10" s="31"/>
      <c r="I10" s="31"/>
      <c r="J10" s="32"/>
    </row>
    <row r="11" spans="1:14" s="40" customFormat="1" ht="12.95" customHeight="1" x14ac:dyDescent="0.25">
      <c r="A11" s="25" t="str">
        <f ca="1" xml:space="preserve"> TEXT(5 &amp; " " &amp; INDIRECT((ADDRESS(ROW()-10,10))) &amp; " "&amp; INDIRECT((ADDRESS(ROW()-9,10))),"jjj jj mmm aaaa" )</f>
        <v>sam 05 avr 2014</v>
      </c>
      <c r="B11" s="26"/>
      <c r="C11" s="26"/>
      <c r="D11" s="26"/>
      <c r="E11" s="26"/>
      <c r="F11" s="26" t="str">
        <f t="shared" si="0"/>
        <v/>
      </c>
      <c r="G11" s="27"/>
      <c r="H11" s="27"/>
      <c r="I11" s="27"/>
      <c r="J11" s="28"/>
    </row>
    <row r="12" spans="1:14" s="40" customFormat="1" ht="12.95" customHeight="1" x14ac:dyDescent="0.25">
      <c r="A12" s="25" t="str">
        <f ca="1" xml:space="preserve"> TEXT(6 &amp; " " &amp; INDIRECT((ADDRESS(ROW()-11,10))) &amp; " "&amp; INDIRECT((ADDRESS(ROW()-10,10))),"jjj jj mmm aaaa" )</f>
        <v>dim 06 avr 2014</v>
      </c>
      <c r="B12" s="26"/>
      <c r="C12" s="26"/>
      <c r="D12" s="26"/>
      <c r="E12" s="26"/>
      <c r="F12" s="26" t="str">
        <f t="shared" si="0"/>
        <v/>
      </c>
      <c r="G12" s="27"/>
      <c r="H12" s="27"/>
      <c r="I12" s="27"/>
      <c r="J12" s="28"/>
    </row>
    <row r="13" spans="1:14" s="40" customFormat="1" ht="12.95" customHeight="1" x14ac:dyDescent="0.25">
      <c r="A13" s="29" t="str">
        <f ca="1" xml:space="preserve"> TEXT(7 &amp; " " &amp; INDIRECT((ADDRESS(ROW()-12,10))) &amp; " "&amp; INDIRECT((ADDRESS(ROW()-11,10))),"jjj jj mmm aaaa" )</f>
        <v>lun 07 avr 2014</v>
      </c>
      <c r="B13" s="30"/>
      <c r="C13" s="30"/>
      <c r="D13" s="30"/>
      <c r="E13" s="30"/>
      <c r="F13" s="30" t="str">
        <f t="shared" si="0"/>
        <v/>
      </c>
      <c r="G13" s="31"/>
      <c r="H13" s="31"/>
      <c r="I13" s="31"/>
      <c r="J13" s="32"/>
    </row>
    <row r="14" spans="1:14" s="40" customFormat="1" ht="12.95" customHeight="1" x14ac:dyDescent="0.25">
      <c r="A14" s="29" t="str">
        <f ca="1" xml:space="preserve"> TEXT(8 &amp; " " &amp; INDIRECT((ADDRESS(ROW()-13,10))) &amp; " "&amp; INDIRECT((ADDRESS(ROW()-12,10))),"jjj jj mmm aaaa" )</f>
        <v>mar 08 avr 2014</v>
      </c>
      <c r="B14" s="30"/>
      <c r="C14" s="30"/>
      <c r="D14" s="30"/>
      <c r="E14" s="30"/>
      <c r="F14" s="30" t="str">
        <f t="shared" si="0"/>
        <v/>
      </c>
      <c r="G14" s="31"/>
      <c r="H14" s="31"/>
      <c r="I14" s="31"/>
      <c r="J14" s="32"/>
    </row>
    <row r="15" spans="1:14" s="40" customFormat="1" ht="12.95" customHeight="1" x14ac:dyDescent="0.25">
      <c r="A15" s="29" t="str">
        <f ca="1" xml:space="preserve"> TEXT(9 &amp; " " &amp; INDIRECT((ADDRESS(ROW()-14,10))) &amp; " "&amp; INDIRECT((ADDRESS(ROW()-13,10))),"jjj jj mmm aaaa" )</f>
        <v>mer 09 avr 2014</v>
      </c>
      <c r="B15" s="30"/>
      <c r="C15" s="30"/>
      <c r="D15" s="30"/>
      <c r="E15" s="30"/>
      <c r="F15" s="30" t="str">
        <f t="shared" si="0"/>
        <v/>
      </c>
      <c r="G15" s="31"/>
      <c r="H15" s="31"/>
      <c r="I15" s="31"/>
      <c r="J15" s="32"/>
    </row>
    <row r="16" spans="1:14" s="40" customFormat="1" ht="12.95" customHeight="1" x14ac:dyDescent="0.25">
      <c r="A16" s="29" t="str">
        <f ca="1" xml:space="preserve"> TEXT(10 &amp; " " &amp; INDIRECT((ADDRESS(ROW()-15,10))) &amp; " "&amp; INDIRECT((ADDRESS(ROW()-14,10))),"jjj jj mmm aaaa" )</f>
        <v>jeu 10 avr 2014</v>
      </c>
      <c r="B16" s="30"/>
      <c r="C16" s="30"/>
      <c r="D16" s="30"/>
      <c r="E16" s="30"/>
      <c r="F16" s="30" t="str">
        <f t="shared" si="0"/>
        <v/>
      </c>
      <c r="G16" s="31"/>
      <c r="H16" s="31"/>
      <c r="I16" s="31"/>
      <c r="J16" s="32"/>
    </row>
    <row r="17" spans="1:13" s="40" customFormat="1" ht="12.95" customHeight="1" x14ac:dyDescent="0.25">
      <c r="A17" s="29" t="str">
        <f ca="1" xml:space="preserve"> TEXT(11 &amp; " " &amp; INDIRECT((ADDRESS(ROW()-16,10))) &amp; " "&amp; INDIRECT((ADDRESS(ROW()-15,10))),"jjj jj mmm aaaa" )</f>
        <v>ven 11 avr 2014</v>
      </c>
      <c r="B17" s="30"/>
      <c r="C17" s="30"/>
      <c r="D17" s="30"/>
      <c r="E17" s="30"/>
      <c r="F17" s="30" t="str">
        <f t="shared" si="0"/>
        <v/>
      </c>
      <c r="G17" s="31"/>
      <c r="H17" s="31"/>
      <c r="I17" s="31"/>
      <c r="J17" s="32"/>
    </row>
    <row r="18" spans="1:13" s="40" customFormat="1" ht="12.95" customHeight="1" x14ac:dyDescent="0.25">
      <c r="A18" s="25" t="str">
        <f ca="1" xml:space="preserve"> TEXT(12 &amp; " " &amp; INDIRECT((ADDRESS(ROW()-17,10))) &amp; " "&amp; INDIRECT((ADDRESS(ROW()-16,10))),"jjj jj mmm aaaa" )</f>
        <v>sam 12 avr 2014</v>
      </c>
      <c r="B18" s="26"/>
      <c r="C18" s="26"/>
      <c r="D18" s="26"/>
      <c r="E18" s="26"/>
      <c r="F18" s="26" t="str">
        <f t="shared" si="0"/>
        <v/>
      </c>
      <c r="G18" s="27"/>
      <c r="H18" s="27"/>
      <c r="I18" s="27"/>
      <c r="J18" s="28"/>
    </row>
    <row r="19" spans="1:13" s="40" customFormat="1" ht="12.95" customHeight="1" x14ac:dyDescent="0.25">
      <c r="A19" s="25" t="str">
        <f ca="1" xml:space="preserve"> TEXT(13 &amp; " " &amp; INDIRECT((ADDRESS(ROW()-18,10))) &amp; " "&amp; INDIRECT((ADDRESS(ROW()-17,10))),"jjj jj mmm aaaa" )</f>
        <v>dim 13 avr 2014</v>
      </c>
      <c r="B19" s="26"/>
      <c r="C19" s="26"/>
      <c r="D19" s="26"/>
      <c r="E19" s="26"/>
      <c r="F19" s="26" t="str">
        <f t="shared" si="0"/>
        <v/>
      </c>
      <c r="G19" s="27"/>
      <c r="H19" s="27"/>
      <c r="I19" s="27"/>
      <c r="J19" s="28"/>
    </row>
    <row r="20" spans="1:13" s="40" customFormat="1" ht="12.95" customHeight="1" x14ac:dyDescent="0.25">
      <c r="A20" s="29" t="str">
        <f ca="1" xml:space="preserve"> TEXT(14 &amp; " " &amp; INDIRECT((ADDRESS(ROW()-19,10))) &amp; " "&amp; INDIRECT((ADDRESS(ROW()-18,10))),"jjj jj mmm aaaa" )</f>
        <v>lun 14 avr 2014</v>
      </c>
      <c r="B20" s="30"/>
      <c r="C20" s="30"/>
      <c r="D20" s="30"/>
      <c r="E20" s="30"/>
      <c r="F20" s="30" t="str">
        <f>IF(C20-B20+E20-D20=0,"",C20-B20+E20-D20)</f>
        <v/>
      </c>
      <c r="G20" s="31"/>
      <c r="H20" s="31"/>
      <c r="I20" s="31"/>
      <c r="J20" s="32"/>
    </row>
    <row r="21" spans="1:13" s="40" customFormat="1" ht="12.95" customHeight="1" x14ac:dyDescent="0.25">
      <c r="A21" s="29" t="str">
        <f ca="1" xml:space="preserve"> TEXT(15 &amp; " " &amp; INDIRECT((ADDRESS(ROW()-20,10))) &amp; " "&amp; INDIRECT((ADDRESS(ROW()-19,10))),"jjj jj mmm aaaa" )</f>
        <v>mar 15 avr 2014</v>
      </c>
      <c r="B21" s="30"/>
      <c r="C21" s="30"/>
      <c r="D21" s="30"/>
      <c r="E21" s="30"/>
      <c r="F21" s="30" t="str">
        <f>IF(C21-B21+E21-D21=0,"",C21-B21+E21-D21)</f>
        <v/>
      </c>
      <c r="G21" s="31"/>
      <c r="H21" s="31"/>
      <c r="I21" s="31"/>
      <c r="J21" s="32"/>
    </row>
    <row r="22" spans="1:13" s="40" customFormat="1" ht="12.95" customHeight="1" x14ac:dyDescent="0.25">
      <c r="A22" s="29" t="str">
        <f ca="1" xml:space="preserve"> TEXT(16 &amp; " " &amp; INDIRECT((ADDRESS(ROW()-21,10))) &amp; " "&amp; INDIRECT((ADDRESS(ROW()-20,10))),"jjj jj mmm aaaa" )</f>
        <v>mer 16 avr 2014</v>
      </c>
      <c r="B22" s="30"/>
      <c r="C22" s="30"/>
      <c r="D22" s="30"/>
      <c r="E22" s="30"/>
      <c r="F22" s="30" t="str">
        <f t="shared" ref="F22:F37" si="1">IF(C22-B22+E22-D22=0,"",C22-B22+E22-D22)</f>
        <v/>
      </c>
      <c r="G22" s="31"/>
      <c r="H22" s="31"/>
      <c r="I22" s="31"/>
      <c r="J22" s="32"/>
    </row>
    <row r="23" spans="1:13" s="40" customFormat="1" ht="12.95" customHeight="1" x14ac:dyDescent="0.25">
      <c r="A23" s="29" t="str">
        <f ca="1" xml:space="preserve"> TEXT(17 &amp; " " &amp; INDIRECT((ADDRESS(ROW()-22,10))) &amp; " "&amp; INDIRECT((ADDRESS(ROW()-21,10))),"jjj jj mmm aaaa" )</f>
        <v>jeu 17 avr 2014</v>
      </c>
      <c r="B23" s="30"/>
      <c r="C23" s="30"/>
      <c r="D23" s="30"/>
      <c r="E23" s="30"/>
      <c r="F23" s="30" t="str">
        <f t="shared" si="1"/>
        <v/>
      </c>
      <c r="G23" s="31"/>
      <c r="H23" s="31"/>
      <c r="I23" s="31"/>
      <c r="J23" s="32"/>
    </row>
    <row r="24" spans="1:13" s="40" customFormat="1" ht="12.95" customHeight="1" x14ac:dyDescent="0.25">
      <c r="A24" s="29" t="str">
        <f ca="1" xml:space="preserve"> TEXT(18 &amp; " " &amp; INDIRECT((ADDRESS(ROW()-23,10))) &amp; " "&amp; INDIRECT((ADDRESS(ROW()-22,10))),"jjj jj mmm aaaa" )</f>
        <v>ven 18 avr 2014</v>
      </c>
      <c r="B24" s="30"/>
      <c r="C24" s="30"/>
      <c r="D24" s="30"/>
      <c r="E24" s="30"/>
      <c r="F24" s="30" t="str">
        <f t="shared" si="1"/>
        <v/>
      </c>
      <c r="G24" s="31"/>
      <c r="H24" s="31"/>
      <c r="I24" s="31"/>
      <c r="J24" s="32"/>
    </row>
    <row r="25" spans="1:13" s="40" customFormat="1" ht="12.95" customHeight="1" x14ac:dyDescent="0.25">
      <c r="A25" s="25" t="str">
        <f ca="1" xml:space="preserve"> TEXT(19 &amp; " " &amp; INDIRECT((ADDRESS(ROW()-24,10))) &amp; " "&amp; INDIRECT((ADDRESS(ROW()-23,10))),"jjj jj mmm aaaa" )</f>
        <v>sam 19 avr 2014</v>
      </c>
      <c r="B25" s="26"/>
      <c r="C25" s="26"/>
      <c r="D25" s="26"/>
      <c r="E25" s="26"/>
      <c r="F25" s="26" t="str">
        <f t="shared" si="1"/>
        <v/>
      </c>
      <c r="G25" s="27"/>
      <c r="H25" s="27"/>
      <c r="I25" s="27"/>
      <c r="J25" s="28"/>
    </row>
    <row r="26" spans="1:13" s="40" customFormat="1" ht="12.95" customHeight="1" x14ac:dyDescent="0.25">
      <c r="A26" s="25" t="str">
        <f ca="1" xml:space="preserve"> TEXT(20 &amp; " " &amp; INDIRECT((ADDRESS(ROW()-25,10))) &amp; " "&amp; INDIRECT((ADDRESS(ROW()-24,10))),"jjj jj mmm aaaa" )</f>
        <v>dim 20 avr 2014</v>
      </c>
      <c r="B26" s="26"/>
      <c r="C26" s="26"/>
      <c r="D26" s="26"/>
      <c r="E26" s="26"/>
      <c r="F26" s="26" t="str">
        <f t="shared" si="1"/>
        <v/>
      </c>
      <c r="G26" s="27"/>
      <c r="H26" s="27"/>
      <c r="I26" s="27"/>
      <c r="J26" s="28"/>
      <c r="K26" s="41"/>
    </row>
    <row r="27" spans="1:13" s="40" customFormat="1" ht="12.95" customHeight="1" x14ac:dyDescent="0.25">
      <c r="A27" s="29" t="str">
        <f ca="1" xml:space="preserve"> TEXT(21 &amp; " " &amp; INDIRECT((ADDRESS(ROW()-26,10))) &amp; " "&amp; INDIRECT((ADDRESS(ROW()-25,10))),"jjj jj mmm aaaa" )</f>
        <v>lun 21 avr 2014</v>
      </c>
      <c r="B27" s="30"/>
      <c r="C27" s="30"/>
      <c r="D27" s="30"/>
      <c r="E27" s="30"/>
      <c r="F27" s="30" t="str">
        <f t="shared" si="1"/>
        <v/>
      </c>
      <c r="G27" s="31"/>
      <c r="H27" s="31"/>
      <c r="I27" s="31"/>
      <c r="J27" s="32"/>
    </row>
    <row r="28" spans="1:13" s="40" customFormat="1" ht="12.95" customHeight="1" x14ac:dyDescent="0.25">
      <c r="A28" s="29" t="str">
        <f ca="1" xml:space="preserve"> TEXT(22 &amp; " " &amp; INDIRECT((ADDRESS(ROW()-27,10))) &amp; " "&amp; INDIRECT((ADDRESS(ROW()-26,10))),"jjj jj mmm aaaa" )</f>
        <v>mar 22 avr 2014</v>
      </c>
      <c r="B28" s="30"/>
      <c r="C28" s="30"/>
      <c r="D28" s="30"/>
      <c r="E28" s="30"/>
      <c r="F28" s="30" t="str">
        <f t="shared" si="1"/>
        <v/>
      </c>
      <c r="G28" s="31"/>
      <c r="H28" s="31"/>
      <c r="I28" s="31"/>
      <c r="J28" s="32"/>
    </row>
    <row r="29" spans="1:13" s="40" customFormat="1" ht="12.95" customHeight="1" x14ac:dyDescent="0.25">
      <c r="A29" s="29" t="str">
        <f ca="1" xml:space="preserve"> TEXT(23 &amp; " " &amp; INDIRECT((ADDRESS(ROW()-28,10))) &amp; " "&amp; INDIRECT((ADDRESS(ROW()-27,10))),"jjj jj mmm aaaa" )</f>
        <v>mer 23 avr 2014</v>
      </c>
      <c r="B29" s="30"/>
      <c r="C29" s="30"/>
      <c r="D29" s="30"/>
      <c r="E29" s="30"/>
      <c r="F29" s="30" t="str">
        <f t="shared" si="1"/>
        <v/>
      </c>
      <c r="G29" s="31"/>
      <c r="H29" s="31"/>
      <c r="I29" s="31"/>
      <c r="J29" s="32"/>
      <c r="M29" s="42"/>
    </row>
    <row r="30" spans="1:13" s="40" customFormat="1" ht="12.95" customHeight="1" x14ac:dyDescent="0.25">
      <c r="A30" s="29" t="str">
        <f ca="1" xml:space="preserve"> TEXT(24 &amp; " " &amp; INDIRECT((ADDRESS(ROW()-29,10))) &amp; " "&amp; INDIRECT((ADDRESS(ROW()-28,10))),"jjj jj mmm aaaa" )</f>
        <v>jeu 24 avr 2014</v>
      </c>
      <c r="B30" s="30"/>
      <c r="C30" s="30"/>
      <c r="D30" s="30"/>
      <c r="E30" s="30"/>
      <c r="F30" s="30" t="str">
        <f t="shared" si="1"/>
        <v/>
      </c>
      <c r="G30" s="31"/>
      <c r="H30" s="31"/>
      <c r="I30" s="31"/>
      <c r="J30" s="32"/>
      <c r="M30" s="40" t="s">
        <v>38</v>
      </c>
    </row>
    <row r="31" spans="1:13" s="40" customFormat="1" ht="12.95" customHeight="1" x14ac:dyDescent="0.25">
      <c r="A31" s="29" t="str">
        <f ca="1" xml:space="preserve"> TEXT(25 &amp; " " &amp; INDIRECT((ADDRESS(ROW()-30,10))) &amp; " "&amp; INDIRECT((ADDRESS(ROW()-29,10))),"jjj jj mmm aaaa" )</f>
        <v>ven 25 avr 2014</v>
      </c>
      <c r="B31" s="30"/>
      <c r="C31" s="30"/>
      <c r="D31" s="30"/>
      <c r="E31" s="30"/>
      <c r="F31" s="30" t="str">
        <f t="shared" si="1"/>
        <v/>
      </c>
      <c r="G31" s="31"/>
      <c r="H31" s="31"/>
      <c r="I31" s="31"/>
      <c r="J31" s="32"/>
    </row>
    <row r="32" spans="1:13" s="40" customFormat="1" ht="12.95" customHeight="1" x14ac:dyDescent="0.25">
      <c r="A32" s="25" t="str">
        <f ca="1" xml:space="preserve"> TEXT(26 &amp; " " &amp; INDIRECT((ADDRESS(ROW()-31,10))) &amp; " "&amp; INDIRECT((ADDRESS(ROW()-30,10))),"jjj jj mmm aaaa" )</f>
        <v>sam 26 avr 2014</v>
      </c>
      <c r="B32" s="26"/>
      <c r="C32" s="26"/>
      <c r="D32" s="26"/>
      <c r="E32" s="26"/>
      <c r="F32" s="26" t="str">
        <f t="shared" si="1"/>
        <v/>
      </c>
      <c r="G32" s="27"/>
      <c r="H32" s="27"/>
      <c r="I32" s="27"/>
      <c r="J32" s="28"/>
    </row>
    <row r="33" spans="1:10" s="40" customFormat="1" ht="12.95" customHeight="1" x14ac:dyDescent="0.25">
      <c r="A33" s="25" t="str">
        <f ca="1" xml:space="preserve"> TEXT(27 &amp; " " &amp; INDIRECT((ADDRESS(ROW()-32,10))) &amp; " "&amp; INDIRECT((ADDRESS(ROW()-31,10))),"jjj jj mmm aaaa" )</f>
        <v>dim 27 avr 2014</v>
      </c>
      <c r="B33" s="26"/>
      <c r="C33" s="26"/>
      <c r="D33" s="26"/>
      <c r="E33" s="26"/>
      <c r="F33" s="26" t="str">
        <f t="shared" si="1"/>
        <v/>
      </c>
      <c r="G33" s="27"/>
      <c r="H33" s="27"/>
      <c r="I33" s="27"/>
      <c r="J33" s="28"/>
    </row>
    <row r="34" spans="1:10" s="40" customFormat="1" ht="12.95" customHeight="1" x14ac:dyDescent="0.25">
      <c r="A34" s="29" t="str">
        <f ca="1" xml:space="preserve"> TEXT(28 &amp; " " &amp; INDIRECT((ADDRESS(ROW()-33,10))) &amp; " "&amp; INDIRECT((ADDRESS(ROW()-32,10))),"jjj jj mmm aaaa" )</f>
        <v>lun 28 avr 2014</v>
      </c>
      <c r="B34" s="30"/>
      <c r="C34" s="30"/>
      <c r="D34" s="30"/>
      <c r="E34" s="30"/>
      <c r="F34" s="30" t="str">
        <f t="shared" si="1"/>
        <v/>
      </c>
      <c r="G34" s="31"/>
      <c r="H34" s="31"/>
      <c r="I34" s="31"/>
      <c r="J34" s="32"/>
    </row>
    <row r="35" spans="1:10" s="40" customFormat="1" ht="12.95" customHeight="1" x14ac:dyDescent="0.25">
      <c r="A35" s="29" t="str">
        <f ca="1">IF(AND(INDIRECT((ADDRESS(ROW()-34,10)))="février",INDIRECT((ADDRESS(ROW()-32,10)))="bis"),"",TEXT(29&amp;" "&amp;INDIRECT((ADDRESS(ROW()-34,10)))&amp;" "&amp;INDIRECT((ADDRESS(ROW()-33,10))),"jjj jj mmm aaaa"))</f>
        <v>mar 29 avr 2014</v>
      </c>
      <c r="B35" s="30"/>
      <c r="C35" s="30"/>
      <c r="D35" s="30"/>
      <c r="E35" s="30"/>
      <c r="F35" s="30" t="str">
        <f t="shared" si="1"/>
        <v/>
      </c>
      <c r="G35" s="31"/>
      <c r="H35" s="31"/>
      <c r="I35" s="31"/>
      <c r="J35" s="32"/>
    </row>
    <row r="36" spans="1:10" s="40" customFormat="1" ht="12.95" customHeight="1" x14ac:dyDescent="0.25">
      <c r="A36" s="29" t="str">
        <f ca="1">IF(INDIRECT((ADDRESS(ROW()-35,10)))="février","",TEXT(30&amp;" "&amp;INDIRECT((ADDRESS(ROW()-35,10)))&amp;" "&amp;INDIRECT((ADDRESS(ROW()-34,10))),"jjj jj mmm aaaa"))</f>
        <v>mer 30 avr 2014</v>
      </c>
      <c r="B36" s="30"/>
      <c r="C36" s="30"/>
      <c r="D36" s="30"/>
      <c r="E36" s="30"/>
      <c r="F36" s="30" t="str">
        <f t="shared" si="1"/>
        <v/>
      </c>
      <c r="G36" s="31"/>
      <c r="H36" s="31"/>
      <c r="I36" s="31"/>
      <c r="J36" s="32"/>
    </row>
    <row r="37" spans="1:10" s="40" customFormat="1" ht="12.95" customHeight="1" thickBot="1" x14ac:dyDescent="0.3">
      <c r="A37" s="58" t="str">
        <f ca="1">IF(OR(INDIRECT((ADDRESS(ROW()-36,10)))="février",INDIRECT((ADDRESS(ROW()-36,10)))="avril",INDIRECT((ADDRESS(ROW()-36,10)))="juin",INDIRECT((ADDRESS(ROW()-36,10)))="septembre",INDIRECT((ADDRESS(ROW()-36,10)))="novembre"),"",TEXT(31&amp;" "&amp;INDIRECT((ADDRESS(ROW()-36,10)))&amp;" "&amp;INDIRECT((ADDRESS(ROW()-35,10))),"jjj jj mmm aaaa"))</f>
        <v/>
      </c>
      <c r="B37" s="59"/>
      <c r="C37" s="59"/>
      <c r="D37" s="59"/>
      <c r="E37" s="59"/>
      <c r="F37" s="59" t="str">
        <f t="shared" si="1"/>
        <v/>
      </c>
      <c r="G37" s="60"/>
      <c r="H37" s="60"/>
      <c r="I37" s="60"/>
      <c r="J37" s="61"/>
    </row>
    <row r="38" spans="1:10" ht="18" customHeight="1" thickBot="1" x14ac:dyDescent="0.3">
      <c r="E38" s="2" t="s">
        <v>14</v>
      </c>
      <c r="F38" s="3">
        <f>SUM(F7:F37)</f>
        <v>0</v>
      </c>
      <c r="G38" s="4">
        <f>SUM(G7:G37)</f>
        <v>0</v>
      </c>
      <c r="H38" s="4">
        <f>SUM(H7:H37)</f>
        <v>0</v>
      </c>
      <c r="I38" s="5">
        <f>SUM(I7:I37)</f>
        <v>0</v>
      </c>
      <c r="J38" s="6">
        <f>SUM(G38:I38)</f>
        <v>0</v>
      </c>
    </row>
    <row r="39" spans="1:10" ht="1.5" customHeight="1" x14ac:dyDescent="0.25">
      <c r="A39" s="1" t="s">
        <v>37</v>
      </c>
    </row>
    <row r="41" spans="1:10" s="20" customFormat="1" x14ac:dyDescent="0.25">
      <c r="A41" s="33"/>
      <c r="B41" s="34"/>
      <c r="C41" s="34"/>
      <c r="D41" s="34"/>
      <c r="E41" s="34"/>
      <c r="F41" s="34"/>
      <c r="G41" s="34"/>
      <c r="H41" s="34"/>
      <c r="I41" s="34"/>
      <c r="J41" s="34"/>
    </row>
    <row r="42" spans="1:10" s="20" customFormat="1" x14ac:dyDescent="0.25">
      <c r="A42" s="33"/>
      <c r="B42" s="34"/>
      <c r="C42" s="34"/>
      <c r="D42" s="34"/>
      <c r="E42" s="34"/>
      <c r="F42" s="34"/>
      <c r="G42" s="34"/>
      <c r="H42" s="34"/>
      <c r="I42" s="34"/>
      <c r="J42" s="34"/>
    </row>
    <row r="43" spans="1:10" s="20" customFormat="1" x14ac:dyDescent="0.25">
      <c r="A43" s="33"/>
      <c r="B43" s="34"/>
      <c r="C43" s="34"/>
      <c r="D43" s="34"/>
      <c r="E43" s="34"/>
      <c r="F43" s="34"/>
      <c r="G43" s="34"/>
      <c r="H43" s="34"/>
      <c r="I43" s="34"/>
      <c r="J43" s="34"/>
    </row>
  </sheetData>
  <mergeCells count="9">
    <mergeCell ref="H5:H6"/>
    <mergeCell ref="I5:I6"/>
    <mergeCell ref="J5:J6"/>
    <mergeCell ref="D2:F2"/>
    <mergeCell ref="A5:A6"/>
    <mergeCell ref="B5:C5"/>
    <mergeCell ref="D5:E5"/>
    <mergeCell ref="F5:F6"/>
    <mergeCell ref="G5:G6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activeCell="D11" sqref="D11"/>
    </sheetView>
  </sheetViews>
  <sheetFormatPr baseColWidth="10" defaultRowHeight="15" x14ac:dyDescent="0.25"/>
  <sheetData>
    <row r="1" spans="1:12" x14ac:dyDescent="0.25">
      <c r="A1" s="56" t="str">
        <f>TEXT((ROUND(DATE(Modele!J2,4,MOD(234-11*MOD(Modele!J2,19),30))/7,)*7-6),"jjj jj mmm aaaa")</f>
        <v>dim 20 avr 2014</v>
      </c>
      <c r="B1" s="43" t="str">
        <f>TEXT((ROUND(DATE(Modele!J2,4,MOD(234-11*MOD(Modele!J2,19),30))/7,)*7-6)+1,"jjj jj mmm aaaa")</f>
        <v>lun 21 avr 2014</v>
      </c>
      <c r="C1" s="43" t="str">
        <f>TEXT((ROUND(DATE(Modele!J2,4,MOD(234-11*MOD(Modele!J2,19),30))/7,)*7-6)+39,"jjj jj mmm aaaa")</f>
        <v>jeu 29 mai 2014</v>
      </c>
      <c r="D1" s="43" t="str">
        <f>TEXT((ROUND(DATE(Modele!J2,4,MOD(234-11*MOD(Modele!J2,19),30))/7,)*7-6)+49,"jjj jj mmm aaaa")</f>
        <v>dim 08 juin 2014</v>
      </c>
      <c r="E1" s="43"/>
      <c r="F1" s="43"/>
      <c r="G1" s="43"/>
      <c r="H1" s="43"/>
      <c r="I1" s="43"/>
      <c r="J1" s="43"/>
      <c r="K1" s="1"/>
      <c r="L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A2" sqref="A2"/>
    </sheetView>
  </sheetViews>
  <sheetFormatPr baseColWidth="10" defaultRowHeight="15" x14ac:dyDescent="0.25"/>
  <cols>
    <col min="2" max="2" width="19.42578125" customWidth="1"/>
    <col min="3" max="3" width="17.5703125" customWidth="1"/>
  </cols>
  <sheetData>
    <row r="1" spans="1:3" x14ac:dyDescent="0.25">
      <c r="A1" t="s">
        <v>0</v>
      </c>
      <c r="B1" t="s">
        <v>1</v>
      </c>
      <c r="C1" t="s">
        <v>2</v>
      </c>
    </row>
  </sheetData>
  <sortState ref="A2:C5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7"/>
  <sheetViews>
    <sheetView workbookViewId="0">
      <selection activeCell="D20" sqref="D20"/>
    </sheetView>
  </sheetViews>
  <sheetFormatPr baseColWidth="10" defaultRowHeight="15" x14ac:dyDescent="0.25"/>
  <sheetData>
    <row r="1" spans="1:2" x14ac:dyDescent="0.25">
      <c r="A1" t="s">
        <v>21</v>
      </c>
    </row>
    <row r="2" spans="1:2" x14ac:dyDescent="0.25">
      <c r="A2" t="s">
        <v>16</v>
      </c>
    </row>
    <row r="3" spans="1:2" x14ac:dyDescent="0.25">
      <c r="A3" t="s">
        <v>22</v>
      </c>
    </row>
    <row r="4" spans="1:2" x14ac:dyDescent="0.25">
      <c r="A4" t="s">
        <v>23</v>
      </c>
    </row>
    <row r="5" spans="1:2" x14ac:dyDescent="0.25">
      <c r="A5" t="s">
        <v>24</v>
      </c>
    </row>
    <row r="6" spans="1:2" x14ac:dyDescent="0.25">
      <c r="A6" t="s">
        <v>25</v>
      </c>
    </row>
    <row r="7" spans="1:2" x14ac:dyDescent="0.25">
      <c r="A7" t="s">
        <v>26</v>
      </c>
    </row>
    <row r="8" spans="1:2" x14ac:dyDescent="0.25">
      <c r="A8" t="s">
        <v>27</v>
      </c>
    </row>
    <row r="9" spans="1:2" x14ac:dyDescent="0.25">
      <c r="A9" t="s">
        <v>11</v>
      </c>
    </row>
    <row r="10" spans="1:2" x14ac:dyDescent="0.25">
      <c r="A10" t="s">
        <v>28</v>
      </c>
    </row>
    <row r="11" spans="1:2" x14ac:dyDescent="0.25">
      <c r="A11" t="s">
        <v>29</v>
      </c>
    </row>
    <row r="12" spans="1:2" x14ac:dyDescent="0.25">
      <c r="A12" t="s">
        <v>30</v>
      </c>
    </row>
    <row r="13" spans="1:2" x14ac:dyDescent="0.25">
      <c r="A13" t="s">
        <v>6</v>
      </c>
      <c r="B13">
        <v>2</v>
      </c>
    </row>
    <row r="14" spans="1:2" x14ac:dyDescent="0.25">
      <c r="A14" t="s">
        <v>7</v>
      </c>
      <c r="B14" t="s">
        <v>32</v>
      </c>
    </row>
    <row r="15" spans="1:2" x14ac:dyDescent="0.25">
      <c r="A15">
        <v>-8</v>
      </c>
      <c r="B15" t="s">
        <v>33</v>
      </c>
    </row>
    <row r="16" spans="1:2" x14ac:dyDescent="0.25">
      <c r="A16" t="s">
        <v>36</v>
      </c>
      <c r="B16" t="s">
        <v>34</v>
      </c>
    </row>
    <row r="17" spans="1:2" x14ac:dyDescent="0.25">
      <c r="A17">
        <v>10</v>
      </c>
      <c r="B1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Modele</vt:lpstr>
      <vt:lpstr>Feuil1</vt:lpstr>
      <vt:lpstr>ListeEnfant</vt:lpstr>
      <vt:lpstr>Info</vt:lpstr>
      <vt:lpstr>Modele!Modèle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2014-09-25T20:00:57Z</dcterms:modified>
</cp:coreProperties>
</file>