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hp 246273\Desktop\"/>
    </mc:Choice>
  </mc:AlternateContent>
  <bookViews>
    <workbookView xWindow="0" yWindow="0" windowWidth="20520" windowHeight="7635" tabRatio="759" firstSheet="1" activeTab="3"/>
  </bookViews>
  <sheets>
    <sheet name="Boitex6" sheetId="1207" state="hidden" r:id="rId1"/>
    <sheet name="Acceuil" sheetId="1425" r:id="rId2"/>
    <sheet name="Info" sheetId="1426" r:id="rId3"/>
    <sheet name="Ingredients" sheetId="1395" r:id="rId4"/>
    <sheet name="Fabrication" sheetId="38" state="hidden" r:id="rId5"/>
    <sheet name="Tracabiliter" sheetId="10" state="hidden" r:id="rId6"/>
  </sheets>
  <definedNames>
    <definedName name="AAAAA">#REF!</definedName>
    <definedName name="BBBBB">#REF!</definedName>
    <definedName name="LigneModele">#REF!</definedName>
    <definedName name="test">#REF!</definedName>
    <definedName name="Umetier">OFFSET(#REF!,0,INDIRECT("Feuille1!K"&amp;ROW()/ROW()+((ROW()-1)/7)*3+1),1,1)</definedName>
  </definedNames>
  <calcPr calcId="152511"/>
</workbook>
</file>

<file path=xl/calcChain.xml><?xml version="1.0" encoding="utf-8"?>
<calcChain xmlns="http://schemas.openxmlformats.org/spreadsheetml/2006/main">
  <c r="D96" i="1395" l="1"/>
  <c r="D68" i="1395"/>
  <c r="B100" i="1395"/>
  <c r="B99" i="1395"/>
  <c r="F2" i="1395" l="1"/>
  <c r="F3" i="1395"/>
  <c r="F4" i="1395"/>
  <c r="F5" i="1395"/>
  <c r="F6" i="1395"/>
  <c r="F7" i="1395"/>
  <c r="F8" i="1395"/>
  <c r="F9" i="1395"/>
  <c r="F10" i="1395"/>
  <c r="F11" i="1395"/>
  <c r="F12" i="1395"/>
  <c r="F13" i="1395"/>
  <c r="F14" i="1395"/>
  <c r="F15" i="1395"/>
  <c r="F16" i="1395"/>
  <c r="F17" i="1395"/>
  <c r="F18" i="1395"/>
  <c r="F19" i="1395"/>
  <c r="F20" i="1395"/>
  <c r="F21" i="1395"/>
  <c r="F22" i="1395"/>
  <c r="F23" i="1395"/>
  <c r="F24" i="1395"/>
  <c r="F25" i="1395"/>
  <c r="F26" i="1395"/>
  <c r="F27" i="1395"/>
  <c r="F28" i="1395"/>
  <c r="F29" i="1395"/>
  <c r="F30" i="1395"/>
  <c r="F31" i="1395"/>
  <c r="F32" i="1395"/>
  <c r="F33" i="1395"/>
  <c r="F34" i="1395"/>
  <c r="F35" i="1395"/>
  <c r="F36" i="1395"/>
  <c r="F37" i="1395"/>
  <c r="F38" i="1395"/>
  <c r="F39" i="1395"/>
  <c r="F40" i="1395"/>
  <c r="F41" i="1395"/>
  <c r="F42" i="1395"/>
  <c r="F43" i="1395"/>
  <c r="F44" i="1395"/>
  <c r="F45" i="1395"/>
  <c r="F46" i="1395"/>
  <c r="F47" i="1395"/>
  <c r="F48" i="1395"/>
  <c r="F49" i="1395"/>
  <c r="F50" i="1395"/>
  <c r="F51" i="1395"/>
  <c r="F52" i="1395"/>
  <c r="F53" i="1395"/>
  <c r="F54" i="1395"/>
  <c r="F55" i="1395"/>
  <c r="F56" i="1395"/>
  <c r="F57" i="1395"/>
  <c r="F58" i="1395"/>
  <c r="F59" i="1395"/>
  <c r="F60" i="1395"/>
  <c r="F61" i="1395"/>
  <c r="F62" i="1395"/>
  <c r="F63" i="1395"/>
  <c r="F64" i="1395"/>
  <c r="F65" i="1395"/>
  <c r="F66" i="1395"/>
  <c r="F67" i="1395"/>
  <c r="F68" i="1395"/>
  <c r="F69" i="1395"/>
  <c r="F70" i="1395"/>
  <c r="F71" i="1395"/>
  <c r="F72" i="1395"/>
  <c r="F73" i="1395"/>
  <c r="F74" i="1395"/>
  <c r="F75" i="1395"/>
  <c r="F76" i="1395"/>
  <c r="F77" i="1395"/>
  <c r="F78" i="1395"/>
  <c r="F79" i="1395"/>
  <c r="F80" i="1395"/>
  <c r="F81" i="1395"/>
  <c r="F82" i="1395"/>
  <c r="F83" i="1395"/>
  <c r="F84" i="1395"/>
  <c r="F85" i="1395"/>
  <c r="F86" i="1395"/>
  <c r="F87" i="1395"/>
  <c r="F88" i="1395"/>
  <c r="F89" i="1395"/>
  <c r="F90" i="1395"/>
  <c r="F91" i="1395"/>
  <c r="F92" i="1395"/>
  <c r="F93" i="1395"/>
  <c r="F94" i="1395"/>
  <c r="F95" i="1395"/>
  <c r="F96" i="1395"/>
  <c r="F97" i="1395"/>
  <c r="F98" i="1395"/>
  <c r="F1" i="1395"/>
  <c r="D55" i="1395" l="1"/>
  <c r="D34" i="1395"/>
  <c r="D31" i="1395"/>
  <c r="D28" i="1395"/>
  <c r="D29" i="1395"/>
  <c r="D66" i="1395"/>
  <c r="B4" i="38" l="1"/>
  <c r="B5" i="38"/>
  <c r="B6" i="38"/>
  <c r="B7" i="38"/>
  <c r="B8" i="38"/>
  <c r="B9" i="38"/>
  <c r="B10" i="38"/>
  <c r="B11" i="38"/>
  <c r="B12" i="38"/>
  <c r="B13" i="38"/>
  <c r="B14" i="38"/>
  <c r="B15" i="38"/>
  <c r="B16" i="38"/>
  <c r="B17" i="38"/>
  <c r="B18" i="38"/>
  <c r="B19" i="38"/>
  <c r="B20" i="38"/>
  <c r="B21" i="38"/>
  <c r="B22" i="38"/>
  <c r="B23" i="38"/>
  <c r="B24" i="38"/>
  <c r="B25" i="38"/>
  <c r="B26" i="38"/>
  <c r="B27" i="38"/>
  <c r="B28" i="38"/>
  <c r="B29" i="38"/>
  <c r="B30" i="38"/>
  <c r="B31" i="38"/>
  <c r="B32" i="38"/>
  <c r="B33" i="38"/>
  <c r="B34" i="38"/>
  <c r="B35" i="38"/>
  <c r="B36" i="38"/>
  <c r="B37" i="38"/>
  <c r="B38" i="38"/>
  <c r="B39" i="38"/>
  <c r="B40" i="38"/>
  <c r="B41" i="38"/>
  <c r="B42" i="38"/>
  <c r="B43" i="38"/>
  <c r="B44" i="38"/>
  <c r="B45" i="38"/>
  <c r="B46" i="38"/>
  <c r="B47" i="38"/>
  <c r="B48" i="38"/>
  <c r="B49" i="38"/>
  <c r="B50" i="38"/>
  <c r="B51" i="38"/>
  <c r="B52" i="38"/>
  <c r="B53" i="38"/>
  <c r="B54" i="38"/>
  <c r="B55" i="38"/>
  <c r="B56" i="38"/>
  <c r="B57" i="38"/>
  <c r="B58" i="38"/>
  <c r="B59" i="38"/>
  <c r="B60" i="38"/>
  <c r="B61" i="38"/>
  <c r="B62" i="38"/>
  <c r="B63" i="38"/>
  <c r="B64" i="38"/>
  <c r="B65" i="38"/>
  <c r="B66" i="38"/>
  <c r="B67" i="38"/>
  <c r="B68" i="38"/>
  <c r="B69" i="38"/>
  <c r="B70" i="38"/>
  <c r="B71" i="38"/>
  <c r="B72" i="38"/>
  <c r="B73" i="38"/>
  <c r="B74" i="38"/>
  <c r="B75" i="38"/>
  <c r="B76" i="38"/>
  <c r="B77" i="38"/>
  <c r="B78" i="38"/>
  <c r="B79" i="38"/>
  <c r="B80" i="38"/>
  <c r="B81" i="38"/>
  <c r="B82" i="38"/>
  <c r="B83" i="38"/>
  <c r="B84" i="38"/>
  <c r="B85" i="38"/>
  <c r="B86" i="38"/>
  <c r="B87" i="38"/>
  <c r="B88" i="38"/>
  <c r="B89" i="38"/>
  <c r="B90" i="38"/>
  <c r="B91" i="38"/>
  <c r="B92" i="38"/>
  <c r="B93" i="38"/>
  <c r="B94" i="38"/>
  <c r="B95" i="38"/>
  <c r="B96" i="38"/>
  <c r="B97" i="38"/>
  <c r="B99" i="38"/>
  <c r="B100" i="38"/>
  <c r="B101" i="38"/>
  <c r="B102" i="38"/>
  <c r="B103" i="38"/>
  <c r="B104" i="38"/>
  <c r="B105" i="38"/>
  <c r="B106" i="38"/>
  <c r="B107" i="38"/>
  <c r="B108" i="38"/>
  <c r="B109" i="38"/>
  <c r="B110" i="38"/>
  <c r="B111" i="38"/>
  <c r="B112" i="38"/>
  <c r="B113" i="38"/>
  <c r="B114" i="38"/>
  <c r="B115" i="38"/>
  <c r="B116" i="38"/>
  <c r="B117" i="38"/>
  <c r="B118" i="38"/>
  <c r="B119" i="38"/>
  <c r="B120" i="38"/>
  <c r="B121" i="38"/>
  <c r="B122" i="38"/>
  <c r="B123" i="38"/>
  <c r="B124" i="38"/>
  <c r="B125" i="38"/>
  <c r="B126" i="38"/>
  <c r="B127" i="38"/>
  <c r="B128" i="38"/>
  <c r="B129" i="38"/>
  <c r="B130" i="38"/>
  <c r="B131" i="38"/>
  <c r="B132" i="38"/>
  <c r="B133" i="38"/>
  <c r="B134" i="38"/>
  <c r="B135" i="38"/>
  <c r="B136" i="38"/>
  <c r="B137" i="38"/>
  <c r="B138" i="38"/>
  <c r="B139" i="38"/>
  <c r="B140" i="38"/>
  <c r="B141" i="38"/>
  <c r="B142" i="38"/>
  <c r="B143" i="38"/>
  <c r="B144" i="38"/>
  <c r="B145" i="38"/>
  <c r="B146" i="38"/>
  <c r="B147" i="38"/>
  <c r="B148" i="38"/>
  <c r="B149" i="38"/>
  <c r="B150" i="38"/>
  <c r="B151" i="38"/>
  <c r="B152" i="38"/>
  <c r="B153" i="38"/>
  <c r="B154" i="38"/>
  <c r="B155" i="38"/>
  <c r="B156" i="38"/>
  <c r="B157" i="38"/>
  <c r="B158" i="38"/>
  <c r="B159" i="38"/>
  <c r="B160" i="38"/>
  <c r="B161" i="38"/>
  <c r="B162" i="38"/>
  <c r="B163" i="38"/>
  <c r="B164" i="38"/>
  <c r="B165" i="38"/>
  <c r="B166" i="38"/>
  <c r="B167" i="38"/>
  <c r="B168" i="38"/>
  <c r="B169" i="38"/>
  <c r="B170" i="38"/>
  <c r="B171" i="38"/>
  <c r="B172" i="38"/>
  <c r="B173" i="38"/>
  <c r="B174" i="38"/>
  <c r="B175" i="38"/>
  <c r="B176" i="38"/>
  <c r="B177" i="38"/>
  <c r="B178" i="38"/>
  <c r="B179" i="38"/>
  <c r="B180" i="38"/>
  <c r="B181" i="38"/>
  <c r="B182" i="38"/>
  <c r="B183" i="38"/>
  <c r="B184" i="38"/>
  <c r="B185" i="38"/>
  <c r="B186" i="38"/>
  <c r="B187" i="38"/>
  <c r="B188" i="38"/>
  <c r="B189" i="38"/>
  <c r="B190" i="38"/>
  <c r="B191" i="38"/>
  <c r="B192" i="38"/>
  <c r="B193" i="38"/>
  <c r="B194" i="38"/>
  <c r="B195" i="38"/>
  <c r="B196" i="38"/>
  <c r="B197" i="38"/>
  <c r="B198" i="38"/>
  <c r="B199" i="38"/>
  <c r="B200" i="38"/>
  <c r="B2" i="38"/>
  <c r="A4" i="38"/>
  <c r="A5" i="38"/>
  <c r="A6" i="38"/>
  <c r="A7" i="38"/>
  <c r="A8" i="38"/>
  <c r="A9" i="38"/>
  <c r="A10" i="38"/>
  <c r="A11" i="38"/>
  <c r="A12" i="38"/>
  <c r="A13" i="38"/>
  <c r="A14" i="38"/>
  <c r="A15" i="38"/>
  <c r="A16" i="38"/>
  <c r="A17" i="38"/>
  <c r="A18" i="38"/>
  <c r="A19" i="38"/>
  <c r="A20" i="38"/>
  <c r="A21" i="38"/>
  <c r="A22" i="38"/>
  <c r="A23" i="38"/>
  <c r="A24" i="38"/>
  <c r="A25" i="38"/>
  <c r="A26" i="38"/>
  <c r="A27" i="38"/>
  <c r="A28" i="38"/>
  <c r="A29" i="38"/>
  <c r="A30" i="38"/>
  <c r="A31" i="38"/>
  <c r="A32" i="38"/>
  <c r="A33" i="38"/>
  <c r="A34" i="38"/>
  <c r="A35" i="38"/>
  <c r="A36" i="38"/>
  <c r="A37" i="38"/>
  <c r="A38" i="38"/>
  <c r="A39" i="38"/>
  <c r="A40" i="38"/>
  <c r="A41" i="38"/>
  <c r="A42" i="38"/>
  <c r="A43" i="38"/>
  <c r="A44" i="38"/>
  <c r="A45" i="38"/>
  <c r="A46" i="38"/>
  <c r="A47" i="38"/>
  <c r="A48" i="38"/>
  <c r="A49" i="38"/>
  <c r="A50" i="38"/>
  <c r="A51" i="38"/>
  <c r="A52" i="38"/>
  <c r="A53" i="38"/>
  <c r="A54" i="38"/>
  <c r="A55" i="38"/>
  <c r="A56" i="38"/>
  <c r="A57" i="38"/>
  <c r="A58" i="38"/>
  <c r="A59" i="38"/>
  <c r="A60" i="38"/>
  <c r="A61" i="38"/>
  <c r="A62" i="38"/>
  <c r="A63" i="38"/>
  <c r="A64" i="38"/>
  <c r="A65" i="38"/>
  <c r="A66" i="38"/>
  <c r="A67" i="38"/>
  <c r="A68" i="38"/>
  <c r="A69" i="38"/>
  <c r="A70" i="38"/>
  <c r="A71" i="38"/>
  <c r="A72" i="38"/>
  <c r="A73" i="38"/>
  <c r="A74" i="38"/>
  <c r="A75" i="38"/>
  <c r="A76" i="38"/>
  <c r="A77" i="38"/>
  <c r="A78" i="38"/>
  <c r="A79" i="38"/>
  <c r="A80" i="38"/>
  <c r="A81" i="38"/>
  <c r="A82" i="38"/>
  <c r="A83" i="38"/>
  <c r="A84" i="38"/>
  <c r="A85" i="38"/>
  <c r="A86" i="38"/>
  <c r="A87" i="38"/>
  <c r="A88" i="38"/>
  <c r="A89" i="38"/>
  <c r="A90" i="38"/>
  <c r="A91" i="38"/>
  <c r="A92" i="38"/>
  <c r="A93" i="38"/>
  <c r="A94" i="38"/>
  <c r="A95" i="38"/>
  <c r="A96" i="38"/>
  <c r="A97" i="38"/>
  <c r="A99" i="38"/>
  <c r="A100" i="38"/>
  <c r="A101" i="38"/>
  <c r="A102" i="38"/>
  <c r="A103" i="38"/>
  <c r="A104" i="38"/>
  <c r="A105" i="38"/>
  <c r="A106" i="38"/>
  <c r="A107" i="38"/>
  <c r="A108" i="38"/>
  <c r="A109" i="38"/>
  <c r="A110" i="38"/>
  <c r="A111" i="38"/>
  <c r="A112" i="38"/>
  <c r="A113" i="38"/>
  <c r="A114" i="38"/>
  <c r="A115" i="38"/>
  <c r="A116" i="38"/>
  <c r="A117" i="38"/>
  <c r="A118" i="38"/>
  <c r="A119" i="38"/>
  <c r="A120" i="38"/>
  <c r="A121" i="38"/>
  <c r="A122" i="38"/>
  <c r="A123" i="38"/>
  <c r="A124" i="38"/>
  <c r="A125" i="38"/>
  <c r="A126" i="38"/>
  <c r="A127" i="38"/>
  <c r="A128" i="38"/>
  <c r="A129" i="38"/>
  <c r="A130" i="38"/>
  <c r="A131" i="38"/>
  <c r="A132" i="38"/>
  <c r="A133" i="38"/>
  <c r="A134" i="38"/>
  <c r="A135" i="38"/>
  <c r="A136" i="38"/>
  <c r="A137" i="38"/>
  <c r="A138" i="38"/>
  <c r="A139" i="38"/>
  <c r="A140" i="38"/>
  <c r="A141" i="38"/>
  <c r="A142" i="38"/>
  <c r="A143" i="38"/>
  <c r="A144" i="38"/>
  <c r="A145" i="38"/>
  <c r="A146" i="38"/>
  <c r="A147" i="38"/>
  <c r="A148" i="38"/>
  <c r="A149" i="38"/>
  <c r="A150" i="38"/>
  <c r="A151" i="38"/>
  <c r="A152" i="38"/>
  <c r="A153" i="38"/>
  <c r="A154" i="38"/>
  <c r="A155" i="38"/>
  <c r="A156" i="38"/>
  <c r="A157" i="38"/>
  <c r="A158" i="38"/>
  <c r="A159" i="38"/>
  <c r="A160" i="38"/>
  <c r="A161" i="38"/>
  <c r="A162" i="38"/>
  <c r="A163" i="38"/>
  <c r="A164" i="38"/>
  <c r="A165" i="38"/>
  <c r="A166" i="38"/>
  <c r="A167" i="38"/>
  <c r="A168" i="38"/>
  <c r="A169" i="38"/>
  <c r="A170" i="38"/>
  <c r="A171" i="38"/>
  <c r="A172" i="38"/>
  <c r="A173" i="38"/>
  <c r="A174" i="38"/>
  <c r="A175" i="38"/>
  <c r="A176" i="38"/>
  <c r="A177" i="38"/>
  <c r="A178" i="38"/>
  <c r="A179" i="38"/>
  <c r="A180" i="38"/>
  <c r="A181" i="38"/>
  <c r="A182" i="38"/>
  <c r="A183" i="38"/>
  <c r="A184" i="38"/>
  <c r="A185" i="38"/>
  <c r="A186" i="38"/>
  <c r="A187" i="38"/>
  <c r="A188" i="38"/>
  <c r="A189" i="38"/>
  <c r="A190" i="38"/>
  <c r="A191" i="38"/>
  <c r="A192" i="38"/>
  <c r="A193" i="38"/>
  <c r="A194" i="38"/>
  <c r="A195" i="38"/>
  <c r="A196" i="38"/>
  <c r="A197" i="38"/>
  <c r="A198" i="38"/>
  <c r="A199" i="38"/>
  <c r="A200" i="38"/>
  <c r="A2" i="38"/>
  <c r="B28" i="1207" l="1"/>
  <c r="B29" i="1207"/>
  <c r="B30" i="1207"/>
  <c r="B24" i="1207"/>
  <c r="B25" i="1207"/>
  <c r="B26" i="1207"/>
  <c r="B27" i="1207"/>
  <c r="B23" i="1207"/>
  <c r="B22" i="1207"/>
  <c r="B2" i="1207"/>
  <c r="B3" i="1207"/>
  <c r="B4" i="1207"/>
  <c r="B5" i="1207"/>
  <c r="B6" i="1207"/>
  <c r="B7" i="1207"/>
  <c r="B8" i="1207"/>
  <c r="B9" i="1207"/>
  <c r="B10" i="1207"/>
  <c r="B11" i="1207"/>
  <c r="B12" i="1207"/>
  <c r="B13" i="1207"/>
  <c r="B14" i="1207"/>
  <c r="B15" i="1207"/>
  <c r="B16" i="1207"/>
  <c r="B17" i="1207"/>
  <c r="B18" i="1207"/>
  <c r="B19" i="1207"/>
  <c r="B20" i="1207"/>
  <c r="B21" i="1207"/>
  <c r="B1" i="1207"/>
  <c r="I1" i="38" l="1"/>
  <c r="H1" i="38"/>
  <c r="G1" i="38"/>
  <c r="F1" i="38"/>
  <c r="E1" i="38"/>
  <c r="D1" i="38"/>
  <c r="C1" i="38"/>
  <c r="A3" i="38" l="1"/>
  <c r="B3" i="38"/>
  <c r="D318" i="38"/>
  <c r="A98" i="38" l="1"/>
  <c r="B98" i="38" l="1"/>
</calcChain>
</file>

<file path=xl/sharedStrings.xml><?xml version="1.0" encoding="utf-8"?>
<sst xmlns="http://schemas.openxmlformats.org/spreadsheetml/2006/main" count="481" uniqueCount="260">
  <si>
    <t>Pâte de spéculoos :</t>
  </si>
  <si>
    <t>Nappage</t>
  </si>
  <si>
    <t>Cornet</t>
  </si>
  <si>
    <t>Fondant</t>
  </si>
  <si>
    <t>Fruit rouge</t>
  </si>
  <si>
    <t>DLC/DLUO</t>
  </si>
  <si>
    <t>Num de semaine</t>
  </si>
  <si>
    <t>Sucre</t>
  </si>
  <si>
    <t>Eau</t>
  </si>
  <si>
    <t>Poudre de lait</t>
  </si>
  <si>
    <t>Poudre a crème</t>
  </si>
  <si>
    <t>Œuf</t>
  </si>
  <si>
    <t>eau</t>
  </si>
  <si>
    <t>Fond de brioche</t>
  </si>
  <si>
    <t>n° DE LOT</t>
  </si>
  <si>
    <t>Eclair GM</t>
  </si>
  <si>
    <t>Extrait de café</t>
  </si>
  <si>
    <t>Beurre</t>
  </si>
  <si>
    <t>Dexilia</t>
  </si>
  <si>
    <t>Praliner</t>
  </si>
  <si>
    <t>Pâte a glacer brune</t>
  </si>
  <si>
    <t>Plaque de  Mille Feuille</t>
  </si>
  <si>
    <t>Coque de Paris Brest</t>
  </si>
  <si>
    <t>Crème patissiére</t>
  </si>
  <si>
    <t>Pâte a glacer ivoire</t>
  </si>
  <si>
    <t>Cacao Soft</t>
  </si>
  <si>
    <t>Chocolat Noir</t>
  </si>
  <si>
    <t>Grain de café</t>
  </si>
  <si>
    <t>Décors p</t>
  </si>
  <si>
    <t>Pâte de speculos</t>
  </si>
  <si>
    <t>Merveilleux</t>
  </si>
  <si>
    <t>Crème au Beurre</t>
  </si>
  <si>
    <t>Copeaux chocolat blanc</t>
  </si>
  <si>
    <t>Genoise feuille</t>
  </si>
  <si>
    <t>Genoise choco</t>
  </si>
  <si>
    <t>Gélatine</t>
  </si>
  <si>
    <t>Jaune d'œuf</t>
  </si>
  <si>
    <t>Crème Liquide</t>
  </si>
  <si>
    <t>Feuilletine</t>
  </si>
  <si>
    <t>Glaçage Noir</t>
  </si>
  <si>
    <t>Chocolat Lait</t>
  </si>
  <si>
    <t>Chocolat Blanc</t>
  </si>
  <si>
    <t>Fond de tartelette</t>
  </si>
  <si>
    <t>Fraise</t>
  </si>
  <si>
    <t>Framboise</t>
  </si>
  <si>
    <t>Créme citron</t>
  </si>
  <si>
    <t>Meuringue Italienne</t>
  </si>
  <si>
    <t>Bavaria</t>
  </si>
  <si>
    <t>Puréée Fraise</t>
  </si>
  <si>
    <t>Purée Framboise</t>
  </si>
  <si>
    <t>Purée Passion</t>
  </si>
  <si>
    <t>Feuille de joconde</t>
  </si>
  <si>
    <t>Choux normaux</t>
  </si>
  <si>
    <t>Mini choux</t>
  </si>
  <si>
    <t>Coque de grand Paris-Brest</t>
  </si>
  <si>
    <t>Abricot</t>
  </si>
  <si>
    <t>Fond de tarte</t>
  </si>
  <si>
    <t>Chantilly</t>
  </si>
  <si>
    <t>Baba</t>
  </si>
  <si>
    <t>Ganache</t>
  </si>
  <si>
    <t>Griotte</t>
  </si>
  <si>
    <t>Pomme</t>
  </si>
  <si>
    <t>Piece</t>
  </si>
  <si>
    <t>Fifty</t>
  </si>
  <si>
    <t>Fruit au sirop</t>
  </si>
  <si>
    <t>Bresilienne</t>
  </si>
  <si>
    <t>Diamreflet neutre</t>
  </si>
  <si>
    <t>Copeaux chocolat Noir</t>
  </si>
  <si>
    <t>Blanc d'œuf</t>
  </si>
  <si>
    <t>Rhum</t>
  </si>
  <si>
    <t xml:space="preserve">Purée citron </t>
  </si>
  <si>
    <t>Beurre créme au beurre</t>
  </si>
  <si>
    <t>Génoise</t>
  </si>
  <si>
    <t>Joconde coco</t>
  </si>
  <si>
    <t>Sirop</t>
  </si>
  <si>
    <t>Mousseline dexilia</t>
  </si>
  <si>
    <t xml:space="preserve">Macaron: </t>
  </si>
  <si>
    <t>b07/02/2014 22:16</t>
  </si>
  <si>
    <t>475 tht 19:17</t>
  </si>
  <si>
    <t>04/04:55 318</t>
  </si>
  <si>
    <t>Eau courante</t>
  </si>
  <si>
    <t>h13273035</t>
  </si>
  <si>
    <t>1209/14</t>
  </si>
  <si>
    <t>l226331600</t>
  </si>
  <si>
    <t>2015/05</t>
  </si>
  <si>
    <t>mmc 04201308</t>
  </si>
  <si>
    <t>3177-1</t>
  </si>
  <si>
    <t>6645/1</t>
  </si>
  <si>
    <t>00896924ch24</t>
  </si>
  <si>
    <t>484tht</t>
  </si>
  <si>
    <t>514tht</t>
  </si>
  <si>
    <t>3301103/2239</t>
  </si>
  <si>
    <t>duo15239-5104667000</t>
  </si>
  <si>
    <t>f213217 ba</t>
  </si>
  <si>
    <t>f113253</t>
  </si>
  <si>
    <t>f213245 aa</t>
  </si>
  <si>
    <t>f113252 aa</t>
  </si>
  <si>
    <t>rha441kt fab10092013</t>
  </si>
  <si>
    <t>306022992027082013054410283</t>
  </si>
  <si>
    <t>Du jour</t>
  </si>
  <si>
    <t>dernier en date</t>
  </si>
  <si>
    <t>du jour</t>
  </si>
  <si>
    <t>derniere en date</t>
  </si>
  <si>
    <t>154636543</t>
  </si>
  <si>
    <t xml:space="preserve">Arôme violette: </t>
  </si>
  <si>
    <t xml:space="preserve">ArômePistache: </t>
  </si>
  <si>
    <t xml:space="preserve">Baba au Rhum: </t>
  </si>
  <si>
    <t xml:space="preserve">Beurre: </t>
  </si>
  <si>
    <t>Brioche:</t>
  </si>
  <si>
    <t>Cacao soft:</t>
  </si>
  <si>
    <t>Cocktail de fruit:</t>
  </si>
  <si>
    <t>Coque de macaron:</t>
  </si>
  <si>
    <t>Cornet:</t>
  </si>
  <si>
    <t>Crème au beurre:</t>
  </si>
  <si>
    <t>Crème pâtissiére:</t>
  </si>
  <si>
    <t>Croustillant chocolat:</t>
  </si>
  <si>
    <t>Décor chocolat:</t>
  </si>
  <si>
    <t xml:space="preserve">Decor fruit: </t>
  </si>
  <si>
    <t xml:space="preserve">decor neige: </t>
  </si>
  <si>
    <t xml:space="preserve">dexilia: </t>
  </si>
  <si>
    <t>extrait de café:</t>
  </si>
  <si>
    <t>Feuille de génoise:</t>
  </si>
  <si>
    <t>Feuille de génoise chocolat:</t>
  </si>
  <si>
    <t xml:space="preserve">Feuilletage: </t>
  </si>
  <si>
    <t>Fondant:</t>
  </si>
  <si>
    <t>Fruit rouge:</t>
  </si>
  <si>
    <t>Génoise ronde:</t>
  </si>
  <si>
    <t>Grain de café chocolat:</t>
  </si>
  <si>
    <t>Meringue Italienne:</t>
  </si>
  <si>
    <t>Meringue française:</t>
  </si>
  <si>
    <t>Mirroir chocolat:</t>
  </si>
  <si>
    <t>Mirroir neutre:</t>
  </si>
  <si>
    <t>Mousse chocolat au lait:</t>
  </si>
  <si>
    <t>Mousse chocolat blanc:</t>
  </si>
  <si>
    <t>Mousse chocolat noir:</t>
  </si>
  <si>
    <t>Mousse fraise:</t>
  </si>
  <si>
    <t>Mousse framboise:</t>
  </si>
  <si>
    <t xml:space="preserve">Mousse passion: </t>
  </si>
  <si>
    <t>Nappage:</t>
  </si>
  <si>
    <t xml:space="preserve">Praliner: </t>
  </si>
  <si>
    <t>Purée Fraise</t>
  </si>
  <si>
    <t>kg</t>
  </si>
  <si>
    <t>Amandine Poire</t>
  </si>
  <si>
    <t>Abricots, sucre, eau, acide ascorbique</t>
  </si>
  <si>
    <t>Farine de blé (Gluten) œuf, beurre concentre, lait, levure, farine de soja, sel, rhum eau sucre</t>
  </si>
  <si>
    <t>Frangipanne: eau sucre glace (silice), amande en poudre, beurre, œuf, crème pâtissière à froid (Sucre, amidon modifié, poudre de lactoserum, lactose, poudre de lait écrémé, stabilisants E450II, E339II, E327 arôme, colorant: E160a, crème patissière à chaud (amidon de maîs E1422, vanilline, colorant E160b, Rhum, Rhum Alcool épaississant, E466, colorant E150a Pâte sucrée farine galette blé, beurre, sucre glacesilicé oeuf, eau, sel poires williams 47,48% poires william, eau, sucre, sirop de glucose, fructose de blé acidifiant E330 Fabriquer dans un atelier qui utilise gluten, oeufs, poisson, soja, lait, fruit a coque, sulfites,</t>
  </si>
  <si>
    <t>eau matiere grasse laitiere, babeurre, emulsifiant E471, E476, E742c, sel marin(0,7%) aromes stabilisant pectine, correcteur d'acidité: acide lactque conservateur: sorbate de pottasium, colorant beta carroténe, vitamine E, Vitamine A</t>
  </si>
  <si>
    <t>praline, amande, noisette</t>
  </si>
  <si>
    <t>Farine de blé, eau, levure, beurre 5,6%, sucre, poudre de lait entier, sel gluten emulsifiant : E472e agent de tratement de la farine : E300, enzymes : amylases, hemiceillulases, xyanases contient gluten, lait peut contenire des traces d'oeufs et fruits a coque</t>
  </si>
  <si>
    <t>Sucre pâte de cacao Beurre de cacao, Emulsifiant: Lecithine, (Lait en poudre, poudre de lait écrémé, arômes  vanille peut contenir traces de fruit a coque et gluten</t>
  </si>
  <si>
    <t>Poires, peches, ananas, raisin, bigareaux colorant, E127, au, sucre, sirop de Glucose, fructose acidifiant acide citrique</t>
  </si>
  <si>
    <t>Farine de blé, margarine (matière grasse végétale, eau, sel, émulsifiant : E471, monodiglycerides d'acide gras, correcteur d'acidité : acide citrique E330, colorant E160a béta caroténe, arôme naturel. Contient : trace de soja Fabriqué dans un atelier qui utilise produits laitiers, œufs</t>
  </si>
  <si>
    <t>Sirop de glucose-fructose, sucre, eau, poudre de lait entier, stabilisant (E420), Poudre de jaune d'œuf, Emulsifiant (E472c), Arôme, Beurre</t>
  </si>
  <si>
    <t>Crème de lait 35% de matiéres grasse, stabilisant E407 0,02% sucre</t>
  </si>
  <si>
    <t>Sucre, Amandes, Blanc d'œuf, Amidon de blé E171-160a-141-150c Poudre de cacao eps Blanc d'œuf E412 (Gomme de guar) E415 Xanthan conservatrice E200 Allergene : Gluten, Œuf, Noix peut contenir traces de soja et lait</t>
  </si>
  <si>
    <t>Eau, Poudre a lait, Sucre, oeufs, Poudre a crème: Amidon de maîs,modifié, Aômes, colorants: carotenoîdes, Riboflavines ce produit a pu être en contact avec: Blé, Lait, Œuf, Amandes et Noisette</t>
  </si>
  <si>
    <t>Sucre , 22% chocolat au lait (sucre, beurre de cacao, poudre de lait entier, pâtes de cacao, émulsifiant(lecithine de soja aromes naturel de vanille), amandes (21%) Huile vegetales, farine de blé beurre concentré, margarine, poudre de lait écrémé, stabilisant, (sorbitol)malt d'orge, sel, émulsifiant (lécithine de sija)traces d'oeuf et de fruit a coque</t>
  </si>
  <si>
    <t>Pâte  de caco, sucre beurre de caco, Matiére grasse laitiére, anhydre de lait, emulsifiant, lecithine de soja E322 arôme naturel de vanille cacao 50% poudre de lait entier poudre de lactosserum, lactose huile de palme</t>
  </si>
  <si>
    <t>dextrose, amidon de blé matrieres grasse vegétales hydrogénée antimottants E511 E341 Arôme</t>
  </si>
  <si>
    <t>Sucre, matiére grasse végétale hydrogénée, sirop de glucose, amidon modifié, poudre de lait écrémé, protéine de lait, émulsifiant (esters lactique des mono et diglycerides d'acides gras) Poudre de lactoserum, gélifiant (algitane de sodium) arômes , colorants (curcumine) Eau</t>
  </si>
  <si>
    <t>Sucre caramélisé, eau, sirop de glucose, sirop de sucre inverti, propylene glycol</t>
  </si>
  <si>
    <t>Œufs sucre farine de blé émulsifiants: (E471-475) (E472b-E477) Agent levant (E450vi) Maltodextrine en poudre, phosphate diacalcique (E434ii) Bicarbonate de soude (E500ii) sel allérgénesOeuf, Gluten Peut contenir des traces éventuelles de soja, lait, fruit à coques</t>
  </si>
  <si>
    <t>Oeuf, sucre, Farine de blé , eau, amidon de blé, cacao en poudre 2,9% émulsifiants : (E471 E475 E472B E477) agen levant E450vi maltodextrine en poudre, phosphate diacalcique E431II biocarbonate de soude E500II sel, gluten peut contenir soja lait fruit a coque</t>
  </si>
  <si>
    <t>Farine de blé (Gluten), beurre (lait) eau selAttention atelier contenant noix, noisette, amandes pistaches œufs et soja</t>
  </si>
  <si>
    <t>Farine de blé, Beurre concentré, colorant E160A 19,8% Sucre, Eau, Œuf, Emulsifiant E491 et 435 caseinates, levures désactivées, dextrose sel,</t>
  </si>
  <si>
    <t>Saccharose, sirop de glucose, eau</t>
  </si>
  <si>
    <t>Groseille rouge (37%), mûre (26%), cassis (15%), framboise (9%), griotte(8%), myrtille(5%)</t>
  </si>
  <si>
    <t>Sucre, Œuf, Farine de blé, Eau amidon de blé, Emulsifiant E471-E475 et E481, poudre a lever E450i E500ii, arôme Vanille, colorant E160a Allérgene majeurs Œuf, Gluten Peut contenir des traces éventuelles de lait, soja et fruits a coques</t>
  </si>
  <si>
    <t>Sucre, pâte de cacao, beurre de cacao, pâte de café 2% (café, arômes, graisses vegetales emulsifiant: lecithine de soja matieres grasse laitiere anhydre, poudre de cacao maigre, emulsifiant(lecithine de soja) arômes naturel de vanille) lustres gomme arabique, gomme laque</t>
  </si>
  <si>
    <t>Sucre, amandes , blancs d'œuf, beurre, fourage framboise 3% (framboise, sucre, sirop de glucose e330) créme (créme stabilisant e407 emulsifiant e472b) chocolat 1% (masse de cacao, sucre, beurre de cacao, emulsifiant e322) Œufs amidon de maïs colorant e:100, e101a, e141ii, e150a, e162 pâte de pistache vertes 49,6 sirop de sucre, eau arôme naturel) blancs d'oeufs sechés pasteurisée acidifiant e330 epaissisant e415 agent moussant: e1505 extrait de maltd'orge gluten concentré de citron 0,1% sirop de sucre inverti, poudre de cacao 0,03% aröme naturel de vanille 0,01% eau contient oeufs lait soja, céréales gluten amandes pistaches ce produit a pu être en contact avec arachide graines de sésame, de sulfites et d'autres fruits a coque</t>
  </si>
  <si>
    <t>Blanc d'œuf, sucre</t>
  </si>
  <si>
    <t>Sirop de glucose eau stabilisant E422 fructose sucre gelifiant E440 acidifiant E330</t>
  </si>
  <si>
    <t>Crème de lait 35% de matiéres grasse, stabilisant E407 0,02% sucre jaune lait en poudre eau gelatine bovine Sucre pâte de cacao Beurre de cacao, Emulsifiant: Lecithine, (Lait en poudre, poudre de lait écrémé, arômes  vanille peut contenir traces de fruit a coque et gluten</t>
  </si>
  <si>
    <t>Dextrose sucre sirop de glucose gelatine lactoserum en poudre amidon modifier arôme fraise 85% sucre inverti 15% Crème de lait 35% de matiéres grasse, stabilisant E407 0,02% sucre</t>
  </si>
  <si>
    <t>Dextrose sucre sirop de glucose gelatine lactoserum en poudre amidon modifier arôme framboise 85% sucre inverti 15% Crème de lait 35% de matiéres grasse, stabilisant E407 0,02% sucre</t>
  </si>
  <si>
    <t>Dextrose sucre sirop de glucose gelatine lactoserum en poudre amidon modifier arôme passion sucre inverti 15% Crème de lait 35% de matiéres grasse, stabilisant E407 0,02% sucre</t>
  </si>
  <si>
    <t>Eau, Sirop de glucose, Sucre, Fructose, Gélifiant ( Pectine caraghénane)  acidifiant, acide citrique, arômes abricot colorant: caroténe</t>
  </si>
  <si>
    <t>Œufs, Eau, Farine de blé, Huile de palme, Sel, Poudre a lever: Diphosphate disodique et carbonate acide de sodium contient: Œufs et Gluten ce produit a pu être en contact avec: Lait, Fruits a coques,</t>
  </si>
  <si>
    <t>sucre graisse végétales hydrogéné cacao maigre en poudre, sucre du lait emulsifiant lecithine de soja vanille arôme lait écrémé en poudre</t>
  </si>
  <si>
    <t>Original speculoos 57% farine de blé sucre huile et graisse végétales, sirop de sucre candi, poudre a lever carbonate acide de sodium farine de soja sel canelle hile de colza, sucre emulsifiant, lecithine acidifiant acide citrique contient blé soja</t>
  </si>
  <si>
    <t>Noisette torrifier en purée 98% minimum matiére grisse végétales hydrogéné traces de lait</t>
  </si>
  <si>
    <t>Sel, Poudre a lever:Diphosphate disodique et carbonate acide de sodium</t>
  </si>
  <si>
    <t xml:space="preserve">Crème pâtissiére: Eau, Poudre a lait, Sucre, oeufs, Poudre a crème: </t>
  </si>
  <si>
    <t xml:space="preserve">Amidon de maîs,modifié, Aômes, colorants: carotenoîdes, Riboflavines </t>
  </si>
  <si>
    <t>glycol Sucre caramélisé eau sirop de glucose, sirop de sucre inverti,</t>
  </si>
  <si>
    <t>ine de soja arôme trace de lait œuf cereales contient gluten et celeri</t>
  </si>
  <si>
    <t xml:space="preserve">Paris brest: Pâte a choux :Œufs, Eau, Farine de blé, Huile de palme, </t>
  </si>
  <si>
    <t xml:space="preserve">dexilia: Sucre, matiére grasse végétale hydrogénée, sirop de glucose, </t>
  </si>
  <si>
    <t>amidon modifié, poudre de lait écrémé, protéine de lait, émulsifiant</t>
  </si>
  <si>
    <t xml:space="preserve"> (esters lactique des mono et diglycerides d'acides gras) Poudre de</t>
  </si>
  <si>
    <t>lactoserum, gélifiant (algitane sodium) arôme , colorants (curcumine)</t>
  </si>
  <si>
    <t>Praliner: Noisette torrifier en purée 98% minimum matiére grisse végét</t>
  </si>
  <si>
    <t>Farine de blé (Gluten), beurre (lait) eau sel Crème pâtissiére:Eau,</t>
  </si>
  <si>
    <t>ales hydrogéné traces de lait Mille Feuilles: feuilletages: Farine de</t>
  </si>
  <si>
    <t>Poudre a lait, Sucre, oeufs, Poudre a crème: Amidon de maîs modifié,</t>
  </si>
  <si>
    <t xml:space="preserve"> Aômes, colorants: carotenoîdes, Riboflavines Fondant:Saccharose, </t>
  </si>
  <si>
    <t xml:space="preserve">Fondant:Saccharose, sirop de glucose, eau ext de café:propylene </t>
  </si>
  <si>
    <t xml:space="preserve"> cacao pate degraisser 50%,huile végétale hydrogéné emulsifiant lecith</t>
  </si>
  <si>
    <t xml:space="preserve">Eclair/gland: Pâte a choux :Œufs, Eau, Farine de blé, Huile de palme, </t>
  </si>
  <si>
    <t>cointreau et grand marnier E433 E129 E122 E124 E202 cuivre</t>
  </si>
  <si>
    <t>sirop de glucose, eau Cacao Tartelette:Fond de pâtes sablé:</t>
  </si>
  <si>
    <t>Emulsifiant E491 et 435 caseinates, levures désactivées, dextrose sel,</t>
  </si>
  <si>
    <t xml:space="preserve">arine de blé, Beurre concentré, colorant E160A 19,8% Sucre, Eau, Œuf, </t>
  </si>
  <si>
    <t>Fraise, framboise, physalis, mandarine, citron, kiwi, pomme</t>
  </si>
  <si>
    <t>, groseille, abricot, mûre ananas poire Nappage:Eau, Sirop de glucose</t>
  </si>
  <si>
    <t xml:space="preserve">Sucre, Fructose, Gélifiant ( Pectine caraghénane)  acidifiant, acide </t>
  </si>
  <si>
    <t>citrique, arômes abricot colorant: caroténe</t>
  </si>
  <si>
    <t xml:space="preserve">Creme nature(farine de ble(GLUTEN),eau,huile vegetale(SOJA,tournesol),sucre,OEUF,LAIT en poudre,poudres a lever:E450i,E500ii,antiagglómerants:E516,E341iii,amidon de ble(GLUTEN),dextrose,humidifiant:E420,sel,arome naturel de citron,colorant:E160a.Peut contenir:fruit acoque,sesame,lupin),Pommes;Nappage(eau,sirop de glucose,sucre,fructose,gelifiants:pectines,carraghenanes,acidifiant:E330,arome abricot,colorant:E160a),    </t>
  </si>
  <si>
    <t>Crème Citron:</t>
  </si>
  <si>
    <t>Œuf, beurre, sucre, puree citron</t>
  </si>
  <si>
    <t>Crème Framboise:</t>
  </si>
  <si>
    <t>Œuf, beurre, sucre, puree framboise</t>
  </si>
  <si>
    <t>Appareil a quiche sucré:</t>
  </si>
  <si>
    <t>Crème de lait 35% de matiéres grasse, stabilisant E407 0,02% sucre, œuf</t>
  </si>
  <si>
    <t xml:space="preserve">Creme chiboust: </t>
  </si>
  <si>
    <t>Sirop de glucose, fructose, eau sucre 5% chocolat en poudre de cacao sucre stabilisant E422 arôme modifié gelifiant E440 colorant caramel E150 D arôme naturel conservateur E202 acidifiant E330 sel Blanc d'œuf, sucre</t>
  </si>
  <si>
    <t>Eau, Poudre a lait, Sucre, oeufs, Poudre a crème: Amidon de maîs,modifié, Aômes, colorants: carotenoîdes, Riboflavines ce produit a pu être en contact avec: Blé, Lait, Œuf, Amandes et Noisette Blanc d'œuf, sucre gelatine</t>
  </si>
  <si>
    <t>Fraise, framboise, physalis, mandarine, citron, kiwi, pomme, groseille, abricot, mûre ananas poire rhubarbe</t>
  </si>
  <si>
    <t xml:space="preserve">Crumble: </t>
  </si>
  <si>
    <t>beurre cassonade farine</t>
  </si>
  <si>
    <t>Mousse chicoré:</t>
  </si>
  <si>
    <t>Mousse betise de cambrai</t>
  </si>
  <si>
    <t>Lait œuf sucre gelatine creme liquide</t>
  </si>
  <si>
    <t>Interieur fraise:</t>
  </si>
  <si>
    <t>Interieur framboise:</t>
  </si>
  <si>
    <t>Interieur passion:</t>
  </si>
  <si>
    <t>Pate de pistache</t>
  </si>
  <si>
    <t>Farine</t>
  </si>
  <si>
    <t>Levure chimique</t>
  </si>
  <si>
    <t>Violette</t>
  </si>
  <si>
    <t>Rhubarbe</t>
  </si>
  <si>
    <t>Pomme cube</t>
  </si>
  <si>
    <t>Noix de coco</t>
  </si>
  <si>
    <t>Frambois lizer</t>
  </si>
  <si>
    <t>Päte de cacao degraisser 50%, huile végétaler hydrogéné emulsifiant lecithine de soja arôme trace de lait œuf cereales contient gluten et céleri</t>
  </si>
  <si>
    <t>Gaufre</t>
  </si>
  <si>
    <t>Mesmaque</t>
  </si>
  <si>
    <t xml:space="preserve">Coque d'éclair: </t>
  </si>
  <si>
    <t>Centrale</t>
  </si>
  <si>
    <t>Kg</t>
  </si>
  <si>
    <t>Fond tartelette sablé:</t>
  </si>
  <si>
    <t>Choux Normaux :</t>
  </si>
  <si>
    <t>Pâte a glacer Brune:</t>
  </si>
  <si>
    <t>Fabrication Maison</t>
  </si>
  <si>
    <t>Chocolat Noir:</t>
  </si>
  <si>
    <t>Coque Macaron</t>
  </si>
  <si>
    <t xml:space="preserve">Coque de Paris Brest individuel: </t>
  </si>
  <si>
    <t xml:space="preserve">Coque de grand Paris-Brest: </t>
  </si>
  <si>
    <t>Fabrication maison</t>
  </si>
  <si>
    <t>Veolia</t>
  </si>
  <si>
    <t>Meunier</t>
  </si>
  <si>
    <t>Coque de Mini choux</t>
  </si>
  <si>
    <t>Appareil a Moelleux:</t>
  </si>
  <si>
    <t xml:space="preserve">Bresillienne: </t>
  </si>
  <si>
    <t>Autre</t>
  </si>
  <si>
    <t xml:space="preserve">Crème Chantilly: </t>
  </si>
  <si>
    <t>Fournisseur direct</t>
  </si>
  <si>
    <t>L</t>
  </si>
  <si>
    <t>ttt</t>
  </si>
  <si>
    <t>test1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</si>
</sst>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164" formatCode="[$-F800]dddd\,\ mmmm\ dd\,\ yyyy"/>
  </numFmts>
  <fonts count="5" x14ac:knownFonts="1">
    <font>
      <sz val="10"/>
      <name val="Arial"/>
      <family val="2"/>
    </font>
    <font>
      <sz val="10"/>
      <name val="Mangal"/>
      <family val="2"/>
    </font>
    <font>
      <sz val="10"/>
      <name val="Arial"/>
      <family val="2"/>
    </font>
    <font>
      <sz val="8"/>
      <name val="Arial"/>
      <family val="2"/>
    </font>
    <font>
      <u val="double"/>
      <sz val="48"/>
      <color rgb="FFFF0000"/>
      <name val="Arial"/>
      <family val="2"/>
    </font>
  </fonts>
  <fills count="14">
    <fill>
      <patternFill patternType="none"/>
    </fill>
    <fill>
      <patternFill patternType="gray125"/>
    </fill>
    <fill>
      <patternFill patternType="solid">
        <fgColor indexed="8"/>
        <bgColor indexed="58"/>
      </patternFill>
    </fill>
    <fill>
      <patternFill patternType="solid">
        <fgColor indexed="16"/>
        <bgColor indexed="37"/>
      </patternFill>
    </fill>
    <fill>
      <patternFill patternType="solid">
        <fgColor indexed="10"/>
        <bgColor indexed="60"/>
      </patternFill>
    </fill>
    <fill>
      <patternFill patternType="solid">
        <fgColor indexed="9"/>
        <bgColor indexed="26"/>
      </patternFill>
    </fill>
    <fill>
      <patternFill patternType="solid">
        <fgColor rgb="FFFF0000"/>
        <bgColor indexed="64"/>
      </patternFill>
    </fill>
    <fill>
      <patternFill patternType="solid">
        <fgColor rgb="FFFFC000"/>
        <bgColor indexed="64"/>
      </patternFill>
    </fill>
    <fill>
      <patternFill patternType="solid">
        <fgColor rgb="FF00B0F0"/>
        <bgColor indexed="64"/>
      </patternFill>
    </fill>
    <fill>
      <patternFill patternType="solid">
        <fgColor rgb="FF00B050"/>
        <bgColor indexed="64"/>
      </patternFill>
    </fill>
    <fill>
      <patternFill patternType="solid">
        <fgColor theme="2" tint="-0.499984740745262"/>
        <bgColor indexed="64"/>
      </patternFill>
    </fill>
    <fill>
      <patternFill patternType="solid">
        <fgColor rgb="FF7030A0"/>
        <bgColor indexed="64"/>
      </patternFill>
    </fill>
    <fill>
      <patternFill patternType="solid">
        <fgColor theme="5" tint="0.39997558519241921"/>
        <bgColor indexed="64"/>
      </patternFill>
    </fill>
    <fill>
      <patternFill patternType="solid">
        <fgColor theme="0"/>
        <bgColor indexed="64"/>
      </patternFill>
    </fill>
  </fills>
  <borders count="1">
    <border>
      <left/>
      <right/>
      <top/>
      <bottom/>
      <diagonal/>
    </border>
  </borders>
  <cellStyleXfs count="20">
    <xf numFmtId="0" fontId="0" fillId="0" borderId="0"/>
    <xf numFmtId="0" fontId="1" fillId="0" borderId="0" applyNumberFormat="0" applyFill="0" applyBorder="0" applyAlignment="0"/>
    <xf numFmtId="0" fontId="1" fillId="0" borderId="0" applyNumberFormat="0" applyBorder="0" applyAlignment="0" applyProtection="0"/>
    <xf numFmtId="0" fontId="1" fillId="2" borderId="0" applyNumberFormat="0" applyBorder="0" applyAlignment="0" applyProtection="0"/>
    <xf numFmtId="0" fontId="1" fillId="0" borderId="0" applyNumberFormat="0" applyFill="0" applyBorder="0" applyAlignment="0">
      <protection hidden="1"/>
    </xf>
    <xf numFmtId="0" fontId="1" fillId="0" borderId="0" applyNumberFormat="0" applyFill="0" applyBorder="0" applyAlignment="0"/>
    <xf numFmtId="0" fontId="1" fillId="0" borderId="0" applyNumberFormat="0" applyFill="0" applyBorder="0" applyAlignment="0"/>
    <xf numFmtId="0" fontId="1" fillId="0" borderId="0" applyNumberFormat="0" applyBorder="0" applyAlignment="0" applyProtection="0"/>
    <xf numFmtId="0" fontId="1" fillId="0" borderId="0" applyNumberFormat="0" applyBorder="0" applyAlignment="0" applyProtection="0"/>
    <xf numFmtId="0" fontId="1" fillId="0" borderId="0" applyNumberFormat="0" applyBorder="0" applyAlignment="0"/>
    <xf numFmtId="0" fontId="1" fillId="0" borderId="0" applyNumberFormat="0" applyFill="0" applyBorder="0" applyAlignment="0" applyProtection="0"/>
    <xf numFmtId="0" fontId="1" fillId="0"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1" fillId="0" borderId="0" applyNumberFormat="0" applyBorder="0" applyAlignment="0" applyProtection="0"/>
    <xf numFmtId="0" fontId="1" fillId="5" borderId="0" applyNumberFormat="0" applyBorder="0" applyAlignment="0" applyProtection="0"/>
    <xf numFmtId="0" fontId="2" fillId="0" borderId="0" applyAlignment="0"/>
    <xf numFmtId="0" fontId="1" fillId="0" borderId="0" applyNumberFormat="0" applyBorder="0" applyAlignment="0" applyProtection="0"/>
  </cellStyleXfs>
  <cellXfs count="34">
    <xf numFmtId="0" fontId="0" fillId="0" borderId="0" xfId="0"/>
    <xf numFmtId="0" fontId="0" fillId="0" borderId="0" xfId="0" applyFill="1"/>
    <xf numFmtId="0" fontId="0" fillId="0" borderId="0" xfId="0" applyFont="1" applyFill="1"/>
    <xf numFmtId="0" fontId="0" fillId="0" borderId="0" xfId="0" applyFill="1" applyAlignment="1">
      <alignment shrinkToFit="1"/>
    </xf>
    <xf numFmtId="14" fontId="0" fillId="0" borderId="0" xfId="0" applyNumberFormat="1"/>
    <xf numFmtId="164" fontId="0" fillId="0" borderId="0" xfId="0" applyNumberFormat="1"/>
    <xf numFmtId="164" fontId="3" fillId="0" borderId="0" xfId="0" applyNumberFormat="1" applyFont="1" applyAlignment="1">
      <alignment wrapText="1"/>
    </xf>
    <xf numFmtId="0" fontId="0" fillId="0" borderId="0" xfId="0" applyNumberFormat="1"/>
    <xf numFmtId="8" fontId="0" fillId="0" borderId="0" xfId="0" applyNumberFormat="1"/>
    <xf numFmtId="0" fontId="0" fillId="6" borderId="0" xfId="0" applyFill="1"/>
    <xf numFmtId="0" fontId="0" fillId="8" borderId="0" xfId="0" applyFill="1"/>
    <xf numFmtId="49" fontId="0" fillId="0" borderId="0" xfId="0" applyNumberFormat="1"/>
    <xf numFmtId="49" fontId="0" fillId="0" borderId="0" xfId="0" quotePrefix="1" applyNumberFormat="1"/>
    <xf numFmtId="17" fontId="0" fillId="0" borderId="0" xfId="0" applyNumberFormat="1"/>
    <xf numFmtId="0" fontId="0" fillId="0" borderId="0" xfId="0" applyAlignment="1">
      <alignment shrinkToFit="1"/>
    </xf>
    <xf numFmtId="0" fontId="0" fillId="10" borderId="0" xfId="0" applyFill="1"/>
    <xf numFmtId="0" fontId="0" fillId="7" borderId="0" xfId="0" applyFill="1"/>
    <xf numFmtId="0" fontId="0" fillId="12" borderId="0" xfId="0" applyFill="1"/>
    <xf numFmtId="0" fontId="0" fillId="11" borderId="0" xfId="0" applyFill="1"/>
    <xf numFmtId="0" fontId="0" fillId="11" borderId="0" xfId="0" applyFill="1" applyAlignment="1">
      <alignment shrinkToFit="1"/>
    </xf>
    <xf numFmtId="0" fontId="0" fillId="7" borderId="0" xfId="0" applyFont="1" applyFill="1"/>
    <xf numFmtId="0" fontId="0" fillId="7" borderId="0" xfId="0" applyFill="1" applyAlignment="1">
      <alignment shrinkToFit="1"/>
    </xf>
    <xf numFmtId="0" fontId="0" fillId="8" borderId="0" xfId="0" applyFill="1" applyAlignment="1">
      <alignment shrinkToFit="1"/>
    </xf>
    <xf numFmtId="0" fontId="0" fillId="8" borderId="0" xfId="0" applyFont="1" applyFill="1"/>
    <xf numFmtId="0" fontId="0" fillId="6" borderId="0" xfId="0" applyFill="1" applyAlignment="1">
      <alignment shrinkToFit="1"/>
    </xf>
    <xf numFmtId="0" fontId="0" fillId="9" borderId="0" xfId="0" applyFill="1"/>
    <xf numFmtId="0" fontId="0" fillId="9" borderId="0" xfId="0" applyFill="1" applyAlignment="1">
      <alignment shrinkToFit="1"/>
    </xf>
    <xf numFmtId="0" fontId="0" fillId="13" borderId="0" xfId="0" applyFill="1"/>
    <xf numFmtId="0" fontId="0" fillId="9" borderId="0" xfId="0" applyFont="1" applyFill="1"/>
    <xf numFmtId="0" fontId="0" fillId="12" borderId="0" xfId="0" applyFont="1" applyFill="1"/>
    <xf numFmtId="0" fontId="0" fillId="12" borderId="0" xfId="0" applyFill="1" applyAlignment="1">
      <alignment shrinkToFit="1"/>
    </xf>
    <xf numFmtId="8" fontId="0" fillId="12" borderId="0" xfId="0" applyNumberFormat="1" applyFill="1"/>
    <xf numFmtId="0" fontId="0" fillId="13" borderId="0" xfId="0" applyFont="1" applyFill="1"/>
    <xf numFmtId="0" fontId="0" fillId="13" borderId="0" xfId="0" applyFill="1" applyAlignment="1">
      <alignment shrinkToFit="1"/>
    </xf>
  </cellXfs>
  <cellStyles count="20">
    <cellStyle name="&quot;&quot; = non imprimer" xfId="1"/>
    <cellStyle name="&quot;&quot; blanc" xfId="2"/>
    <cellStyle name="Normal" xfId="0" builtinId="0"/>
    <cellStyle name="Sans nom1" xfId="3"/>
    <cellStyle name="Sans nom10" xfId="4"/>
    <cellStyle name="Sans nom11" xfId="5"/>
    <cellStyle name="Sans nom12" xfId="6"/>
    <cellStyle name="Sans nom13" xfId="7"/>
    <cellStyle name="Sans nom14" xfId="8"/>
    <cellStyle name="Sans nom15" xfId="9"/>
    <cellStyle name="Sans nom2" xfId="10"/>
    <cellStyle name="Sans nom3" xfId="11"/>
    <cellStyle name="Sans nom4" xfId="12"/>
    <cellStyle name="Sans nom5" xfId="13"/>
    <cellStyle name="Sans nom6" xfId="14"/>
    <cellStyle name="Sans nom7" xfId="15"/>
    <cellStyle name="Sans nom8" xfId="16"/>
    <cellStyle name="Sans nom9" xfId="17"/>
    <cellStyle name="Style 1" xfId="18"/>
    <cellStyle name="vide = blanc" xfId="19"/>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E6E6E6"/>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85725</xdr:colOff>
          <xdr:row>4</xdr:row>
          <xdr:rowOff>95250</xdr:rowOff>
        </xdr:from>
        <xdr:to>
          <xdr:col>16</xdr:col>
          <xdr:colOff>638175</xdr:colOff>
          <xdr:row>18</xdr:row>
          <xdr:rowOff>66675</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91440" tIns="73152" rIns="91440" bIns="73152" anchor="ctr" upright="1"/>
            <a:lstStyle/>
            <a:p>
              <a:pPr algn="ctr" rtl="0">
                <a:defRPr sz="1000"/>
              </a:pPr>
              <a:r>
                <a:rPr lang="fr-FR" sz="4800" b="0" i="0" u="dbl" strike="noStrike" baseline="0">
                  <a:solidFill>
                    <a:srgbClr val="FF0000"/>
                  </a:solidFill>
                  <a:latin typeface="Arial"/>
                  <a:cs typeface="Arial"/>
                </a:rPr>
                <a:t>Demarrer le programme </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B30"/>
  <sheetViews>
    <sheetView topLeftCell="A19" workbookViewId="0">
      <selection activeCell="A17" sqref="A17"/>
    </sheetView>
  </sheetViews>
  <sheetFormatPr baseColWidth="10" defaultRowHeight="12.75" x14ac:dyDescent="0.2"/>
  <cols>
    <col min="1" max="1" width="70.7109375" customWidth="1"/>
  </cols>
  <sheetData>
    <row r="1" spans="1:2" x14ac:dyDescent="0.2">
      <c r="A1" s="2" t="s">
        <v>198</v>
      </c>
      <c r="B1">
        <f>LEN(A1)</f>
        <v>70</v>
      </c>
    </row>
    <row r="2" spans="1:2" x14ac:dyDescent="0.2">
      <c r="A2" t="s">
        <v>181</v>
      </c>
      <c r="B2">
        <f t="shared" ref="B2:B30" si="0">LEN(A2)</f>
        <v>70</v>
      </c>
    </row>
    <row r="3" spans="1:2" x14ac:dyDescent="0.2">
      <c r="A3" t="s">
        <v>182</v>
      </c>
      <c r="B3">
        <f t="shared" si="0"/>
        <v>68</v>
      </c>
    </row>
    <row r="4" spans="1:2" x14ac:dyDescent="0.2">
      <c r="A4" t="s">
        <v>183</v>
      </c>
      <c r="B4">
        <f t="shared" si="0"/>
        <v>69</v>
      </c>
    </row>
    <row r="5" spans="1:2" x14ac:dyDescent="0.2">
      <c r="A5" t="s">
        <v>196</v>
      </c>
      <c r="B5">
        <f t="shared" si="0"/>
        <v>64</v>
      </c>
    </row>
    <row r="6" spans="1:2" x14ac:dyDescent="0.2">
      <c r="A6" t="s">
        <v>184</v>
      </c>
      <c r="B6">
        <f t="shared" si="0"/>
        <v>69</v>
      </c>
    </row>
    <row r="7" spans="1:2" x14ac:dyDescent="0.2">
      <c r="A7" t="s">
        <v>197</v>
      </c>
      <c r="B7">
        <f t="shared" si="0"/>
        <v>70</v>
      </c>
    </row>
    <row r="8" spans="1:2" x14ac:dyDescent="0.2">
      <c r="A8" t="s">
        <v>185</v>
      </c>
      <c r="B8">
        <f t="shared" si="0"/>
        <v>70</v>
      </c>
    </row>
    <row r="9" spans="1:2" x14ac:dyDescent="0.2">
      <c r="A9" t="s">
        <v>199</v>
      </c>
      <c r="B9">
        <f t="shared" si="0"/>
        <v>58</v>
      </c>
    </row>
    <row r="10" spans="1:2" x14ac:dyDescent="0.2">
      <c r="A10" s="2" t="s">
        <v>186</v>
      </c>
      <c r="B10">
        <f t="shared" si="0"/>
        <v>69</v>
      </c>
    </row>
    <row r="11" spans="1:2" x14ac:dyDescent="0.2">
      <c r="A11" t="s">
        <v>181</v>
      </c>
      <c r="B11">
        <f t="shared" si="0"/>
        <v>70</v>
      </c>
    </row>
    <row r="12" spans="1:2" x14ac:dyDescent="0.2">
      <c r="A12" t="s">
        <v>187</v>
      </c>
      <c r="B12">
        <f t="shared" si="0"/>
        <v>70</v>
      </c>
    </row>
    <row r="13" spans="1:2" x14ac:dyDescent="0.2">
      <c r="A13" t="s">
        <v>188</v>
      </c>
      <c r="B13">
        <f t="shared" si="0"/>
        <v>68</v>
      </c>
    </row>
    <row r="14" spans="1:2" x14ac:dyDescent="0.2">
      <c r="A14" t="s">
        <v>189</v>
      </c>
      <c r="B14">
        <f t="shared" si="0"/>
        <v>67</v>
      </c>
    </row>
    <row r="15" spans="1:2" x14ac:dyDescent="0.2">
      <c r="A15" t="s">
        <v>190</v>
      </c>
      <c r="B15">
        <f t="shared" si="0"/>
        <v>69</v>
      </c>
    </row>
    <row r="16" spans="1:2" x14ac:dyDescent="0.2">
      <c r="A16" t="s">
        <v>191</v>
      </c>
      <c r="B16">
        <f t="shared" si="0"/>
        <v>70</v>
      </c>
    </row>
    <row r="17" spans="1:2" x14ac:dyDescent="0.2">
      <c r="A17" t="s">
        <v>193</v>
      </c>
      <c r="B17">
        <f t="shared" si="0"/>
        <v>69</v>
      </c>
    </row>
    <row r="18" spans="1:2" x14ac:dyDescent="0.2">
      <c r="A18" t="s">
        <v>192</v>
      </c>
      <c r="B18">
        <f t="shared" si="0"/>
        <v>67</v>
      </c>
    </row>
    <row r="19" spans="1:2" x14ac:dyDescent="0.2">
      <c r="A19" t="s">
        <v>194</v>
      </c>
      <c r="B19">
        <f t="shared" si="0"/>
        <v>68</v>
      </c>
    </row>
    <row r="20" spans="1:2" x14ac:dyDescent="0.2">
      <c r="A20" t="s">
        <v>195</v>
      </c>
      <c r="B20">
        <f t="shared" si="0"/>
        <v>66</v>
      </c>
    </row>
    <row r="21" spans="1:2" x14ac:dyDescent="0.2">
      <c r="A21" t="s">
        <v>200</v>
      </c>
      <c r="B21">
        <f t="shared" si="0"/>
        <v>59</v>
      </c>
    </row>
    <row r="22" spans="1:2" x14ac:dyDescent="0.2">
      <c r="A22" t="s">
        <v>202</v>
      </c>
      <c r="B22">
        <f t="shared" si="0"/>
        <v>70</v>
      </c>
    </row>
    <row r="23" spans="1:2" x14ac:dyDescent="0.2">
      <c r="A23" t="s">
        <v>201</v>
      </c>
      <c r="B23">
        <f t="shared" si="0"/>
        <v>70</v>
      </c>
    </row>
    <row r="24" spans="1:2" x14ac:dyDescent="0.2">
      <c r="A24" t="s">
        <v>182</v>
      </c>
      <c r="B24">
        <f t="shared" si="0"/>
        <v>68</v>
      </c>
    </row>
    <row r="25" spans="1:2" x14ac:dyDescent="0.2">
      <c r="A25" t="s">
        <v>183</v>
      </c>
      <c r="B25">
        <f t="shared" si="0"/>
        <v>69</v>
      </c>
    </row>
    <row r="26" spans="1:2" x14ac:dyDescent="0.2">
      <c r="A26" t="s">
        <v>203</v>
      </c>
      <c r="B26">
        <f t="shared" si="0"/>
        <v>59</v>
      </c>
    </row>
    <row r="27" spans="1:2" x14ac:dyDescent="0.2">
      <c r="A27" t="s">
        <v>204</v>
      </c>
      <c r="B27">
        <f t="shared" si="0"/>
        <v>69</v>
      </c>
    </row>
    <row r="28" spans="1:2" x14ac:dyDescent="0.2">
      <c r="A28" t="s">
        <v>205</v>
      </c>
      <c r="B28">
        <f t="shared" si="0"/>
        <v>69</v>
      </c>
    </row>
    <row r="29" spans="1:2" x14ac:dyDescent="0.2">
      <c r="A29" t="s">
        <v>206</v>
      </c>
      <c r="B29">
        <f t="shared" si="0"/>
        <v>43</v>
      </c>
    </row>
    <row r="30" spans="1:2" x14ac:dyDescent="0.2">
      <c r="B30">
        <f t="shared" si="0"/>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
  <sheetViews>
    <sheetView topLeftCell="A13" workbookViewId="0">
      <selection activeCell="A2" sqref="A2"/>
    </sheetView>
  </sheetViews>
  <sheetFormatPr baseColWidth="10" defaultRowHeight="12.75" x14ac:dyDescent="0.2"/>
  <sheetData/>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Programme">
                <anchor moveWithCells="1" sizeWithCells="1">
                  <from>
                    <xdr:col>2</xdr:col>
                    <xdr:colOff>85725</xdr:colOff>
                    <xdr:row>4</xdr:row>
                    <xdr:rowOff>95250</xdr:rowOff>
                  </from>
                  <to>
                    <xdr:col>16</xdr:col>
                    <xdr:colOff>638175</xdr:colOff>
                    <xdr:row>18</xdr:row>
                    <xdr:rowOff>66675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1"/>
  <sheetViews>
    <sheetView workbookViewId="0">
      <selection activeCell="B6" sqref="B6"/>
    </sheetView>
  </sheetViews>
  <sheetFormatPr baseColWidth="10" defaultRowHeight="12.75" x14ac:dyDescent="0.2"/>
  <cols>
    <col min="1" max="1" width="16.28515625" customWidth="1"/>
  </cols>
  <sheetData>
    <row r="1" spans="1:2" x14ac:dyDescent="0.2">
      <c r="A1" t="s">
        <v>256</v>
      </c>
      <c r="B1" t="s">
        <v>236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N198"/>
  <sheetViews>
    <sheetView tabSelected="1" topLeftCell="A82" zoomScaleSheetLayoutView="35" workbookViewId="0">
      <selection activeCell="B99" sqref="B99"/>
    </sheetView>
  </sheetViews>
  <sheetFormatPr baseColWidth="10" defaultColWidth="11.5703125" defaultRowHeight="12.75" x14ac:dyDescent="0.2"/>
  <cols>
    <col min="1" max="1" width="26.140625" style="1" customWidth="1"/>
    <col min="2" max="2" width="25.7109375" style="14" customWidth="1"/>
    <col min="5" max="5" width="24.7109375" customWidth="1"/>
    <col min="6" max="6" width="22.85546875" customWidth="1"/>
  </cols>
  <sheetData>
    <row r="1" spans="1:6" x14ac:dyDescent="0.2">
      <c r="A1" s="10" t="s">
        <v>55</v>
      </c>
      <c r="B1" s="22" t="s">
        <v>143</v>
      </c>
      <c r="C1" s="10" t="s">
        <v>239</v>
      </c>
      <c r="D1" s="10">
        <v>5.16</v>
      </c>
      <c r="E1" s="10" t="s">
        <v>236</v>
      </c>
      <c r="F1" t="str">
        <f>IF(A1="","",CONCATENATE(A1 &amp; " ( " &amp; C1 &amp; ") "))</f>
        <v xml:space="preserve">Abricot ( Kg) </v>
      </c>
    </row>
    <row r="2" spans="1:6" x14ac:dyDescent="0.2">
      <c r="A2" s="29" t="s">
        <v>142</v>
      </c>
      <c r="B2" s="30" t="s">
        <v>145</v>
      </c>
      <c r="C2" s="17" t="s">
        <v>62</v>
      </c>
      <c r="D2" s="17">
        <v>0.2</v>
      </c>
      <c r="E2" s="17" t="s">
        <v>238</v>
      </c>
      <c r="F2" t="str">
        <f t="shared" ref="F2:F65" si="0">IF(A2="","",CONCATENATE(A2 &amp; " ( " &amp; C2 &amp; ") "))</f>
        <v xml:space="preserve">Amandine Poire ( Piece) </v>
      </c>
    </row>
    <row r="3" spans="1:6" x14ac:dyDescent="0.2">
      <c r="A3" s="29" t="s">
        <v>252</v>
      </c>
      <c r="B3" s="30" t="s">
        <v>207</v>
      </c>
      <c r="C3" s="17" t="s">
        <v>239</v>
      </c>
      <c r="D3" s="17">
        <v>0</v>
      </c>
      <c r="E3" s="17" t="s">
        <v>238</v>
      </c>
      <c r="F3" t="str">
        <f t="shared" si="0"/>
        <v xml:space="preserve">Appareil a Moelleux: ( Kg) </v>
      </c>
    </row>
    <row r="4" spans="1:6" x14ac:dyDescent="0.2">
      <c r="A4" s="28" t="s">
        <v>212</v>
      </c>
      <c r="B4" s="26" t="s">
        <v>213</v>
      </c>
      <c r="C4" s="25" t="s">
        <v>239</v>
      </c>
      <c r="D4" s="25"/>
      <c r="E4" s="25" t="s">
        <v>243</v>
      </c>
      <c r="F4" t="str">
        <f t="shared" si="0"/>
        <v xml:space="preserve">Appareil a quiche sucré: ( Kg) </v>
      </c>
    </row>
    <row r="5" spans="1:6" x14ac:dyDescent="0.2">
      <c r="A5" s="10" t="s">
        <v>104</v>
      </c>
      <c r="B5" s="22"/>
      <c r="C5" s="10" t="s">
        <v>239</v>
      </c>
      <c r="D5" s="10"/>
      <c r="E5" s="10" t="s">
        <v>236</v>
      </c>
      <c r="F5" t="str">
        <f t="shared" si="0"/>
        <v xml:space="preserve">Arôme violette:  ( Kg) </v>
      </c>
    </row>
    <row r="6" spans="1:6" x14ac:dyDescent="0.2">
      <c r="A6" s="10" t="s">
        <v>105</v>
      </c>
      <c r="B6" s="22"/>
      <c r="C6" s="10" t="s">
        <v>239</v>
      </c>
      <c r="D6" s="10"/>
      <c r="E6" s="10" t="s">
        <v>236</v>
      </c>
      <c r="F6" t="str">
        <f t="shared" si="0"/>
        <v xml:space="preserve">ArômePistache:  ( Kg) </v>
      </c>
    </row>
    <row r="7" spans="1:6" x14ac:dyDescent="0.2">
      <c r="A7" s="23" t="s">
        <v>106</v>
      </c>
      <c r="B7" s="22" t="s">
        <v>144</v>
      </c>
      <c r="C7" s="10" t="s">
        <v>62</v>
      </c>
      <c r="D7" s="10">
        <v>0.13</v>
      </c>
      <c r="E7" s="10" t="s">
        <v>236</v>
      </c>
      <c r="F7" t="str">
        <f t="shared" si="0"/>
        <v xml:space="preserve">Baba au Rhum:  ( Piece) </v>
      </c>
    </row>
    <row r="8" spans="1:6" x14ac:dyDescent="0.2">
      <c r="A8" s="10" t="s">
        <v>47</v>
      </c>
      <c r="B8" s="10"/>
      <c r="C8" s="10" t="s">
        <v>239</v>
      </c>
      <c r="D8" s="10">
        <v>9.11</v>
      </c>
      <c r="E8" s="10" t="s">
        <v>236</v>
      </c>
      <c r="F8" t="str">
        <f t="shared" si="0"/>
        <v xml:space="preserve">Bavaria ( Kg) </v>
      </c>
    </row>
    <row r="9" spans="1:6" x14ac:dyDescent="0.2">
      <c r="A9" s="23" t="s">
        <v>107</v>
      </c>
      <c r="B9" s="22" t="s">
        <v>146</v>
      </c>
      <c r="C9" s="10" t="s">
        <v>239</v>
      </c>
      <c r="D9" s="10">
        <v>5.56</v>
      </c>
      <c r="E9" s="10" t="s">
        <v>236</v>
      </c>
      <c r="F9" t="str">
        <f t="shared" si="0"/>
        <v xml:space="preserve">Beurre:  ( Kg) </v>
      </c>
    </row>
    <row r="10" spans="1:6" x14ac:dyDescent="0.2">
      <c r="A10" s="10" t="s">
        <v>68</v>
      </c>
      <c r="B10" s="10"/>
      <c r="C10" s="10" t="s">
        <v>239</v>
      </c>
      <c r="D10" s="10">
        <v>2.72</v>
      </c>
      <c r="E10" s="10" t="s">
        <v>236</v>
      </c>
      <c r="F10" t="str">
        <f t="shared" si="0"/>
        <v xml:space="preserve">Blanc d'œuf ( Kg) </v>
      </c>
    </row>
    <row r="11" spans="1:6" x14ac:dyDescent="0.2">
      <c r="A11" s="10" t="s">
        <v>253</v>
      </c>
      <c r="B11" s="22" t="s">
        <v>147</v>
      </c>
      <c r="C11" s="10" t="s">
        <v>239</v>
      </c>
      <c r="D11" s="10">
        <v>10.74</v>
      </c>
      <c r="E11" s="10" t="s">
        <v>236</v>
      </c>
      <c r="F11" t="str">
        <f t="shared" si="0"/>
        <v xml:space="preserve">Bresillienne:  ( Kg) </v>
      </c>
    </row>
    <row r="12" spans="1:6" x14ac:dyDescent="0.2">
      <c r="A12" s="17" t="s">
        <v>108</v>
      </c>
      <c r="B12" s="30" t="s">
        <v>148</v>
      </c>
      <c r="C12" s="17" t="s">
        <v>62</v>
      </c>
      <c r="D12" s="17">
        <v>0.44</v>
      </c>
      <c r="E12" s="17" t="s">
        <v>238</v>
      </c>
      <c r="F12" t="str">
        <f t="shared" si="0"/>
        <v xml:space="preserve">Brioche: ( Piece) </v>
      </c>
    </row>
    <row r="13" spans="1:6" x14ac:dyDescent="0.2">
      <c r="A13" s="23" t="s">
        <v>109</v>
      </c>
      <c r="B13" s="22" t="s">
        <v>234</v>
      </c>
      <c r="C13" s="10" t="s">
        <v>239</v>
      </c>
      <c r="D13" s="10">
        <v>6.52</v>
      </c>
      <c r="E13" s="10" t="s">
        <v>236</v>
      </c>
      <c r="F13" t="str">
        <f t="shared" si="0"/>
        <v xml:space="preserve">Cacao soft: ( Kg) </v>
      </c>
    </row>
    <row r="14" spans="1:6" x14ac:dyDescent="0.2">
      <c r="A14" s="10" t="s">
        <v>41</v>
      </c>
      <c r="B14" s="10"/>
      <c r="C14" s="10" t="s">
        <v>239</v>
      </c>
      <c r="D14" s="10">
        <v>5.32</v>
      </c>
      <c r="E14" s="10" t="s">
        <v>236</v>
      </c>
      <c r="F14" t="str">
        <f t="shared" si="0"/>
        <v xml:space="preserve">Chocolat Blanc ( Kg) </v>
      </c>
    </row>
    <row r="15" spans="1:6" x14ac:dyDescent="0.2">
      <c r="A15" s="10" t="s">
        <v>40</v>
      </c>
      <c r="B15" s="10"/>
      <c r="C15" s="10" t="s">
        <v>239</v>
      </c>
      <c r="D15" s="10">
        <v>4.8600000000000003</v>
      </c>
      <c r="E15" s="10" t="s">
        <v>236</v>
      </c>
      <c r="F15" t="str">
        <f t="shared" si="0"/>
        <v xml:space="preserve">Chocolat Lait ( Kg) </v>
      </c>
    </row>
    <row r="16" spans="1:6" x14ac:dyDescent="0.2">
      <c r="A16" s="23" t="s">
        <v>244</v>
      </c>
      <c r="B16" s="22" t="s">
        <v>149</v>
      </c>
      <c r="C16" s="10" t="s">
        <v>239</v>
      </c>
      <c r="D16" s="10">
        <v>4.67</v>
      </c>
      <c r="E16" s="10" t="s">
        <v>236</v>
      </c>
      <c r="F16" t="str">
        <f t="shared" si="0"/>
        <v xml:space="preserve">Chocolat Noir: ( Kg) </v>
      </c>
    </row>
    <row r="17" spans="1:6" x14ac:dyDescent="0.2">
      <c r="A17" s="17" t="s">
        <v>241</v>
      </c>
      <c r="B17" s="30" t="s">
        <v>177</v>
      </c>
      <c r="C17" s="17" t="s">
        <v>62</v>
      </c>
      <c r="D17" s="17">
        <v>0.11</v>
      </c>
      <c r="E17" s="17" t="s">
        <v>238</v>
      </c>
      <c r="F17" t="str">
        <f t="shared" si="0"/>
        <v xml:space="preserve">Choux Normaux : ( Piece) </v>
      </c>
    </row>
    <row r="18" spans="1:6" x14ac:dyDescent="0.2">
      <c r="A18" s="10" t="s">
        <v>110</v>
      </c>
      <c r="B18" s="22" t="s">
        <v>150</v>
      </c>
      <c r="C18" s="10" t="s">
        <v>239</v>
      </c>
      <c r="D18" s="10">
        <v>4.41</v>
      </c>
      <c r="E18" s="10" t="s">
        <v>236</v>
      </c>
      <c r="F18" t="str">
        <f t="shared" si="0"/>
        <v xml:space="preserve">Cocktail de fruit: ( Kg) </v>
      </c>
    </row>
    <row r="19" spans="1:6" x14ac:dyDescent="0.2">
      <c r="A19" s="10" t="s">
        <v>32</v>
      </c>
      <c r="B19" s="10"/>
      <c r="C19" s="10" t="s">
        <v>239</v>
      </c>
      <c r="D19" s="10">
        <v>10.1</v>
      </c>
      <c r="E19" s="10" t="s">
        <v>236</v>
      </c>
      <c r="F19" t="str">
        <f t="shared" si="0"/>
        <v xml:space="preserve">Copeaux chocolat blanc ( Kg) </v>
      </c>
    </row>
    <row r="20" spans="1:6" x14ac:dyDescent="0.2">
      <c r="A20" s="10" t="s">
        <v>67</v>
      </c>
      <c r="B20" s="10"/>
      <c r="C20" s="10" t="s">
        <v>239</v>
      </c>
      <c r="D20" s="10">
        <v>8.31</v>
      </c>
      <c r="E20" s="10" t="s">
        <v>236</v>
      </c>
      <c r="F20" t="str">
        <f t="shared" si="0"/>
        <v xml:space="preserve">Copeaux chocolat Noir ( Kg) </v>
      </c>
    </row>
    <row r="21" spans="1:6" x14ac:dyDescent="0.2">
      <c r="A21" s="17" t="s">
        <v>247</v>
      </c>
      <c r="B21" s="17"/>
      <c r="C21" s="17" t="s">
        <v>62</v>
      </c>
      <c r="D21" s="17">
        <v>1.1200000000000001</v>
      </c>
      <c r="E21" s="17" t="s">
        <v>238</v>
      </c>
      <c r="F21" t="str">
        <f t="shared" si="0"/>
        <v xml:space="preserve">Coque de grand Paris-Brest:  ( Piece) </v>
      </c>
    </row>
    <row r="22" spans="1:6" x14ac:dyDescent="0.2">
      <c r="A22" s="23" t="s">
        <v>111</v>
      </c>
      <c r="B22" s="22" t="s">
        <v>154</v>
      </c>
      <c r="C22" s="10" t="s">
        <v>62</v>
      </c>
      <c r="D22" s="10"/>
      <c r="E22" s="10" t="s">
        <v>236</v>
      </c>
      <c r="F22" t="str">
        <f t="shared" si="0"/>
        <v xml:space="preserve">Coque de macaron: ( Piece) </v>
      </c>
    </row>
    <row r="23" spans="1:6" x14ac:dyDescent="0.2">
      <c r="A23" s="31" t="s">
        <v>251</v>
      </c>
      <c r="B23" s="30"/>
      <c r="C23" s="17" t="s">
        <v>62</v>
      </c>
      <c r="D23" s="17">
        <v>0.05</v>
      </c>
      <c r="E23" s="17" t="s">
        <v>238</v>
      </c>
      <c r="F23" t="str">
        <f t="shared" si="0"/>
        <v xml:space="preserve">Coque de Mini choux ( Piece) </v>
      </c>
    </row>
    <row r="24" spans="1:6" x14ac:dyDescent="0.2">
      <c r="A24" s="17" t="s">
        <v>246</v>
      </c>
      <c r="B24" s="30"/>
      <c r="C24" s="17" t="s">
        <v>62</v>
      </c>
      <c r="D24" s="17">
        <v>0.17</v>
      </c>
      <c r="E24" s="17" t="s">
        <v>238</v>
      </c>
      <c r="F24" t="str">
        <f t="shared" si="0"/>
        <v xml:space="preserve">Coque de Paris Brest individuel:  ( Piece) </v>
      </c>
    </row>
    <row r="25" spans="1:6" x14ac:dyDescent="0.2">
      <c r="A25" s="29" t="s">
        <v>237</v>
      </c>
      <c r="B25" s="30" t="s">
        <v>177</v>
      </c>
      <c r="C25" s="17" t="s">
        <v>62</v>
      </c>
      <c r="D25" s="17">
        <v>0.1</v>
      </c>
      <c r="E25" s="17" t="s">
        <v>238</v>
      </c>
      <c r="F25" t="str">
        <f t="shared" si="0"/>
        <v xml:space="preserve">Coque d'éclair:  ( Piece) </v>
      </c>
    </row>
    <row r="26" spans="1:6" x14ac:dyDescent="0.2">
      <c r="A26" s="10" t="s">
        <v>245</v>
      </c>
      <c r="B26" s="22"/>
      <c r="C26" s="10" t="s">
        <v>62</v>
      </c>
      <c r="D26" s="10">
        <v>0.35</v>
      </c>
      <c r="E26" s="10" t="s">
        <v>236</v>
      </c>
      <c r="F26" t="str">
        <f t="shared" si="0"/>
        <v xml:space="preserve">Coque Macaron ( Piece) </v>
      </c>
    </row>
    <row r="27" spans="1:6" x14ac:dyDescent="0.2">
      <c r="A27" s="23" t="s">
        <v>112</v>
      </c>
      <c r="B27" s="22" t="s">
        <v>151</v>
      </c>
      <c r="C27" s="10" t="s">
        <v>62</v>
      </c>
      <c r="D27" s="10">
        <v>0.432</v>
      </c>
      <c r="E27" s="10" t="s">
        <v>236</v>
      </c>
      <c r="F27" t="str">
        <f t="shared" si="0"/>
        <v xml:space="preserve">Cornet: ( Piece) </v>
      </c>
    </row>
    <row r="28" spans="1:6" x14ac:dyDescent="0.2">
      <c r="A28" s="28" t="s">
        <v>113</v>
      </c>
      <c r="B28" s="26" t="s">
        <v>152</v>
      </c>
      <c r="C28" s="25" t="s">
        <v>239</v>
      </c>
      <c r="D28" s="25">
        <f>(7*VLOOKUP("Beurre",1:1048553,4)+(7*VLOOKUP("fifty",1:1048553,4)))/14</f>
        <v>5.8599999999999994</v>
      </c>
      <c r="E28" s="25" t="s">
        <v>248</v>
      </c>
      <c r="F28" t="str">
        <f t="shared" si="0"/>
        <v xml:space="preserve">Crème au beurre: ( Kg) </v>
      </c>
    </row>
    <row r="29" spans="1:6" x14ac:dyDescent="0.2">
      <c r="A29" s="25" t="s">
        <v>255</v>
      </c>
      <c r="B29" s="25" t="s">
        <v>153</v>
      </c>
      <c r="C29" s="25" t="s">
        <v>239</v>
      </c>
      <c r="D29" s="25">
        <f>(0.2*VLOOKUP("Sucre",16:1048576,4)+VLOOKUP("crème liquide",16:1048576,4))/1.2</f>
        <v>2.5783333333333331</v>
      </c>
      <c r="E29" s="25" t="s">
        <v>243</v>
      </c>
      <c r="F29" t="str">
        <f t="shared" si="0"/>
        <v xml:space="preserve">Crème Chantilly:  ( Kg) </v>
      </c>
    </row>
    <row r="30" spans="1:6" ht="12.75" customHeight="1" x14ac:dyDescent="0.2">
      <c r="A30" s="28" t="s">
        <v>214</v>
      </c>
      <c r="B30" s="26" t="s">
        <v>216</v>
      </c>
      <c r="C30" s="25" t="s">
        <v>239</v>
      </c>
      <c r="D30" s="25"/>
      <c r="E30" s="25" t="s">
        <v>248</v>
      </c>
      <c r="F30" t="str">
        <f t="shared" si="0"/>
        <v xml:space="preserve">Creme chiboust:  ( Kg) </v>
      </c>
    </row>
    <row r="31" spans="1:6" x14ac:dyDescent="0.2">
      <c r="A31" s="28" t="s">
        <v>208</v>
      </c>
      <c r="B31" s="26" t="s">
        <v>209</v>
      </c>
      <c r="C31" s="25" t="s">
        <v>239</v>
      </c>
      <c r="D31" s="25">
        <f>((1*VLOOKUP("beurre",1:1048553,4))+(1*VLOOKUP("Purée Citron",1:1048553,4))+(1*VLOOKUP("Jaune d'oeuf",1:1048553,4))+(1*VLOOKUP("Sucre",1:1048553,4)))/4</f>
        <v>5.49</v>
      </c>
      <c r="E31" s="25" t="s">
        <v>248</v>
      </c>
      <c r="F31" t="str">
        <f t="shared" si="0"/>
        <v xml:space="preserve">Crème Citron: ( Kg) </v>
      </c>
    </row>
    <row r="32" spans="1:6" x14ac:dyDescent="0.2">
      <c r="A32" s="28" t="s">
        <v>210</v>
      </c>
      <c r="B32" s="26" t="s">
        <v>211</v>
      </c>
      <c r="C32" s="25" t="s">
        <v>239</v>
      </c>
      <c r="D32" s="25"/>
      <c r="E32" s="25" t="s">
        <v>248</v>
      </c>
      <c r="F32" t="str">
        <f t="shared" si="0"/>
        <v xml:space="preserve">Crème Framboise: ( Kg) </v>
      </c>
    </row>
    <row r="33" spans="1:6" x14ac:dyDescent="0.2">
      <c r="A33" s="10" t="s">
        <v>37</v>
      </c>
      <c r="B33" s="22"/>
      <c r="C33" s="10" t="s">
        <v>239</v>
      </c>
      <c r="D33" s="10">
        <v>2.88</v>
      </c>
      <c r="E33" s="10" t="s">
        <v>236</v>
      </c>
      <c r="F33" t="str">
        <f t="shared" si="0"/>
        <v xml:space="preserve">Crème Liquide ( Kg) </v>
      </c>
    </row>
    <row r="34" spans="1:6" x14ac:dyDescent="0.2">
      <c r="A34" s="25" t="s">
        <v>114</v>
      </c>
      <c r="B34" s="26" t="s">
        <v>155</v>
      </c>
      <c r="C34" s="25" t="s">
        <v>239</v>
      </c>
      <c r="D34" s="25">
        <f>((3*VLOOKUP("Poudre de lait",1:1048553,4))+(3*VLOOKUP("Poudre a crème",1:1048553,4))+(8*VLOOKUP("Sucre",1:1048553,4))+(2*VLOOKUP("Oeuf",1:1048553,4)+(2*VLOOKUP("Eau",1:1048553,4)))/46)</f>
        <v>27.135173913043477</v>
      </c>
      <c r="E34" s="25" t="s">
        <v>243</v>
      </c>
      <c r="F34" t="str">
        <f t="shared" si="0"/>
        <v xml:space="preserve">Crème pâtissiére: ( Kg) </v>
      </c>
    </row>
    <row r="35" spans="1:6" x14ac:dyDescent="0.2">
      <c r="A35" s="23" t="s">
        <v>115</v>
      </c>
      <c r="B35" s="22" t="s">
        <v>156</v>
      </c>
      <c r="C35" s="10" t="s">
        <v>239</v>
      </c>
      <c r="D35" s="10">
        <v>9.2799999999999994</v>
      </c>
      <c r="E35" s="10" t="s">
        <v>236</v>
      </c>
      <c r="F35" t="str">
        <f t="shared" si="0"/>
        <v xml:space="preserve">Croustillant chocolat: ( Kg) </v>
      </c>
    </row>
    <row r="36" spans="1:6" x14ac:dyDescent="0.2">
      <c r="A36" s="28" t="s">
        <v>218</v>
      </c>
      <c r="B36" s="26" t="s">
        <v>219</v>
      </c>
      <c r="C36" s="25" t="s">
        <v>239</v>
      </c>
      <c r="D36" s="25"/>
      <c r="E36" s="25" t="s">
        <v>243</v>
      </c>
      <c r="F36" t="str">
        <f t="shared" si="0"/>
        <v xml:space="preserve">Crumble:  ( Kg) </v>
      </c>
    </row>
    <row r="37" spans="1:6" x14ac:dyDescent="0.2">
      <c r="A37" s="32" t="s">
        <v>116</v>
      </c>
      <c r="B37" s="33" t="s">
        <v>157</v>
      </c>
      <c r="C37" s="27" t="s">
        <v>239</v>
      </c>
      <c r="D37" s="27"/>
      <c r="E37" s="27" t="s">
        <v>254</v>
      </c>
      <c r="F37" t="str">
        <f t="shared" si="0"/>
        <v xml:space="preserve">Décor chocolat: ( Kg) </v>
      </c>
    </row>
    <row r="38" spans="1:6" x14ac:dyDescent="0.2">
      <c r="A38" s="27" t="s">
        <v>117</v>
      </c>
      <c r="B38" s="33" t="s">
        <v>217</v>
      </c>
      <c r="C38" s="27" t="s">
        <v>239</v>
      </c>
      <c r="D38" s="27"/>
      <c r="E38" s="27" t="s">
        <v>254</v>
      </c>
      <c r="F38" t="str">
        <f t="shared" si="0"/>
        <v xml:space="preserve">Decor fruit:  ( Kg) </v>
      </c>
    </row>
    <row r="39" spans="1:6" x14ac:dyDescent="0.2">
      <c r="A39" s="23" t="s">
        <v>118</v>
      </c>
      <c r="B39" s="22" t="s">
        <v>158</v>
      </c>
      <c r="C39" s="10" t="s">
        <v>141</v>
      </c>
      <c r="D39" s="10"/>
      <c r="E39" s="10" t="s">
        <v>236</v>
      </c>
      <c r="F39" t="str">
        <f t="shared" si="0"/>
        <v xml:space="preserve">decor neige:  ( kg) </v>
      </c>
    </row>
    <row r="40" spans="1:6" x14ac:dyDescent="0.2">
      <c r="A40" s="23" t="s">
        <v>119</v>
      </c>
      <c r="B40" s="22" t="s">
        <v>159</v>
      </c>
      <c r="C40" s="10" t="s">
        <v>239</v>
      </c>
      <c r="D40" s="10">
        <v>4.55</v>
      </c>
      <c r="E40" s="10" t="s">
        <v>236</v>
      </c>
      <c r="F40" t="str">
        <f t="shared" si="0"/>
        <v xml:space="preserve">dexilia:  ( Kg) </v>
      </c>
    </row>
    <row r="41" spans="1:6" x14ac:dyDescent="0.2">
      <c r="A41" s="18" t="s">
        <v>8</v>
      </c>
      <c r="B41" s="19"/>
      <c r="C41" s="18" t="s">
        <v>239</v>
      </c>
      <c r="D41" s="18">
        <v>0.01</v>
      </c>
      <c r="E41" s="18" t="s">
        <v>249</v>
      </c>
      <c r="F41" t="str">
        <f t="shared" si="0"/>
        <v xml:space="preserve">Eau ( Kg) </v>
      </c>
    </row>
    <row r="42" spans="1:6" x14ac:dyDescent="0.2">
      <c r="A42" s="10" t="s">
        <v>120</v>
      </c>
      <c r="B42" s="22" t="s">
        <v>160</v>
      </c>
      <c r="C42" s="10" t="s">
        <v>239</v>
      </c>
      <c r="D42" s="10">
        <v>16.079999999999998</v>
      </c>
      <c r="E42" s="10" t="s">
        <v>236</v>
      </c>
      <c r="F42" t="str">
        <f t="shared" si="0"/>
        <v xml:space="preserve">extrait de café: ( Kg) </v>
      </c>
    </row>
    <row r="43" spans="1:6" x14ac:dyDescent="0.2">
      <c r="A43" s="15" t="s">
        <v>227</v>
      </c>
      <c r="B43" s="15"/>
      <c r="C43" s="15" t="s">
        <v>239</v>
      </c>
      <c r="D43" s="15"/>
      <c r="E43" s="15" t="s">
        <v>250</v>
      </c>
      <c r="F43" t="str">
        <f t="shared" si="0"/>
        <v xml:space="preserve">Farine ( Kg) </v>
      </c>
    </row>
    <row r="44" spans="1:6" x14ac:dyDescent="0.2">
      <c r="A44" s="17" t="s">
        <v>122</v>
      </c>
      <c r="B44" s="30" t="s">
        <v>161</v>
      </c>
      <c r="C44" s="17" t="s">
        <v>62</v>
      </c>
      <c r="D44" s="17">
        <v>1.57</v>
      </c>
      <c r="E44" s="17" t="s">
        <v>238</v>
      </c>
      <c r="F44" t="str">
        <f t="shared" si="0"/>
        <v xml:space="preserve">Feuille de génoise chocolat: ( Piece) </v>
      </c>
    </row>
    <row r="45" spans="1:6" x14ac:dyDescent="0.2">
      <c r="A45" s="29" t="s">
        <v>121</v>
      </c>
      <c r="B45" s="30" t="s">
        <v>162</v>
      </c>
      <c r="C45" s="17" t="s">
        <v>62</v>
      </c>
      <c r="D45" s="17">
        <v>1.47</v>
      </c>
      <c r="E45" s="17" t="s">
        <v>238</v>
      </c>
      <c r="F45" t="str">
        <f t="shared" si="0"/>
        <v xml:space="preserve">Feuille de génoise: ( Piece) </v>
      </c>
    </row>
    <row r="46" spans="1:6" x14ac:dyDescent="0.2">
      <c r="A46" s="29" t="s">
        <v>123</v>
      </c>
      <c r="B46" s="30" t="s">
        <v>163</v>
      </c>
      <c r="C46" s="17" t="s">
        <v>62</v>
      </c>
      <c r="D46" s="17">
        <v>2.9</v>
      </c>
      <c r="E46" s="17" t="s">
        <v>238</v>
      </c>
      <c r="F46" t="str">
        <f t="shared" si="0"/>
        <v xml:space="preserve">Feuilletage:  ( Piece) </v>
      </c>
    </row>
    <row r="47" spans="1:6" x14ac:dyDescent="0.2">
      <c r="A47" s="10" t="s">
        <v>63</v>
      </c>
      <c r="B47" s="22"/>
      <c r="C47" s="10" t="s">
        <v>239</v>
      </c>
      <c r="D47" s="10">
        <v>2.61</v>
      </c>
      <c r="E47" s="10" t="s">
        <v>236</v>
      </c>
      <c r="F47" t="str">
        <f t="shared" si="0"/>
        <v xml:space="preserve">Fifty ( Kg) </v>
      </c>
    </row>
    <row r="48" spans="1:6" x14ac:dyDescent="0.2">
      <c r="A48" s="10" t="s">
        <v>56</v>
      </c>
      <c r="B48" s="22"/>
      <c r="C48" s="10" t="s">
        <v>62</v>
      </c>
      <c r="D48" s="10">
        <v>1.1000000000000001</v>
      </c>
      <c r="E48" s="10" t="s">
        <v>236</v>
      </c>
      <c r="F48" t="str">
        <f t="shared" si="0"/>
        <v xml:space="preserve">Fond de tarte ( Piece) </v>
      </c>
    </row>
    <row r="49" spans="1:6" x14ac:dyDescent="0.2">
      <c r="A49" s="17" t="s">
        <v>240</v>
      </c>
      <c r="B49" s="30" t="s">
        <v>164</v>
      </c>
      <c r="C49" s="17" t="s">
        <v>62</v>
      </c>
      <c r="D49" s="17">
        <v>0.16</v>
      </c>
      <c r="E49" s="17" t="s">
        <v>238</v>
      </c>
      <c r="F49" t="str">
        <f t="shared" si="0"/>
        <v xml:space="preserve">Fond tartelette sablé: ( Piece) </v>
      </c>
    </row>
    <row r="50" spans="1:6" x14ac:dyDescent="0.2">
      <c r="A50" s="23" t="s">
        <v>124</v>
      </c>
      <c r="B50" s="22" t="s">
        <v>165</v>
      </c>
      <c r="C50" s="10" t="s">
        <v>141</v>
      </c>
      <c r="D50" s="10">
        <v>1.1739999999999999</v>
      </c>
      <c r="E50" s="10" t="s">
        <v>236</v>
      </c>
      <c r="F50" t="str">
        <f t="shared" si="0"/>
        <v xml:space="preserve">Fondant: ( kg) </v>
      </c>
    </row>
    <row r="51" spans="1:6" x14ac:dyDescent="0.2">
      <c r="A51" s="9" t="s">
        <v>43</v>
      </c>
      <c r="B51" s="24"/>
      <c r="C51" s="9" t="s">
        <v>239</v>
      </c>
      <c r="D51" s="9">
        <v>4.5</v>
      </c>
      <c r="E51" s="9" t="s">
        <v>4</v>
      </c>
      <c r="F51" t="str">
        <f t="shared" si="0"/>
        <v xml:space="preserve">Fraise ( Kg) </v>
      </c>
    </row>
    <row r="52" spans="1:6" x14ac:dyDescent="0.2">
      <c r="A52" s="10" t="s">
        <v>233</v>
      </c>
      <c r="B52" s="22"/>
      <c r="C52" s="10" t="s">
        <v>239</v>
      </c>
      <c r="D52" s="10"/>
      <c r="E52" s="10" t="s">
        <v>236</v>
      </c>
      <c r="F52" t="str">
        <f t="shared" si="0"/>
        <v xml:space="preserve">Frambois lizer ( Kg) </v>
      </c>
    </row>
    <row r="53" spans="1:6" x14ac:dyDescent="0.2">
      <c r="A53" s="17" t="s">
        <v>44</v>
      </c>
      <c r="B53" s="30"/>
      <c r="C53" s="17" t="s">
        <v>239</v>
      </c>
      <c r="D53" s="17">
        <v>3.16</v>
      </c>
      <c r="E53" s="17" t="s">
        <v>238</v>
      </c>
      <c r="F53" t="str">
        <f t="shared" si="0"/>
        <v xml:space="preserve">Framboise ( Kg) </v>
      </c>
    </row>
    <row r="54" spans="1:6" x14ac:dyDescent="0.2">
      <c r="A54" s="23" t="s">
        <v>125</v>
      </c>
      <c r="B54" s="22" t="s">
        <v>166</v>
      </c>
      <c r="C54" s="10" t="s">
        <v>239</v>
      </c>
      <c r="D54" s="10">
        <v>3.59</v>
      </c>
      <c r="E54" s="10" t="s">
        <v>236</v>
      </c>
      <c r="F54" t="str">
        <f t="shared" si="0"/>
        <v xml:space="preserve">Fruit rouge: ( Kg) </v>
      </c>
    </row>
    <row r="55" spans="1:6" x14ac:dyDescent="0.2">
      <c r="A55" s="25" t="s">
        <v>59</v>
      </c>
      <c r="B55" s="26"/>
      <c r="C55" s="25" t="s">
        <v>239</v>
      </c>
      <c r="D55" s="25">
        <f>((1*VLOOKUP("Crème Liquide",1:1048553,4))+(1*VLOOKUP("Chocolat noir",1:1048553,4)))/2</f>
        <v>3.87</v>
      </c>
      <c r="E55" s="25" t="s">
        <v>243</v>
      </c>
      <c r="F55" t="str">
        <f t="shared" si="0"/>
        <v xml:space="preserve">Ganache ( Kg) </v>
      </c>
    </row>
    <row r="56" spans="1:6" x14ac:dyDescent="0.2">
      <c r="A56" s="17" t="s">
        <v>235</v>
      </c>
      <c r="B56" s="30"/>
      <c r="C56" s="17" t="s">
        <v>62</v>
      </c>
      <c r="D56" s="17">
        <v>0.32</v>
      </c>
      <c r="E56" s="17" t="s">
        <v>238</v>
      </c>
      <c r="F56" t="str">
        <f t="shared" si="0"/>
        <v xml:space="preserve">Gaufre ( Piece) </v>
      </c>
    </row>
    <row r="57" spans="1:6" x14ac:dyDescent="0.2">
      <c r="A57" s="10" t="s">
        <v>35</v>
      </c>
      <c r="B57" s="22"/>
      <c r="C57" s="10" t="s">
        <v>239</v>
      </c>
      <c r="D57" s="10">
        <v>21.9</v>
      </c>
      <c r="E57" s="10" t="s">
        <v>236</v>
      </c>
      <c r="F57" t="str">
        <f t="shared" si="0"/>
        <v xml:space="preserve">Gélatine ( Kg) </v>
      </c>
    </row>
    <row r="58" spans="1:6" x14ac:dyDescent="0.2">
      <c r="A58" s="17" t="s">
        <v>126</v>
      </c>
      <c r="B58" s="30" t="s">
        <v>167</v>
      </c>
      <c r="C58" s="17" t="s">
        <v>62</v>
      </c>
      <c r="D58" s="17">
        <v>0.95</v>
      </c>
      <c r="E58" s="17" t="s">
        <v>238</v>
      </c>
      <c r="F58" t="str">
        <f t="shared" si="0"/>
        <v xml:space="preserve">Génoise ronde: ( Piece) </v>
      </c>
    </row>
    <row r="59" spans="1:6" x14ac:dyDescent="0.2">
      <c r="A59" s="23" t="s">
        <v>127</v>
      </c>
      <c r="B59" s="22" t="s">
        <v>168</v>
      </c>
      <c r="C59" s="10" t="s">
        <v>239</v>
      </c>
      <c r="D59" s="10">
        <v>7.35</v>
      </c>
      <c r="E59" s="10" t="s">
        <v>236</v>
      </c>
      <c r="F59" t="str">
        <f t="shared" si="0"/>
        <v xml:space="preserve">Grain de café chocolat: ( Kg) </v>
      </c>
    </row>
    <row r="60" spans="1:6" x14ac:dyDescent="0.2">
      <c r="A60" s="10" t="s">
        <v>60</v>
      </c>
      <c r="B60" s="22"/>
      <c r="C60" s="10" t="s">
        <v>239</v>
      </c>
      <c r="D60" s="10">
        <v>4.41</v>
      </c>
      <c r="E60" s="10" t="s">
        <v>236</v>
      </c>
      <c r="F60" t="str">
        <f t="shared" si="0"/>
        <v xml:space="preserve">Griotte ( Kg) </v>
      </c>
    </row>
    <row r="61" spans="1:6" x14ac:dyDescent="0.2">
      <c r="A61" s="23" t="s">
        <v>223</v>
      </c>
      <c r="B61" s="22"/>
      <c r="C61" s="10" t="s">
        <v>239</v>
      </c>
      <c r="D61" s="10"/>
      <c r="E61" s="10" t="s">
        <v>236</v>
      </c>
      <c r="F61" t="str">
        <f t="shared" si="0"/>
        <v xml:space="preserve">Interieur fraise: ( Kg) </v>
      </c>
    </row>
    <row r="62" spans="1:6" x14ac:dyDescent="0.2">
      <c r="A62" s="23" t="s">
        <v>224</v>
      </c>
      <c r="B62" s="22"/>
      <c r="C62" s="10" t="s">
        <v>239</v>
      </c>
      <c r="D62" s="10"/>
      <c r="E62" s="10" t="s">
        <v>236</v>
      </c>
      <c r="F62" t="str">
        <f t="shared" si="0"/>
        <v xml:space="preserve">Interieur framboise: ( Kg) </v>
      </c>
    </row>
    <row r="63" spans="1:6" x14ac:dyDescent="0.2">
      <c r="A63" s="23" t="s">
        <v>225</v>
      </c>
      <c r="B63" s="22"/>
      <c r="C63" s="10" t="s">
        <v>239</v>
      </c>
      <c r="D63" s="10"/>
      <c r="E63" s="10" t="s">
        <v>236</v>
      </c>
      <c r="F63" t="str">
        <f t="shared" si="0"/>
        <v xml:space="preserve">Interieur passion: ( Kg) </v>
      </c>
    </row>
    <row r="64" spans="1:6" x14ac:dyDescent="0.2">
      <c r="A64" s="10" t="s">
        <v>36</v>
      </c>
      <c r="B64" s="22"/>
      <c r="C64" s="10" t="s">
        <v>239</v>
      </c>
      <c r="D64" s="10">
        <v>5.12</v>
      </c>
      <c r="E64" s="10" t="s">
        <v>236</v>
      </c>
      <c r="F64" t="str">
        <f t="shared" si="0"/>
        <v xml:space="preserve">Jaune d'œuf ( Kg) </v>
      </c>
    </row>
    <row r="65" spans="1:6" x14ac:dyDescent="0.2">
      <c r="A65" s="10" t="s">
        <v>228</v>
      </c>
      <c r="B65" s="10"/>
      <c r="C65" s="10" t="s">
        <v>239</v>
      </c>
      <c r="D65" s="10"/>
      <c r="E65" s="10" t="s">
        <v>236</v>
      </c>
      <c r="F65" t="str">
        <f t="shared" si="0"/>
        <v xml:space="preserve">Levure chimique ( Kg) </v>
      </c>
    </row>
    <row r="66" spans="1:6" x14ac:dyDescent="0.2">
      <c r="A66" s="29" t="s">
        <v>76</v>
      </c>
      <c r="B66" s="30" t="s">
        <v>169</v>
      </c>
      <c r="C66" s="17" t="s">
        <v>62</v>
      </c>
      <c r="D66" s="17">
        <f>3.49/12</f>
        <v>0.29083333333333333</v>
      </c>
      <c r="E66" s="17" t="s">
        <v>238</v>
      </c>
      <c r="F66" t="str">
        <f t="shared" ref="F66:F98" si="1">IF(A66="","",CONCATENATE(A66 &amp; " ( " &amp; C66 &amp; ") "))</f>
        <v xml:space="preserve">Macaron:  ( Piece) </v>
      </c>
    </row>
    <row r="67" spans="1:6" x14ac:dyDescent="0.2">
      <c r="A67" s="23" t="s">
        <v>129</v>
      </c>
      <c r="B67" s="22" t="s">
        <v>170</v>
      </c>
      <c r="C67" s="10" t="s">
        <v>62</v>
      </c>
      <c r="D67" s="10">
        <v>0.15</v>
      </c>
      <c r="E67" s="10" t="s">
        <v>236</v>
      </c>
      <c r="F67" t="str">
        <f t="shared" si="1"/>
        <v xml:space="preserve">Meringue française: ( Piece) </v>
      </c>
    </row>
    <row r="68" spans="1:6" x14ac:dyDescent="0.2">
      <c r="A68" s="28" t="s">
        <v>128</v>
      </c>
      <c r="B68" s="26" t="s">
        <v>170</v>
      </c>
      <c r="C68" s="25" t="s">
        <v>239</v>
      </c>
      <c r="D68" s="25">
        <f>((2*VLOOKUP("sucre",1:1048553,4))+(1*VLOOKUP("Blanc d'oeuf",1:1048553,4)))/3</f>
        <v>1.62</v>
      </c>
      <c r="E68" s="25" t="s">
        <v>243</v>
      </c>
      <c r="F68" t="str">
        <f t="shared" si="1"/>
        <v xml:space="preserve">Meringue Italienne: ( Kg) </v>
      </c>
    </row>
    <row r="69" spans="1:6" x14ac:dyDescent="0.2">
      <c r="A69" s="23" t="s">
        <v>130</v>
      </c>
      <c r="B69" s="22" t="s">
        <v>215</v>
      </c>
      <c r="C69" s="10" t="s">
        <v>239</v>
      </c>
      <c r="D69" s="10">
        <v>3.923</v>
      </c>
      <c r="E69" s="10" t="s">
        <v>236</v>
      </c>
      <c r="F69" t="str">
        <f t="shared" si="1"/>
        <v xml:space="preserve">Mirroir chocolat: ( Kg) </v>
      </c>
    </row>
    <row r="70" spans="1:6" x14ac:dyDescent="0.2">
      <c r="A70" s="23" t="s">
        <v>131</v>
      </c>
      <c r="B70" s="22" t="s">
        <v>171</v>
      </c>
      <c r="C70" s="10" t="s">
        <v>239</v>
      </c>
      <c r="D70" s="10">
        <v>2.7789999999999999</v>
      </c>
      <c r="E70" s="10" t="s">
        <v>236</v>
      </c>
      <c r="F70" t="str">
        <f t="shared" si="1"/>
        <v xml:space="preserve">Mirroir neutre: ( Kg) </v>
      </c>
    </row>
    <row r="71" spans="1:6" x14ac:dyDescent="0.2">
      <c r="A71" s="20" t="s">
        <v>221</v>
      </c>
      <c r="B71" s="21" t="s">
        <v>222</v>
      </c>
      <c r="C71" s="16"/>
      <c r="D71" s="16"/>
      <c r="E71" s="16" t="s">
        <v>236</v>
      </c>
      <c r="F71" t="str">
        <f t="shared" si="1"/>
        <v xml:space="preserve">Mousse betise de cambrai ( ) </v>
      </c>
    </row>
    <row r="72" spans="1:6" x14ac:dyDescent="0.2">
      <c r="A72" s="20" t="s">
        <v>220</v>
      </c>
      <c r="B72" s="21" t="s">
        <v>222</v>
      </c>
      <c r="C72" s="16"/>
      <c r="D72" s="16"/>
      <c r="E72" s="16" t="s">
        <v>236</v>
      </c>
      <c r="F72" t="str">
        <f t="shared" si="1"/>
        <v xml:space="preserve">Mousse chicoré: ( ) </v>
      </c>
    </row>
    <row r="73" spans="1:6" x14ac:dyDescent="0.2">
      <c r="A73" s="20" t="s">
        <v>132</v>
      </c>
      <c r="B73" s="21" t="s">
        <v>172</v>
      </c>
      <c r="C73" s="16"/>
      <c r="D73" s="16"/>
      <c r="E73" s="16" t="s">
        <v>236</v>
      </c>
      <c r="F73" t="str">
        <f t="shared" si="1"/>
        <v xml:space="preserve">Mousse chocolat au lait: ( ) </v>
      </c>
    </row>
    <row r="74" spans="1:6" x14ac:dyDescent="0.2">
      <c r="A74" s="20" t="s">
        <v>133</v>
      </c>
      <c r="B74" s="21" t="s">
        <v>172</v>
      </c>
      <c r="C74" s="16"/>
      <c r="D74" s="16"/>
      <c r="E74" s="16" t="s">
        <v>236</v>
      </c>
      <c r="F74" t="str">
        <f t="shared" si="1"/>
        <v xml:space="preserve">Mousse chocolat blanc: ( ) </v>
      </c>
    </row>
    <row r="75" spans="1:6" x14ac:dyDescent="0.2">
      <c r="A75" s="20" t="s">
        <v>134</v>
      </c>
      <c r="B75" s="21" t="s">
        <v>172</v>
      </c>
      <c r="C75" s="16"/>
      <c r="D75" s="16"/>
      <c r="E75" s="16" t="s">
        <v>236</v>
      </c>
      <c r="F75" t="str">
        <f t="shared" si="1"/>
        <v xml:space="preserve">Mousse chocolat noir: ( ) </v>
      </c>
    </row>
    <row r="76" spans="1:6" x14ac:dyDescent="0.2">
      <c r="A76" s="20" t="s">
        <v>135</v>
      </c>
      <c r="B76" s="21" t="s">
        <v>173</v>
      </c>
      <c r="C76" s="16"/>
      <c r="D76" s="16"/>
      <c r="E76" s="16" t="s">
        <v>236</v>
      </c>
      <c r="F76" t="str">
        <f t="shared" si="1"/>
        <v xml:space="preserve">Mousse fraise: ( ) </v>
      </c>
    </row>
    <row r="77" spans="1:6" x14ac:dyDescent="0.2">
      <c r="A77" s="20" t="s">
        <v>136</v>
      </c>
      <c r="B77" s="21" t="s">
        <v>174</v>
      </c>
      <c r="C77" s="16"/>
      <c r="D77" s="16"/>
      <c r="E77" s="16" t="s">
        <v>236</v>
      </c>
      <c r="F77" t="str">
        <f t="shared" si="1"/>
        <v xml:space="preserve">Mousse framboise: ( ) </v>
      </c>
    </row>
    <row r="78" spans="1:6" x14ac:dyDescent="0.2">
      <c r="A78" s="20" t="s">
        <v>137</v>
      </c>
      <c r="B78" s="21" t="s">
        <v>175</v>
      </c>
      <c r="C78" s="16"/>
      <c r="D78" s="16"/>
      <c r="E78" s="16" t="s">
        <v>236</v>
      </c>
      <c r="F78" t="str">
        <f t="shared" si="1"/>
        <v xml:space="preserve">Mousse passion:  ( ) </v>
      </c>
    </row>
    <row r="79" spans="1:6" x14ac:dyDescent="0.2">
      <c r="A79" s="10" t="s">
        <v>138</v>
      </c>
      <c r="B79" s="22" t="s">
        <v>176</v>
      </c>
      <c r="C79" s="10" t="s">
        <v>239</v>
      </c>
      <c r="D79" s="10">
        <v>1.425</v>
      </c>
      <c r="E79" s="10" t="s">
        <v>236</v>
      </c>
      <c r="F79" t="str">
        <f t="shared" si="1"/>
        <v xml:space="preserve">Nappage: ( Kg) </v>
      </c>
    </row>
    <row r="80" spans="1:6" x14ac:dyDescent="0.2">
      <c r="A80" s="10" t="s">
        <v>232</v>
      </c>
      <c r="B80" s="22"/>
      <c r="C80" s="10" t="s">
        <v>239</v>
      </c>
      <c r="D80" s="10">
        <v>2</v>
      </c>
      <c r="E80" s="10" t="s">
        <v>236</v>
      </c>
      <c r="F80" t="str">
        <f t="shared" si="1"/>
        <v xml:space="preserve">Noix de coco ( Kg) </v>
      </c>
    </row>
    <row r="81" spans="1:6" x14ac:dyDescent="0.2">
      <c r="A81" s="10" t="s">
        <v>11</v>
      </c>
      <c r="B81" s="22"/>
      <c r="C81" s="10" t="s">
        <v>239</v>
      </c>
      <c r="D81" s="10">
        <v>2.8</v>
      </c>
      <c r="E81" s="10" t="s">
        <v>236</v>
      </c>
      <c r="F81" t="str">
        <f t="shared" si="1"/>
        <v xml:space="preserve">Œuf ( Kg) </v>
      </c>
    </row>
    <row r="82" spans="1:6" x14ac:dyDescent="0.2">
      <c r="A82" s="23" t="s">
        <v>242</v>
      </c>
      <c r="B82" s="22" t="s">
        <v>178</v>
      </c>
      <c r="C82" s="10" t="s">
        <v>239</v>
      </c>
      <c r="D82" s="10">
        <v>4.58</v>
      </c>
      <c r="E82" s="10" t="s">
        <v>236</v>
      </c>
      <c r="F82" t="str">
        <f t="shared" si="1"/>
        <v xml:space="preserve">Pâte a glacer Brune: ( Kg) </v>
      </c>
    </row>
    <row r="83" spans="1:6" x14ac:dyDescent="0.2">
      <c r="A83" s="10" t="s">
        <v>24</v>
      </c>
      <c r="B83" s="22"/>
      <c r="C83" s="10" t="s">
        <v>239</v>
      </c>
      <c r="D83" s="10"/>
      <c r="E83" s="10" t="s">
        <v>236</v>
      </c>
      <c r="F83" t="str">
        <f t="shared" si="1"/>
        <v xml:space="preserve">Pâte a glacer ivoire ( Kg) </v>
      </c>
    </row>
    <row r="84" spans="1:6" x14ac:dyDescent="0.2">
      <c r="A84" s="10" t="s">
        <v>226</v>
      </c>
      <c r="B84" s="22"/>
      <c r="C84" s="10" t="s">
        <v>239</v>
      </c>
      <c r="D84" s="10"/>
      <c r="E84" s="10" t="s">
        <v>236</v>
      </c>
      <c r="F84" t="str">
        <f t="shared" si="1"/>
        <v xml:space="preserve">Pate de pistache ( Kg) </v>
      </c>
    </row>
    <row r="85" spans="1:6" x14ac:dyDescent="0.2">
      <c r="A85" s="23" t="s">
        <v>0</v>
      </c>
      <c r="B85" s="22" t="s">
        <v>179</v>
      </c>
      <c r="C85" s="10" t="s">
        <v>239</v>
      </c>
      <c r="D85" s="10">
        <v>12.5</v>
      </c>
      <c r="E85" s="10" t="s">
        <v>236</v>
      </c>
      <c r="F85" t="str">
        <f t="shared" si="1"/>
        <v xml:space="preserve">Pâte de spéculoos : ( Kg) </v>
      </c>
    </row>
    <row r="86" spans="1:6" x14ac:dyDescent="0.2">
      <c r="A86" s="10" t="s">
        <v>231</v>
      </c>
      <c r="B86" s="22"/>
      <c r="C86" s="10" t="s">
        <v>239</v>
      </c>
      <c r="D86" s="10"/>
      <c r="E86" s="10" t="s">
        <v>236</v>
      </c>
      <c r="F86" t="str">
        <f t="shared" si="1"/>
        <v xml:space="preserve">Pomme cube ( Kg) </v>
      </c>
    </row>
    <row r="87" spans="1:6" x14ac:dyDescent="0.2">
      <c r="A87" s="10" t="s">
        <v>10</v>
      </c>
      <c r="B87" s="22"/>
      <c r="C87" s="10" t="s">
        <v>239</v>
      </c>
      <c r="D87" s="10">
        <v>2.2810000000000001</v>
      </c>
      <c r="E87" s="10" t="s">
        <v>236</v>
      </c>
      <c r="F87" t="str">
        <f t="shared" si="1"/>
        <v xml:space="preserve">Poudre a crème ( Kg) </v>
      </c>
    </row>
    <row r="88" spans="1:6" x14ac:dyDescent="0.2">
      <c r="A88" s="10" t="s">
        <v>9</v>
      </c>
      <c r="B88" s="22"/>
      <c r="C88" s="10" t="s">
        <v>239</v>
      </c>
      <c r="D88" s="10">
        <v>3.87</v>
      </c>
      <c r="E88" s="10" t="s">
        <v>236</v>
      </c>
      <c r="F88" t="str">
        <f t="shared" si="1"/>
        <v xml:space="preserve">Poudre de lait ( Kg) </v>
      </c>
    </row>
    <row r="89" spans="1:6" x14ac:dyDescent="0.2">
      <c r="A89" s="23" t="s">
        <v>139</v>
      </c>
      <c r="B89" s="22" t="s">
        <v>180</v>
      </c>
      <c r="C89" s="10" t="s">
        <v>239</v>
      </c>
      <c r="D89" s="10">
        <v>6.66</v>
      </c>
      <c r="E89" s="10" t="s">
        <v>236</v>
      </c>
      <c r="F89" t="str">
        <f t="shared" si="1"/>
        <v xml:space="preserve">Praliner:  ( Kg) </v>
      </c>
    </row>
    <row r="90" spans="1:6" x14ac:dyDescent="0.2">
      <c r="A90" s="10" t="s">
        <v>70</v>
      </c>
      <c r="B90" s="22"/>
      <c r="C90" s="10" t="s">
        <v>239</v>
      </c>
      <c r="D90" s="10">
        <v>4.53</v>
      </c>
      <c r="E90" s="10" t="s">
        <v>236</v>
      </c>
      <c r="F90" t="str">
        <f t="shared" si="1"/>
        <v xml:space="preserve">Purée citron  ( Kg) </v>
      </c>
    </row>
    <row r="91" spans="1:6" x14ac:dyDescent="0.2">
      <c r="A91" s="10" t="s">
        <v>140</v>
      </c>
      <c r="B91" s="22"/>
      <c r="C91" s="10" t="s">
        <v>239</v>
      </c>
      <c r="D91" s="10">
        <v>4.34</v>
      </c>
      <c r="E91" s="10" t="s">
        <v>236</v>
      </c>
      <c r="F91" t="str">
        <f t="shared" si="1"/>
        <v xml:space="preserve">Purée Fraise ( Kg) </v>
      </c>
    </row>
    <row r="92" spans="1:6" x14ac:dyDescent="0.2">
      <c r="A92" s="10" t="s">
        <v>49</v>
      </c>
      <c r="B92" s="22"/>
      <c r="C92" s="10" t="s">
        <v>239</v>
      </c>
      <c r="D92" s="10">
        <v>6.43</v>
      </c>
      <c r="E92" s="10" t="s">
        <v>236</v>
      </c>
      <c r="F92" t="str">
        <f t="shared" si="1"/>
        <v xml:space="preserve">Purée Framboise ( Kg) </v>
      </c>
    </row>
    <row r="93" spans="1:6" x14ac:dyDescent="0.2">
      <c r="A93" s="10" t="s">
        <v>50</v>
      </c>
      <c r="B93" s="22"/>
      <c r="C93" s="10" t="s">
        <v>239</v>
      </c>
      <c r="D93" s="10">
        <v>5.25</v>
      </c>
      <c r="E93" s="10" t="s">
        <v>236</v>
      </c>
      <c r="F93" t="str">
        <f t="shared" si="1"/>
        <v xml:space="preserve">Purée Passion ( Kg) </v>
      </c>
    </row>
    <row r="94" spans="1:6" x14ac:dyDescent="0.2">
      <c r="A94" s="10" t="s">
        <v>230</v>
      </c>
      <c r="B94" s="22"/>
      <c r="C94" s="10" t="s">
        <v>239</v>
      </c>
      <c r="D94" s="10"/>
      <c r="E94" s="10" t="s">
        <v>236</v>
      </c>
      <c r="F94" t="str">
        <f t="shared" si="1"/>
        <v xml:space="preserve">Rhubarbe ( Kg) </v>
      </c>
    </row>
    <row r="95" spans="1:6" x14ac:dyDescent="0.2">
      <c r="A95" s="10" t="s">
        <v>69</v>
      </c>
      <c r="B95" s="22"/>
      <c r="C95" s="10" t="s">
        <v>239</v>
      </c>
      <c r="D95" s="10">
        <v>3.04</v>
      </c>
      <c r="E95" s="10" t="s">
        <v>236</v>
      </c>
      <c r="F95" t="str">
        <f t="shared" si="1"/>
        <v xml:space="preserve">Rhum ( Kg) </v>
      </c>
    </row>
    <row r="96" spans="1:6" x14ac:dyDescent="0.2">
      <c r="A96" s="25" t="s">
        <v>74</v>
      </c>
      <c r="B96" s="26"/>
      <c r="C96" s="25" t="s">
        <v>239</v>
      </c>
      <c r="D96" s="25">
        <f>(0.4*VLOOKUP("Sucre",1:1048553,4))/1.4</f>
        <v>0.30571428571428577</v>
      </c>
      <c r="E96" s="25" t="s">
        <v>243</v>
      </c>
      <c r="F96" t="str">
        <f t="shared" si="1"/>
        <v xml:space="preserve">Sirop ( Kg) </v>
      </c>
    </row>
    <row r="97" spans="1:14" x14ac:dyDescent="0.2">
      <c r="A97" s="10" t="s">
        <v>7</v>
      </c>
      <c r="B97" s="22" t="s">
        <v>258</v>
      </c>
      <c r="C97" s="10" t="s">
        <v>239</v>
      </c>
      <c r="D97" s="10">
        <v>1.07</v>
      </c>
      <c r="E97" s="10" t="s">
        <v>236</v>
      </c>
      <c r="F97" t="str">
        <f t="shared" si="1"/>
        <v xml:space="preserve">Sucre ( Kg) </v>
      </c>
    </row>
    <row r="98" spans="1:14" x14ac:dyDescent="0.2">
      <c r="A98" s="10" t="s">
        <v>229</v>
      </c>
      <c r="B98" s="22"/>
      <c r="C98" s="10" t="s">
        <v>239</v>
      </c>
      <c r="D98" s="10"/>
      <c r="E98" s="10" t="s">
        <v>236</v>
      </c>
      <c r="F98" t="str">
        <f t="shared" si="1"/>
        <v xml:space="preserve">Violette ( Kg) </v>
      </c>
    </row>
    <row r="99" spans="1:14" x14ac:dyDescent="0.2">
      <c r="A99" s="28" t="s">
        <v>259</v>
      </c>
      <c r="B99" s="26" t="e">
        <f ca="1">RECHERCHEV("Abricot",1:1048574,2)&amp; " "&amp;RECHERCHEV("Abricot",1:1048574,2)</f>
        <v>#NAME?</v>
      </c>
      <c r="C99" s="25" t="s">
        <v>257</v>
      </c>
      <c r="D99" s="25">
        <v>1</v>
      </c>
      <c r="E99" s="25" t="s">
        <v>243</v>
      </c>
      <c r="G99" s="1"/>
      <c r="H99" s="1"/>
      <c r="I99" s="1"/>
      <c r="J99" s="1"/>
      <c r="K99" s="1"/>
      <c r="L99" s="1"/>
      <c r="M99" s="1"/>
      <c r="N99" s="1"/>
    </row>
    <row r="100" spans="1:14" x14ac:dyDescent="0.2">
      <c r="A100" s="25" t="s">
        <v>259</v>
      </c>
      <c r="B100" s="25" t="e">
        <f ca="1">RECHERCHEV("Abricot",1:1048574,2)&amp; " "&amp;RECHERCHEV("Abricot",1:1048574,2)</f>
        <v>#NAME?</v>
      </c>
      <c r="C100" s="25" t="s">
        <v>257</v>
      </c>
      <c r="D100" s="25">
        <v>1</v>
      </c>
      <c r="E100" s="25" t="s">
        <v>243</v>
      </c>
      <c r="G100" s="1"/>
      <c r="H100" s="1"/>
      <c r="I100" s="1"/>
      <c r="J100" s="1"/>
      <c r="K100" s="1"/>
      <c r="L100" s="1"/>
      <c r="M100" s="1"/>
      <c r="N100" s="1"/>
    </row>
    <row r="101" spans="1:14" x14ac:dyDescent="0.2">
      <c r="B101" s="1"/>
      <c r="C101" s="1"/>
      <c r="D101" s="1"/>
      <c r="E101" s="1"/>
      <c r="G101" s="1"/>
      <c r="H101" s="1"/>
      <c r="I101" s="1"/>
      <c r="J101" s="1"/>
      <c r="K101" s="1"/>
      <c r="L101" s="1"/>
      <c r="M101" s="1"/>
      <c r="N101" s="1"/>
    </row>
    <row r="102" spans="1:14" x14ac:dyDescent="0.2">
      <c r="B102" s="3"/>
      <c r="C102" s="1"/>
      <c r="D102" s="1"/>
      <c r="E102" s="1"/>
      <c r="G102" s="1"/>
      <c r="H102" s="1"/>
      <c r="I102" s="1"/>
      <c r="J102" s="1"/>
      <c r="K102" s="1"/>
      <c r="L102" s="1"/>
      <c r="M102" s="1"/>
      <c r="N102" s="1"/>
    </row>
    <row r="103" spans="1:14" x14ac:dyDescent="0.2">
      <c r="B103" s="3"/>
      <c r="C103" s="1"/>
      <c r="D103" s="1"/>
      <c r="E103" s="1"/>
      <c r="G103" s="1"/>
      <c r="H103" s="1"/>
      <c r="I103" s="1"/>
      <c r="J103" s="1"/>
      <c r="K103" s="1"/>
      <c r="L103" s="1"/>
      <c r="M103" s="1"/>
      <c r="N103" s="1"/>
    </row>
    <row r="104" spans="1:14" x14ac:dyDescent="0.2">
      <c r="B104" s="1"/>
      <c r="C104" s="1"/>
      <c r="D104" s="1"/>
      <c r="E104" s="1"/>
      <c r="G104" s="1"/>
      <c r="H104" s="1"/>
      <c r="I104" s="1"/>
      <c r="J104" s="1"/>
      <c r="K104" s="1"/>
      <c r="L104" s="1"/>
      <c r="M104" s="1"/>
      <c r="N104" s="1"/>
    </row>
    <row r="105" spans="1:14" x14ac:dyDescent="0.2">
      <c r="B105" s="1"/>
      <c r="C105" s="1"/>
      <c r="D105" s="1"/>
      <c r="E105" s="1"/>
      <c r="G105" s="1"/>
      <c r="H105" s="1"/>
      <c r="I105" s="1"/>
      <c r="J105" s="1"/>
      <c r="K105" s="1"/>
      <c r="L105" s="1"/>
      <c r="M105" s="1"/>
      <c r="N105" s="1"/>
    </row>
    <row r="106" spans="1:14" x14ac:dyDescent="0.2">
      <c r="B106" s="1"/>
      <c r="C106" s="1"/>
      <c r="D106" s="1"/>
      <c r="E106" s="1"/>
      <c r="G106" s="1"/>
      <c r="H106" s="1"/>
      <c r="I106" s="1"/>
      <c r="J106" s="1"/>
      <c r="K106" s="1"/>
      <c r="L106" s="1"/>
      <c r="M106" s="1"/>
      <c r="N106" s="1"/>
    </row>
    <row r="107" spans="1:14" x14ac:dyDescent="0.2">
      <c r="B107" s="1"/>
      <c r="C107" s="1"/>
      <c r="D107" s="1"/>
      <c r="E107" s="1"/>
      <c r="G107" s="1"/>
      <c r="H107" s="1"/>
      <c r="I107" s="1"/>
      <c r="J107" s="1"/>
      <c r="K107" s="1"/>
      <c r="L107" s="1"/>
      <c r="M107" s="1"/>
      <c r="N107" s="1"/>
    </row>
    <row r="108" spans="1:14" x14ac:dyDescent="0.2">
      <c r="B108" s="1"/>
      <c r="C108" s="1"/>
      <c r="D108" s="1"/>
      <c r="E108" s="1"/>
      <c r="G108" s="1"/>
      <c r="H108" s="1"/>
      <c r="I108" s="1"/>
      <c r="J108" s="1"/>
      <c r="K108" s="1"/>
      <c r="L108" s="1"/>
      <c r="M108" s="1"/>
      <c r="N108" s="1"/>
    </row>
    <row r="109" spans="1:14" x14ac:dyDescent="0.2">
      <c r="B109" s="1"/>
      <c r="C109" s="1"/>
      <c r="D109" s="1"/>
      <c r="E109" s="1"/>
      <c r="G109" s="1"/>
      <c r="H109" s="1"/>
      <c r="I109" s="1"/>
      <c r="J109" s="1"/>
      <c r="K109" s="1"/>
      <c r="L109" s="1"/>
      <c r="M109" s="1"/>
      <c r="N109" s="1"/>
    </row>
    <row r="110" spans="1:14" x14ac:dyDescent="0.2">
      <c r="B110" s="1"/>
      <c r="C110" s="1"/>
      <c r="D110" s="1"/>
      <c r="E110" s="1"/>
      <c r="G110" s="1"/>
      <c r="H110" s="1"/>
      <c r="I110" s="1"/>
      <c r="J110" s="1"/>
      <c r="K110" s="1"/>
      <c r="L110" s="1"/>
      <c r="M110" s="1"/>
      <c r="N110" s="1"/>
    </row>
    <row r="111" spans="1:14" x14ac:dyDescent="0.2">
      <c r="B111" s="1"/>
      <c r="C111" s="1"/>
      <c r="D111" s="1"/>
      <c r="E111" s="1"/>
      <c r="G111" s="1"/>
      <c r="H111" s="1"/>
      <c r="I111" s="1"/>
      <c r="J111" s="1"/>
      <c r="K111" s="1"/>
      <c r="L111" s="1"/>
      <c r="M111" s="1"/>
      <c r="N111" s="1"/>
    </row>
    <row r="112" spans="1:14" x14ac:dyDescent="0.2">
      <c r="B112" s="1"/>
      <c r="C112" s="1"/>
      <c r="D112" s="1"/>
      <c r="E112" s="1"/>
      <c r="G112" s="1"/>
      <c r="H112" s="1"/>
      <c r="I112" s="1"/>
      <c r="J112" s="1"/>
      <c r="K112" s="1"/>
      <c r="L112" s="1"/>
      <c r="M112" s="1"/>
      <c r="N112" s="1"/>
    </row>
    <row r="113" spans="2:14" x14ac:dyDescent="0.2">
      <c r="B113" s="1"/>
      <c r="C113" s="1"/>
      <c r="D113" s="1"/>
      <c r="E113" s="1"/>
      <c r="G113" s="1"/>
      <c r="H113" s="1"/>
      <c r="I113" s="1"/>
      <c r="J113" s="1"/>
      <c r="K113" s="1"/>
      <c r="L113" s="1"/>
      <c r="M113" s="1"/>
      <c r="N113" s="1"/>
    </row>
    <row r="114" spans="2:14" x14ac:dyDescent="0.2">
      <c r="B114" s="1"/>
      <c r="C114" s="1"/>
      <c r="D114" s="1"/>
      <c r="E114" s="1"/>
      <c r="G114" s="1"/>
      <c r="H114" s="1"/>
      <c r="I114" s="1"/>
      <c r="J114" s="1"/>
      <c r="K114" s="1"/>
      <c r="L114" s="1"/>
      <c r="M114" s="1"/>
      <c r="N114" s="1"/>
    </row>
    <row r="115" spans="2:14" x14ac:dyDescent="0.2">
      <c r="B115" s="1"/>
      <c r="C115" s="1"/>
      <c r="D115" s="1"/>
      <c r="E115" s="1"/>
      <c r="G115" s="1"/>
      <c r="H115" s="1"/>
      <c r="I115" s="1"/>
      <c r="J115" s="1"/>
      <c r="K115" s="1"/>
      <c r="L115" s="1"/>
      <c r="M115" s="1"/>
      <c r="N115" s="1"/>
    </row>
    <row r="116" spans="2:14" x14ac:dyDescent="0.2">
      <c r="B116" s="1"/>
      <c r="C116" s="1"/>
      <c r="D116" s="1"/>
      <c r="E116" s="1"/>
      <c r="G116" s="1"/>
      <c r="H116" s="1"/>
      <c r="I116" s="1"/>
      <c r="J116" s="1"/>
      <c r="K116" s="1"/>
      <c r="L116" s="1"/>
      <c r="M116" s="1"/>
      <c r="N116" s="1"/>
    </row>
    <row r="117" spans="2:14" x14ac:dyDescent="0.2">
      <c r="B117" s="1"/>
      <c r="C117" s="1"/>
      <c r="D117" s="1"/>
      <c r="E117" s="1"/>
      <c r="G117" s="1"/>
      <c r="H117" s="1"/>
      <c r="I117" s="1"/>
      <c r="J117" s="1"/>
      <c r="K117" s="1"/>
      <c r="L117" s="1"/>
      <c r="M117" s="1"/>
      <c r="N117" s="1"/>
    </row>
    <row r="118" spans="2:14" x14ac:dyDescent="0.2">
      <c r="B118" s="1"/>
      <c r="C118" s="1"/>
      <c r="D118" s="1"/>
      <c r="E118" s="1"/>
      <c r="G118" s="1"/>
      <c r="H118" s="1"/>
      <c r="I118" s="1"/>
      <c r="J118" s="1"/>
      <c r="K118" s="1"/>
      <c r="L118" s="1"/>
      <c r="M118" s="1"/>
      <c r="N118" s="1"/>
    </row>
    <row r="119" spans="2:14" x14ac:dyDescent="0.2">
      <c r="B119" s="1"/>
      <c r="C119" s="1"/>
      <c r="D119" s="1"/>
      <c r="E119" s="1"/>
      <c r="G119" s="1"/>
      <c r="H119" s="1"/>
      <c r="I119" s="1"/>
      <c r="J119" s="1"/>
      <c r="K119" s="1"/>
      <c r="L119" s="1"/>
      <c r="M119" s="1"/>
      <c r="N119" s="1"/>
    </row>
    <row r="120" spans="2:14" x14ac:dyDescent="0.2">
      <c r="B120" s="1"/>
      <c r="C120" s="1"/>
      <c r="D120" s="1"/>
      <c r="E120" s="1"/>
      <c r="G120" s="1"/>
      <c r="H120" s="1"/>
      <c r="I120" s="1"/>
      <c r="J120" s="1"/>
      <c r="K120" s="1"/>
      <c r="L120" s="1"/>
      <c r="M120" s="1"/>
      <c r="N120" s="1"/>
    </row>
    <row r="121" spans="2:14" x14ac:dyDescent="0.2">
      <c r="B121" s="1"/>
      <c r="C121" s="1"/>
      <c r="D121" s="1"/>
      <c r="E121" s="1"/>
      <c r="G121" s="1"/>
      <c r="H121" s="1"/>
      <c r="I121" s="1"/>
      <c r="J121" s="1"/>
      <c r="K121" s="1"/>
      <c r="L121" s="1"/>
      <c r="M121" s="1"/>
      <c r="N121" s="1"/>
    </row>
    <row r="122" spans="2:14" x14ac:dyDescent="0.2">
      <c r="B122" s="1"/>
      <c r="C122" s="1"/>
      <c r="D122" s="1"/>
      <c r="E122" s="1"/>
      <c r="G122" s="1"/>
      <c r="H122" s="1"/>
      <c r="I122" s="1"/>
      <c r="J122" s="1"/>
      <c r="K122" s="1"/>
      <c r="L122" s="1"/>
      <c r="M122" s="1"/>
      <c r="N122" s="1"/>
    </row>
    <row r="123" spans="2:14" x14ac:dyDescent="0.2">
      <c r="B123" s="1"/>
      <c r="C123" s="1"/>
      <c r="D123" s="1"/>
      <c r="E123" s="1"/>
      <c r="G123" s="1"/>
      <c r="H123" s="1"/>
      <c r="I123" s="1"/>
      <c r="J123" s="1"/>
      <c r="K123" s="1"/>
      <c r="L123" s="1"/>
      <c r="M123" s="1"/>
      <c r="N123" s="1"/>
    </row>
    <row r="124" spans="2:14" x14ac:dyDescent="0.2">
      <c r="B124" s="1"/>
      <c r="C124" s="1"/>
      <c r="D124" s="1"/>
      <c r="E124" s="1"/>
      <c r="G124" s="1"/>
      <c r="H124" s="1"/>
      <c r="I124" s="1"/>
      <c r="J124" s="1"/>
      <c r="K124" s="1"/>
      <c r="L124" s="1"/>
      <c r="M124" s="1"/>
      <c r="N124" s="1"/>
    </row>
    <row r="125" spans="2:14" x14ac:dyDescent="0.2">
      <c r="B125" s="1"/>
      <c r="C125" s="1"/>
      <c r="D125" s="1"/>
      <c r="E125" s="1"/>
      <c r="G125" s="1"/>
      <c r="H125" s="1"/>
      <c r="I125" s="1"/>
      <c r="J125" s="1"/>
      <c r="K125" s="1"/>
      <c r="L125" s="1"/>
      <c r="M125" s="1"/>
      <c r="N125" s="1"/>
    </row>
    <row r="126" spans="2:14" x14ac:dyDescent="0.2">
      <c r="B126" s="1"/>
      <c r="C126" s="1"/>
      <c r="D126" s="1"/>
      <c r="E126" s="1"/>
      <c r="G126" s="1"/>
      <c r="H126" s="1"/>
      <c r="I126" s="1"/>
      <c r="J126" s="1"/>
      <c r="K126" s="1"/>
      <c r="L126" s="1"/>
      <c r="M126" s="1"/>
      <c r="N126" s="1"/>
    </row>
    <row r="127" spans="2:14" x14ac:dyDescent="0.2">
      <c r="B127" s="1"/>
      <c r="C127" s="1"/>
      <c r="D127" s="1"/>
      <c r="E127" s="1"/>
      <c r="G127" s="1"/>
      <c r="H127" s="1"/>
      <c r="I127" s="1"/>
      <c r="J127" s="1"/>
      <c r="K127" s="1"/>
      <c r="L127" s="1"/>
      <c r="M127" s="1"/>
      <c r="N127" s="1"/>
    </row>
    <row r="128" spans="2:14" x14ac:dyDescent="0.2">
      <c r="B128" s="1"/>
      <c r="C128" s="1"/>
      <c r="D128" s="1"/>
      <c r="E128" s="1"/>
      <c r="G128" s="1"/>
      <c r="H128" s="1"/>
      <c r="I128" s="1"/>
      <c r="J128" s="1"/>
      <c r="K128" s="1"/>
      <c r="L128" s="1"/>
      <c r="M128" s="1"/>
      <c r="N128" s="1"/>
    </row>
    <row r="129" spans="2:14" x14ac:dyDescent="0.2">
      <c r="B129" s="1"/>
      <c r="C129" s="1"/>
      <c r="D129" s="1"/>
      <c r="E129" s="1"/>
      <c r="G129" s="1"/>
      <c r="H129" s="1"/>
      <c r="I129" s="1"/>
      <c r="J129" s="1"/>
      <c r="K129" s="1"/>
      <c r="L129" s="1"/>
      <c r="M129" s="1"/>
      <c r="N129" s="1"/>
    </row>
    <row r="130" spans="2:14" x14ac:dyDescent="0.2">
      <c r="B130" s="1"/>
      <c r="C130" s="1"/>
      <c r="D130" s="1"/>
      <c r="E130" s="1"/>
      <c r="G130" s="1"/>
      <c r="H130" s="1"/>
      <c r="I130" s="1"/>
      <c r="J130" s="1"/>
      <c r="K130" s="1"/>
      <c r="L130" s="1"/>
      <c r="M130" s="1"/>
      <c r="N130" s="1"/>
    </row>
    <row r="131" spans="2:14" x14ac:dyDescent="0.2">
      <c r="B131" s="1"/>
      <c r="C131" s="1"/>
      <c r="D131" s="1"/>
      <c r="E131" s="1"/>
      <c r="G131" s="1"/>
      <c r="H131" s="1"/>
      <c r="I131" s="1"/>
      <c r="J131" s="1"/>
      <c r="K131" s="1"/>
      <c r="L131" s="1"/>
      <c r="M131" s="1"/>
      <c r="N131" s="1"/>
    </row>
    <row r="132" spans="2:14" x14ac:dyDescent="0.2">
      <c r="B132" s="1"/>
      <c r="C132" s="1"/>
      <c r="D132" s="1"/>
      <c r="E132" s="1"/>
      <c r="G132" s="1"/>
      <c r="H132" s="1"/>
      <c r="I132" s="1"/>
      <c r="J132" s="1"/>
      <c r="K132" s="1"/>
      <c r="L132" s="1"/>
      <c r="M132" s="1"/>
      <c r="N132" s="1"/>
    </row>
    <row r="133" spans="2:14" x14ac:dyDescent="0.2">
      <c r="B133" s="1"/>
      <c r="C133" s="1"/>
      <c r="D133" s="1"/>
      <c r="E133" s="1"/>
      <c r="G133" s="1"/>
      <c r="H133" s="1"/>
      <c r="I133" s="1"/>
      <c r="J133" s="1"/>
      <c r="K133" s="1"/>
      <c r="L133" s="1"/>
      <c r="M133" s="1"/>
      <c r="N133" s="1"/>
    </row>
    <row r="134" spans="2:14" x14ac:dyDescent="0.2">
      <c r="B134" s="1"/>
      <c r="C134" s="1"/>
      <c r="D134" s="1"/>
      <c r="E134" s="1"/>
      <c r="G134" s="1"/>
      <c r="H134" s="1"/>
      <c r="I134" s="1"/>
      <c r="J134" s="1"/>
      <c r="K134" s="1"/>
      <c r="L134" s="1"/>
      <c r="M134" s="1"/>
      <c r="N134" s="1"/>
    </row>
    <row r="135" spans="2:14" x14ac:dyDescent="0.2">
      <c r="B135" s="1"/>
      <c r="C135" s="1"/>
      <c r="D135" s="1"/>
      <c r="E135" s="1"/>
      <c r="G135" s="1"/>
      <c r="H135" s="1"/>
      <c r="I135" s="1"/>
      <c r="J135" s="1"/>
      <c r="K135" s="1"/>
      <c r="L135" s="1"/>
      <c r="M135" s="1"/>
      <c r="N135" s="1"/>
    </row>
    <row r="136" spans="2:14" x14ac:dyDescent="0.2">
      <c r="B136" s="1"/>
      <c r="C136" s="1"/>
      <c r="D136" s="1"/>
      <c r="E136" s="1"/>
      <c r="G136" s="1"/>
      <c r="H136" s="1"/>
      <c r="I136" s="1"/>
      <c r="J136" s="1"/>
      <c r="K136" s="1"/>
      <c r="L136" s="1"/>
      <c r="M136" s="1"/>
      <c r="N136" s="1"/>
    </row>
    <row r="137" spans="2:14" x14ac:dyDescent="0.2">
      <c r="B137" s="1"/>
      <c r="C137" s="1"/>
      <c r="D137" s="1"/>
      <c r="E137" s="1"/>
      <c r="G137" s="1"/>
      <c r="H137" s="1"/>
      <c r="I137" s="1"/>
      <c r="J137" s="1"/>
      <c r="K137" s="1"/>
      <c r="L137" s="1"/>
      <c r="M137" s="1"/>
      <c r="N137" s="1"/>
    </row>
    <row r="138" spans="2:14" x14ac:dyDescent="0.2">
      <c r="B138" s="1"/>
      <c r="C138" s="1"/>
      <c r="D138" s="1"/>
      <c r="E138" s="1"/>
      <c r="G138" s="1"/>
      <c r="H138" s="1"/>
      <c r="I138" s="1"/>
      <c r="J138" s="1"/>
      <c r="K138" s="1"/>
      <c r="L138" s="1"/>
      <c r="M138" s="1"/>
      <c r="N138" s="1"/>
    </row>
    <row r="139" spans="2:14" x14ac:dyDescent="0.2">
      <c r="B139" s="1"/>
      <c r="C139" s="1"/>
      <c r="D139" s="1"/>
      <c r="E139" s="1"/>
      <c r="G139" s="1"/>
      <c r="H139" s="1"/>
      <c r="I139" s="1"/>
      <c r="J139" s="1"/>
      <c r="K139" s="1"/>
      <c r="L139" s="1"/>
      <c r="M139" s="1"/>
      <c r="N139" s="1"/>
    </row>
    <row r="140" spans="2:14" x14ac:dyDescent="0.2">
      <c r="B140" s="1"/>
      <c r="C140" s="1"/>
      <c r="D140" s="1"/>
      <c r="E140" s="1"/>
      <c r="G140" s="1"/>
      <c r="H140" s="1"/>
      <c r="I140" s="1"/>
      <c r="J140" s="1"/>
      <c r="K140" s="1"/>
      <c r="L140" s="1"/>
      <c r="M140" s="1"/>
      <c r="N140" s="1"/>
    </row>
    <row r="141" spans="2:14" x14ac:dyDescent="0.2">
      <c r="B141" s="1"/>
      <c r="C141" s="1"/>
      <c r="D141" s="1"/>
      <c r="E141" s="1"/>
      <c r="G141" s="1"/>
      <c r="H141" s="1"/>
      <c r="I141" s="1"/>
      <c r="J141" s="1"/>
      <c r="K141" s="1"/>
      <c r="L141" s="1"/>
      <c r="M141" s="1"/>
      <c r="N141" s="1"/>
    </row>
    <row r="142" spans="2:14" x14ac:dyDescent="0.2">
      <c r="B142" s="1"/>
      <c r="C142" s="1"/>
      <c r="D142" s="1"/>
      <c r="E142" s="1"/>
      <c r="G142" s="1"/>
      <c r="H142" s="1"/>
      <c r="I142" s="1"/>
      <c r="J142" s="1"/>
      <c r="K142" s="1"/>
      <c r="L142" s="1"/>
      <c r="M142" s="1"/>
      <c r="N142" s="1"/>
    </row>
    <row r="143" spans="2:14" x14ac:dyDescent="0.2">
      <c r="B143" s="1"/>
      <c r="C143" s="1"/>
      <c r="D143" s="1"/>
      <c r="E143" s="1"/>
      <c r="G143" s="1"/>
      <c r="H143" s="1"/>
      <c r="I143" s="1"/>
      <c r="J143" s="1"/>
      <c r="K143" s="1"/>
      <c r="L143" s="1"/>
      <c r="M143" s="1"/>
      <c r="N143" s="1"/>
    </row>
    <row r="144" spans="2:14" x14ac:dyDescent="0.2">
      <c r="B144" s="1"/>
      <c r="C144" s="1"/>
      <c r="D144" s="1"/>
      <c r="E144" s="1"/>
      <c r="G144" s="1"/>
      <c r="H144" s="1"/>
      <c r="I144" s="1"/>
      <c r="J144" s="1"/>
      <c r="K144" s="1"/>
      <c r="L144" s="1"/>
      <c r="M144" s="1"/>
      <c r="N144" s="1"/>
    </row>
    <row r="145" spans="2:14" x14ac:dyDescent="0.2">
      <c r="B145" s="1"/>
      <c r="C145" s="1"/>
      <c r="D145" s="1"/>
      <c r="E145" s="1"/>
      <c r="G145" s="1"/>
      <c r="H145" s="1"/>
      <c r="I145" s="1"/>
      <c r="J145" s="1"/>
      <c r="K145" s="1"/>
      <c r="L145" s="1"/>
      <c r="M145" s="1"/>
      <c r="N145" s="1"/>
    </row>
    <row r="146" spans="2:14" x14ac:dyDescent="0.2">
      <c r="B146" s="1"/>
      <c r="C146" s="1"/>
      <c r="D146" s="1"/>
      <c r="E146" s="1"/>
      <c r="G146" s="1"/>
      <c r="H146" s="1"/>
      <c r="I146" s="1"/>
      <c r="J146" s="1"/>
      <c r="K146" s="1"/>
      <c r="L146" s="1"/>
      <c r="M146" s="1"/>
      <c r="N146" s="1"/>
    </row>
    <row r="147" spans="2:14" x14ac:dyDescent="0.2">
      <c r="B147" s="1"/>
      <c r="C147" s="1"/>
      <c r="D147" s="1"/>
      <c r="E147" s="1"/>
      <c r="G147" s="1"/>
      <c r="H147" s="1"/>
      <c r="I147" s="1"/>
      <c r="J147" s="1"/>
      <c r="K147" s="1"/>
      <c r="L147" s="1"/>
      <c r="M147" s="1"/>
      <c r="N147" s="1"/>
    </row>
    <row r="148" spans="2:14" x14ac:dyDescent="0.2">
      <c r="B148" s="1"/>
      <c r="C148" s="1"/>
      <c r="D148" s="1"/>
      <c r="E148" s="1"/>
      <c r="G148" s="1"/>
      <c r="H148" s="1"/>
      <c r="I148" s="1"/>
      <c r="J148" s="1"/>
      <c r="K148" s="1"/>
      <c r="L148" s="1"/>
      <c r="M148" s="1"/>
      <c r="N148" s="1"/>
    </row>
    <row r="149" spans="2:14" x14ac:dyDescent="0.2">
      <c r="B149" s="1"/>
      <c r="C149" s="1"/>
      <c r="D149" s="1"/>
      <c r="E149" s="1"/>
      <c r="G149" s="1"/>
      <c r="H149" s="1"/>
      <c r="I149" s="1"/>
      <c r="J149" s="1"/>
      <c r="K149" s="1"/>
      <c r="L149" s="1"/>
      <c r="M149" s="1"/>
      <c r="N149" s="1"/>
    </row>
    <row r="150" spans="2:14" x14ac:dyDescent="0.2">
      <c r="B150" s="1"/>
      <c r="C150" s="1"/>
      <c r="D150" s="1"/>
      <c r="E150" s="1"/>
      <c r="G150" s="1"/>
      <c r="H150" s="1"/>
      <c r="I150" s="1"/>
      <c r="J150" s="1"/>
      <c r="K150" s="1"/>
      <c r="L150" s="1"/>
      <c r="M150" s="1"/>
      <c r="N150" s="1"/>
    </row>
    <row r="151" spans="2:14" x14ac:dyDescent="0.2">
      <c r="B151" s="1"/>
      <c r="C151" s="1"/>
      <c r="D151" s="1"/>
      <c r="E151" s="1"/>
      <c r="G151" s="1"/>
      <c r="H151" s="1"/>
      <c r="I151" s="1"/>
      <c r="J151" s="1"/>
      <c r="K151" s="1"/>
      <c r="L151" s="1"/>
      <c r="M151" s="1"/>
      <c r="N151" s="1"/>
    </row>
    <row r="152" spans="2:14" x14ac:dyDescent="0.2">
      <c r="B152" s="1"/>
      <c r="C152" s="1"/>
      <c r="D152" s="1"/>
      <c r="E152" s="1"/>
      <c r="G152" s="1"/>
      <c r="H152" s="1"/>
      <c r="I152" s="1"/>
      <c r="J152" s="1"/>
      <c r="K152" s="1"/>
      <c r="L152" s="1"/>
      <c r="M152" s="1"/>
      <c r="N152" s="1"/>
    </row>
    <row r="153" spans="2:14" x14ac:dyDescent="0.2">
      <c r="B153" s="1"/>
      <c r="C153" s="1"/>
      <c r="D153" s="1"/>
      <c r="E153" s="1"/>
      <c r="G153" s="1"/>
      <c r="H153" s="1"/>
      <c r="I153" s="1"/>
      <c r="J153" s="1"/>
      <c r="K153" s="1"/>
      <c r="L153" s="1"/>
      <c r="M153" s="1"/>
      <c r="N153" s="1"/>
    </row>
    <row r="154" spans="2:14" x14ac:dyDescent="0.2">
      <c r="B154" s="1"/>
      <c r="C154" s="1"/>
      <c r="D154" s="1"/>
      <c r="E154" s="1"/>
      <c r="G154" s="1"/>
      <c r="H154" s="1"/>
      <c r="I154" s="1"/>
      <c r="J154" s="1"/>
      <c r="K154" s="1"/>
      <c r="L154" s="1"/>
      <c r="M154" s="1"/>
      <c r="N154" s="1"/>
    </row>
    <row r="155" spans="2:14" x14ac:dyDescent="0.2">
      <c r="B155" s="1"/>
      <c r="C155" s="1"/>
      <c r="D155" s="1"/>
      <c r="E155" s="1"/>
      <c r="G155" s="1"/>
      <c r="H155" s="1"/>
      <c r="I155" s="1"/>
      <c r="J155" s="1"/>
      <c r="K155" s="1"/>
      <c r="L155" s="1"/>
      <c r="M155" s="1"/>
      <c r="N155" s="1"/>
    </row>
    <row r="156" spans="2:14" x14ac:dyDescent="0.2">
      <c r="B156" s="1"/>
      <c r="C156" s="1"/>
      <c r="D156" s="1"/>
      <c r="E156" s="1"/>
      <c r="G156" s="1"/>
      <c r="H156" s="1"/>
      <c r="I156" s="1"/>
      <c r="J156" s="1"/>
      <c r="K156" s="1"/>
      <c r="L156" s="1"/>
      <c r="M156" s="1"/>
      <c r="N156" s="1"/>
    </row>
    <row r="157" spans="2:14" x14ac:dyDescent="0.2">
      <c r="B157" s="1"/>
      <c r="C157" s="1"/>
      <c r="D157" s="1"/>
      <c r="E157" s="1"/>
      <c r="G157" s="1"/>
      <c r="H157" s="1"/>
      <c r="I157" s="1"/>
      <c r="J157" s="1"/>
      <c r="K157" s="1"/>
      <c r="L157" s="1"/>
      <c r="M157" s="1"/>
      <c r="N157" s="1"/>
    </row>
    <row r="158" spans="2:14" x14ac:dyDescent="0.2">
      <c r="B158" s="1"/>
      <c r="C158" s="1"/>
      <c r="D158" s="1"/>
      <c r="E158" s="1"/>
      <c r="G158" s="1"/>
      <c r="H158" s="1"/>
      <c r="I158" s="1"/>
      <c r="J158" s="1"/>
      <c r="K158" s="1"/>
      <c r="L158" s="1"/>
      <c r="M158" s="1"/>
      <c r="N158" s="1"/>
    </row>
    <row r="159" spans="2:14" x14ac:dyDescent="0.2">
      <c r="B159" s="1"/>
      <c r="C159" s="1"/>
      <c r="D159" s="1"/>
      <c r="E159" s="1"/>
      <c r="G159" s="1"/>
      <c r="H159" s="1"/>
      <c r="I159" s="1"/>
      <c r="J159" s="1"/>
      <c r="K159" s="1"/>
      <c r="L159" s="1"/>
      <c r="M159" s="1"/>
      <c r="N159" s="1"/>
    </row>
    <row r="160" spans="2:14" x14ac:dyDescent="0.2">
      <c r="B160" s="1"/>
      <c r="C160" s="1"/>
      <c r="D160" s="1"/>
      <c r="E160" s="1"/>
      <c r="G160" s="1"/>
      <c r="H160" s="1"/>
      <c r="I160" s="1"/>
      <c r="J160" s="1"/>
      <c r="K160" s="1"/>
      <c r="L160" s="1"/>
      <c r="M160" s="1"/>
      <c r="N160" s="1"/>
    </row>
    <row r="161" spans="2:14" x14ac:dyDescent="0.2">
      <c r="B161" s="1"/>
      <c r="C161" s="1"/>
      <c r="D161" s="1"/>
      <c r="E161" s="1"/>
      <c r="G161" s="1"/>
      <c r="H161" s="1"/>
      <c r="I161" s="1"/>
      <c r="J161" s="1"/>
      <c r="K161" s="1"/>
      <c r="L161" s="1"/>
      <c r="M161" s="1"/>
      <c r="N161" s="1"/>
    </row>
    <row r="162" spans="2:14" x14ac:dyDescent="0.2">
      <c r="B162" s="1"/>
      <c r="C162" s="1"/>
      <c r="D162" s="1"/>
      <c r="E162" s="1"/>
      <c r="G162" s="1"/>
      <c r="H162" s="1"/>
      <c r="I162" s="1"/>
      <c r="J162" s="1"/>
      <c r="K162" s="1"/>
      <c r="L162" s="1"/>
      <c r="M162" s="1"/>
      <c r="N162" s="1"/>
    </row>
    <row r="163" spans="2:14" x14ac:dyDescent="0.2">
      <c r="B163" s="1"/>
      <c r="C163" s="1"/>
      <c r="D163" s="1"/>
      <c r="E163" s="1"/>
      <c r="G163" s="1"/>
      <c r="H163" s="1"/>
      <c r="I163" s="1"/>
      <c r="J163" s="1"/>
      <c r="K163" s="1"/>
      <c r="L163" s="1"/>
      <c r="M163" s="1"/>
      <c r="N163" s="1"/>
    </row>
    <row r="164" spans="2:14" x14ac:dyDescent="0.2">
      <c r="B164" s="1"/>
      <c r="C164" s="1"/>
      <c r="D164" s="1"/>
      <c r="E164" s="1"/>
      <c r="G164" s="1"/>
      <c r="H164" s="1"/>
      <c r="I164" s="1"/>
      <c r="J164" s="1"/>
      <c r="K164" s="1"/>
      <c r="L164" s="1"/>
      <c r="M164" s="1"/>
      <c r="N164" s="1"/>
    </row>
    <row r="165" spans="2:14" x14ac:dyDescent="0.2">
      <c r="B165" s="1"/>
      <c r="C165" s="1"/>
      <c r="D165" s="1"/>
      <c r="E165" s="1"/>
      <c r="G165" s="1"/>
      <c r="H165" s="1"/>
      <c r="I165" s="1"/>
      <c r="J165" s="1"/>
      <c r="K165" s="1"/>
      <c r="L165" s="1"/>
      <c r="M165" s="1"/>
      <c r="N165" s="1"/>
    </row>
    <row r="166" spans="2:14" x14ac:dyDescent="0.2">
      <c r="B166" s="1"/>
      <c r="C166" s="1"/>
      <c r="D166" s="1"/>
      <c r="E166" s="1"/>
      <c r="G166" s="1"/>
      <c r="H166" s="1"/>
      <c r="I166" s="1"/>
      <c r="J166" s="1"/>
      <c r="K166" s="1"/>
      <c r="L166" s="1"/>
      <c r="M166" s="1"/>
      <c r="N166" s="1"/>
    </row>
    <row r="167" spans="2:14" x14ac:dyDescent="0.2">
      <c r="B167" s="1"/>
      <c r="C167" s="1"/>
      <c r="D167" s="1"/>
      <c r="E167" s="1"/>
      <c r="G167" s="1"/>
      <c r="H167" s="1"/>
      <c r="I167" s="1"/>
      <c r="J167" s="1"/>
      <c r="K167" s="1"/>
      <c r="L167" s="1"/>
      <c r="M167" s="1"/>
      <c r="N167" s="1"/>
    </row>
    <row r="168" spans="2:14" x14ac:dyDescent="0.2">
      <c r="B168" s="1"/>
      <c r="C168" s="1"/>
      <c r="D168" s="1"/>
      <c r="E168" s="1"/>
      <c r="G168" s="1"/>
      <c r="H168" s="1"/>
      <c r="I168" s="1"/>
      <c r="J168" s="1"/>
      <c r="K168" s="1"/>
      <c r="L168" s="1"/>
      <c r="M168" s="1"/>
      <c r="N168" s="1"/>
    </row>
    <row r="169" spans="2:14" x14ac:dyDescent="0.2">
      <c r="B169" s="1"/>
      <c r="C169" s="1"/>
      <c r="D169" s="1"/>
      <c r="E169" s="1"/>
      <c r="G169" s="1"/>
      <c r="H169" s="1"/>
      <c r="I169" s="1"/>
      <c r="J169" s="1"/>
      <c r="K169" s="1"/>
      <c r="L169" s="1"/>
      <c r="M169" s="1"/>
      <c r="N169" s="1"/>
    </row>
    <row r="170" spans="2:14" x14ac:dyDescent="0.2">
      <c r="B170" s="1"/>
      <c r="C170" s="1"/>
      <c r="D170" s="1"/>
      <c r="E170" s="1"/>
      <c r="G170" s="1"/>
      <c r="H170" s="1"/>
      <c r="I170" s="1"/>
      <c r="J170" s="1"/>
      <c r="K170" s="1"/>
      <c r="L170" s="1"/>
      <c r="M170" s="1"/>
      <c r="N170" s="1"/>
    </row>
    <row r="171" spans="2:14" x14ac:dyDescent="0.2">
      <c r="B171" s="1"/>
      <c r="C171" s="1"/>
      <c r="D171" s="1"/>
      <c r="E171" s="1"/>
      <c r="G171" s="1"/>
      <c r="H171" s="1"/>
      <c r="I171" s="1"/>
      <c r="J171" s="1"/>
      <c r="K171" s="1"/>
      <c r="L171" s="1"/>
      <c r="M171" s="1"/>
      <c r="N171" s="1"/>
    </row>
    <row r="172" spans="2:14" x14ac:dyDescent="0.2">
      <c r="B172" s="1"/>
      <c r="C172" s="1"/>
      <c r="D172" s="1"/>
      <c r="E172" s="1"/>
      <c r="G172" s="1"/>
      <c r="H172" s="1"/>
      <c r="I172" s="1"/>
      <c r="J172" s="1"/>
      <c r="K172" s="1"/>
      <c r="L172" s="1"/>
      <c r="M172" s="1"/>
      <c r="N172" s="1"/>
    </row>
    <row r="173" spans="2:14" x14ac:dyDescent="0.2">
      <c r="B173" s="1"/>
      <c r="C173" s="1"/>
      <c r="D173" s="1"/>
      <c r="E173" s="1"/>
      <c r="G173" s="1"/>
      <c r="H173" s="1"/>
      <c r="I173" s="1"/>
      <c r="J173" s="1"/>
      <c r="K173" s="1"/>
      <c r="L173" s="1"/>
      <c r="M173" s="1"/>
      <c r="N173" s="1"/>
    </row>
    <row r="174" spans="2:14" x14ac:dyDescent="0.2">
      <c r="B174" s="1"/>
      <c r="C174" s="1"/>
      <c r="D174" s="1"/>
      <c r="E174" s="1"/>
      <c r="G174" s="1"/>
      <c r="H174" s="1"/>
      <c r="I174" s="1"/>
      <c r="J174" s="1"/>
      <c r="K174" s="1"/>
      <c r="L174" s="1"/>
      <c r="M174" s="1"/>
      <c r="N174" s="1"/>
    </row>
    <row r="175" spans="2:14" x14ac:dyDescent="0.2">
      <c r="B175" s="1"/>
      <c r="C175" s="1"/>
      <c r="D175" s="1"/>
      <c r="E175" s="1"/>
      <c r="G175" s="1"/>
      <c r="H175" s="1"/>
      <c r="I175" s="1"/>
      <c r="J175" s="1"/>
      <c r="K175" s="1"/>
      <c r="L175" s="1"/>
      <c r="M175" s="1"/>
      <c r="N175" s="1"/>
    </row>
    <row r="176" spans="2:14" x14ac:dyDescent="0.2">
      <c r="B176" s="1"/>
      <c r="C176" s="1"/>
      <c r="D176" s="1"/>
      <c r="E176" s="1"/>
      <c r="G176" s="1"/>
      <c r="H176" s="1"/>
      <c r="I176" s="1"/>
      <c r="J176" s="1"/>
      <c r="K176" s="1"/>
      <c r="L176" s="1"/>
      <c r="M176" s="1"/>
      <c r="N176" s="1"/>
    </row>
    <row r="177" spans="2:14" x14ac:dyDescent="0.2">
      <c r="B177" s="1"/>
      <c r="C177" s="1"/>
      <c r="D177" s="1"/>
      <c r="E177" s="1"/>
      <c r="G177" s="1"/>
      <c r="H177" s="1"/>
      <c r="I177" s="1"/>
      <c r="J177" s="1"/>
      <c r="K177" s="1"/>
      <c r="L177" s="1"/>
      <c r="M177" s="1"/>
      <c r="N177" s="1"/>
    </row>
    <row r="178" spans="2:14" x14ac:dyDescent="0.2">
      <c r="B178" s="1"/>
      <c r="C178" s="1"/>
      <c r="D178" s="1"/>
      <c r="E178" s="1"/>
      <c r="G178" s="1"/>
      <c r="H178" s="1"/>
      <c r="I178" s="1"/>
      <c r="J178" s="1"/>
      <c r="K178" s="1"/>
      <c r="L178" s="1"/>
      <c r="M178" s="1"/>
      <c r="N178" s="1"/>
    </row>
    <row r="179" spans="2:14" x14ac:dyDescent="0.2">
      <c r="B179" s="1"/>
      <c r="C179" s="1"/>
      <c r="D179" s="1"/>
      <c r="E179" s="1"/>
      <c r="G179" s="1"/>
      <c r="H179" s="1"/>
      <c r="I179" s="1"/>
      <c r="J179" s="1"/>
      <c r="K179" s="1"/>
      <c r="L179" s="1"/>
      <c r="M179" s="1"/>
      <c r="N179" s="1"/>
    </row>
    <row r="180" spans="2:14" x14ac:dyDescent="0.2">
      <c r="B180" s="1"/>
      <c r="C180" s="1"/>
      <c r="D180" s="1"/>
      <c r="E180" s="1"/>
      <c r="G180" s="1"/>
      <c r="H180" s="1"/>
      <c r="I180" s="1"/>
      <c r="J180" s="1"/>
      <c r="K180" s="1"/>
      <c r="L180" s="1"/>
      <c r="M180" s="1"/>
      <c r="N180" s="1"/>
    </row>
    <row r="181" spans="2:14" x14ac:dyDescent="0.2">
      <c r="B181" s="1"/>
      <c r="C181" s="1"/>
      <c r="D181" s="1"/>
      <c r="E181" s="1"/>
      <c r="G181" s="1"/>
      <c r="H181" s="1"/>
      <c r="I181" s="1"/>
      <c r="J181" s="1"/>
      <c r="K181" s="1"/>
      <c r="L181" s="1"/>
      <c r="M181" s="1"/>
      <c r="N181" s="1"/>
    </row>
    <row r="182" spans="2:14" x14ac:dyDescent="0.2">
      <c r="B182" s="1"/>
      <c r="C182" s="1"/>
      <c r="D182" s="1"/>
      <c r="E182" s="1"/>
      <c r="G182" s="1"/>
      <c r="H182" s="1"/>
      <c r="I182" s="1"/>
      <c r="J182" s="1"/>
      <c r="K182" s="1"/>
      <c r="L182" s="1"/>
      <c r="M182" s="1"/>
      <c r="N182" s="1"/>
    </row>
    <row r="183" spans="2:14" x14ac:dyDescent="0.2">
      <c r="B183" s="1"/>
      <c r="C183" s="1"/>
      <c r="D183" s="1"/>
      <c r="E183" s="1"/>
      <c r="G183" s="1"/>
      <c r="H183" s="1"/>
      <c r="I183" s="1"/>
      <c r="J183" s="1"/>
      <c r="K183" s="1"/>
      <c r="L183" s="1"/>
      <c r="M183" s="1"/>
      <c r="N183" s="1"/>
    </row>
    <row r="184" spans="2:14" x14ac:dyDescent="0.2">
      <c r="B184" s="1"/>
      <c r="C184" s="1"/>
      <c r="D184" s="1"/>
      <c r="E184" s="1"/>
      <c r="G184" s="1"/>
      <c r="H184" s="1"/>
      <c r="I184" s="1"/>
      <c r="J184" s="1"/>
      <c r="K184" s="1"/>
      <c r="L184" s="1"/>
      <c r="M184" s="1"/>
      <c r="N184" s="1"/>
    </row>
    <row r="185" spans="2:14" x14ac:dyDescent="0.2">
      <c r="B185" s="1"/>
      <c r="C185" s="1"/>
      <c r="D185" s="1"/>
      <c r="E185" s="1"/>
      <c r="G185" s="1"/>
      <c r="H185" s="1"/>
      <c r="I185" s="1"/>
      <c r="J185" s="1"/>
      <c r="K185" s="1"/>
      <c r="L185" s="1"/>
      <c r="M185" s="1"/>
      <c r="N185" s="1"/>
    </row>
    <row r="186" spans="2:14" x14ac:dyDescent="0.2">
      <c r="B186" s="1"/>
      <c r="C186" s="1"/>
      <c r="D186" s="1"/>
      <c r="E186" s="1"/>
      <c r="G186" s="1"/>
      <c r="H186" s="1"/>
      <c r="I186" s="1"/>
      <c r="J186" s="1"/>
      <c r="K186" s="1"/>
      <c r="L186" s="1"/>
      <c r="M186" s="1"/>
      <c r="N186" s="1"/>
    </row>
    <row r="187" spans="2:14" x14ac:dyDescent="0.2">
      <c r="B187" s="1"/>
      <c r="C187" s="1"/>
      <c r="D187" s="1"/>
      <c r="E187" s="1"/>
      <c r="G187" s="1"/>
      <c r="H187" s="1"/>
      <c r="I187" s="1"/>
      <c r="J187" s="1"/>
      <c r="K187" s="1"/>
      <c r="L187" s="1"/>
      <c r="M187" s="1"/>
      <c r="N187" s="1"/>
    </row>
    <row r="188" spans="2:14" x14ac:dyDescent="0.2">
      <c r="B188" s="1"/>
      <c r="C188" s="1"/>
      <c r="D188" s="1"/>
      <c r="E188" s="1"/>
      <c r="G188" s="1"/>
      <c r="H188" s="1"/>
      <c r="I188" s="1"/>
      <c r="J188" s="1"/>
      <c r="K188" s="1"/>
      <c r="L188" s="1"/>
      <c r="M188" s="1"/>
      <c r="N188" s="1"/>
    </row>
    <row r="189" spans="2:14" x14ac:dyDescent="0.2">
      <c r="B189" s="1"/>
      <c r="C189" s="1"/>
      <c r="D189" s="1"/>
      <c r="E189" s="1"/>
      <c r="G189" s="1"/>
      <c r="H189" s="1"/>
      <c r="I189" s="1"/>
      <c r="J189" s="1"/>
      <c r="K189" s="1"/>
      <c r="L189" s="1"/>
      <c r="M189" s="1"/>
      <c r="N189" s="1"/>
    </row>
    <row r="190" spans="2:14" x14ac:dyDescent="0.2">
      <c r="B190" s="1"/>
      <c r="C190" s="1"/>
      <c r="D190" s="1"/>
      <c r="E190" s="1"/>
      <c r="G190" s="1"/>
      <c r="H190" s="1"/>
      <c r="I190" s="1"/>
      <c r="J190" s="1"/>
      <c r="K190" s="1"/>
      <c r="L190" s="1"/>
      <c r="M190" s="1"/>
      <c r="N190" s="1"/>
    </row>
    <row r="191" spans="2:14" x14ac:dyDescent="0.2">
      <c r="B191" s="1"/>
      <c r="C191" s="1"/>
      <c r="D191" s="1"/>
      <c r="E191" s="1"/>
      <c r="G191" s="1"/>
      <c r="H191" s="1"/>
      <c r="I191" s="1"/>
      <c r="J191" s="1"/>
      <c r="K191" s="1"/>
      <c r="L191" s="1"/>
      <c r="M191" s="1"/>
      <c r="N191" s="1"/>
    </row>
    <row r="192" spans="2:14" x14ac:dyDescent="0.2">
      <c r="B192" s="1"/>
      <c r="C192" s="1"/>
      <c r="D192" s="1"/>
      <c r="E192" s="1"/>
      <c r="G192" s="1"/>
      <c r="H192" s="1"/>
      <c r="I192" s="1"/>
      <c r="J192" s="1"/>
      <c r="K192" s="1"/>
      <c r="L192" s="1"/>
      <c r="M192" s="1"/>
      <c r="N192" s="1"/>
    </row>
    <row r="193" spans="2:14" x14ac:dyDescent="0.2">
      <c r="B193" s="1"/>
      <c r="C193" s="1"/>
      <c r="D193" s="1"/>
      <c r="E193" s="1"/>
      <c r="G193" s="1"/>
      <c r="H193" s="1"/>
      <c r="I193" s="1"/>
      <c r="J193" s="1"/>
      <c r="K193" s="1"/>
      <c r="L193" s="1"/>
      <c r="M193" s="1"/>
      <c r="N193" s="1"/>
    </row>
    <row r="194" spans="2:14" x14ac:dyDescent="0.2">
      <c r="B194" s="1"/>
      <c r="C194" s="1"/>
      <c r="D194" s="1"/>
      <c r="E194" s="1"/>
      <c r="G194" s="1"/>
      <c r="H194" s="1"/>
      <c r="I194" s="1"/>
      <c r="J194" s="1"/>
      <c r="K194" s="1"/>
      <c r="L194" s="1"/>
      <c r="M194" s="1"/>
      <c r="N194" s="1"/>
    </row>
    <row r="195" spans="2:14" x14ac:dyDescent="0.2">
      <c r="B195" s="1"/>
      <c r="C195" s="1"/>
      <c r="D195" s="1"/>
      <c r="E195" s="1"/>
      <c r="G195" s="1"/>
      <c r="H195" s="1"/>
      <c r="I195" s="1"/>
      <c r="J195" s="1"/>
      <c r="K195" s="1"/>
      <c r="L195" s="1"/>
      <c r="M195" s="1"/>
      <c r="N195" s="1"/>
    </row>
    <row r="196" spans="2:14" x14ac:dyDescent="0.2">
      <c r="B196" s="1"/>
      <c r="C196" s="1"/>
      <c r="D196" s="1"/>
      <c r="E196" s="1"/>
      <c r="G196" s="1"/>
      <c r="H196" s="1"/>
      <c r="I196" s="1"/>
      <c r="J196" s="1"/>
      <c r="K196" s="1"/>
      <c r="L196" s="1"/>
      <c r="M196" s="1"/>
      <c r="N196" s="1"/>
    </row>
    <row r="197" spans="2:14" x14ac:dyDescent="0.2">
      <c r="B197" s="1"/>
      <c r="C197" s="1"/>
      <c r="D197" s="1"/>
      <c r="E197" s="1"/>
      <c r="G197" s="1"/>
      <c r="H197" s="1"/>
      <c r="I197" s="1"/>
      <c r="J197" s="1"/>
      <c r="K197" s="1"/>
      <c r="L197" s="1"/>
      <c r="M197" s="1"/>
      <c r="N197" s="1"/>
    </row>
    <row r="198" spans="2:14" x14ac:dyDescent="0.2">
      <c r="B198" s="1"/>
      <c r="C198" s="1"/>
      <c r="D198" s="1"/>
      <c r="E198" s="1"/>
      <c r="G198" s="1"/>
      <c r="H198" s="1"/>
      <c r="I198" s="1"/>
      <c r="J198" s="1"/>
      <c r="K198" s="1"/>
      <c r="L198" s="1"/>
      <c r="M198" s="1"/>
      <c r="N198" s="1"/>
    </row>
  </sheetData>
  <sheetProtection selectLockedCells="1" selectUnlockedCells="1"/>
  <sortState ref="A2:E220">
    <sortCondition ref="A10"/>
  </sortState>
  <pageMargins left="0.78749999999999998" right="0.78749999999999998" top="1.0249999999999999" bottom="1.0249999999999999" header="0.78749999999999998" footer="0.78749999999999998"/>
  <pageSetup paperSize="9" firstPageNumber="0" orientation="portrait" horizontalDpi="300" verticalDpi="300" r:id="rId1"/>
  <headerFooter alignWithMargins="0">
    <oddHeader>&amp;C&amp;A</oddHeader>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I318"/>
  <sheetViews>
    <sheetView workbookViewId="0">
      <selection activeCell="B3" sqref="B3:B200"/>
    </sheetView>
  </sheetViews>
  <sheetFormatPr baseColWidth="10" defaultRowHeight="12.75" x14ac:dyDescent="0.2"/>
  <cols>
    <col min="1" max="1" width="15.7109375" customWidth="1"/>
    <col min="2" max="2" width="33.7109375" customWidth="1"/>
    <col min="3" max="3" width="23.7109375" customWidth="1"/>
    <col min="4" max="4" width="23.5703125" customWidth="1"/>
    <col min="5" max="5" width="23.28515625" customWidth="1"/>
    <col min="6" max="6" width="22.7109375" customWidth="1"/>
    <col min="7" max="7" width="22.85546875" customWidth="1"/>
    <col min="8" max="9" width="23" customWidth="1"/>
  </cols>
  <sheetData>
    <row r="1" spans="1:9" s="5" customFormat="1" x14ac:dyDescent="0.2">
      <c r="A1" s="5" t="s">
        <v>6</v>
      </c>
      <c r="B1" s="7">
        <v>1</v>
      </c>
      <c r="C1" s="6">
        <f ca="1">7*$B$1+DATE(YEAR(TODAY()),1,3)- WEEKDAY(DATE(YEAR(TODAY()),1,3))-5</f>
        <v>41638</v>
      </c>
      <c r="D1" s="6">
        <f ca="1">7*$B$1+DATE(YEAR(TODAY()),1,3)- WEEKDAY(DATE(YEAR(TODAY()),1,3))-4</f>
        <v>41639</v>
      </c>
      <c r="E1" s="6">
        <f ca="1">7*$B$1+DATE(YEAR(TODAY()),1,3)- WEEKDAY(DATE(YEAR(TODAY()),1,3))-3</f>
        <v>41640</v>
      </c>
      <c r="F1" s="6">
        <f ca="1">7*$B$1+DATE(YEAR(TODAY()),1,3)- WEEKDAY(DATE(YEAR(TODAY()),1,3))-2</f>
        <v>41641</v>
      </c>
      <c r="G1" s="6">
        <f ca="1">7*$B$1+DATE(YEAR(TODAY()),1,3)- WEEKDAY(DATE(YEAR(TODAY()),1,3))-1</f>
        <v>41642</v>
      </c>
      <c r="H1" s="6">
        <f ca="1">7*$B$1+DATE(YEAR(TODAY()),1,3)- WEEKDAY(DATE(YEAR(TODAY()),1,3))</f>
        <v>41643</v>
      </c>
      <c r="I1" s="6">
        <f ca="1">7*$B$1+DATE(YEAR(TODAY()),1,3)- WEEKDAY(DATE(YEAR(TODAY()),1,3))+1</f>
        <v>41644</v>
      </c>
    </row>
    <row r="2" spans="1:9" x14ac:dyDescent="0.2">
      <c r="A2" t="e">
        <f>#REF!</f>
        <v>#REF!</v>
      </c>
      <c r="B2" t="e">
        <f>#REF!</f>
        <v>#REF!</v>
      </c>
      <c r="G2">
        <v>2</v>
      </c>
    </row>
    <row r="3" spans="1:9" x14ac:dyDescent="0.2">
      <c r="A3" t="e">
        <f>#REF!</f>
        <v>#REF!</v>
      </c>
      <c r="B3" t="e">
        <f>#REF!</f>
        <v>#REF!</v>
      </c>
      <c r="D3">
        <v>200</v>
      </c>
    </row>
    <row r="4" spans="1:9" x14ac:dyDescent="0.2">
      <c r="A4" t="e">
        <f>#REF!</f>
        <v>#REF!</v>
      </c>
      <c r="B4" t="e">
        <f>#REF!</f>
        <v>#REF!</v>
      </c>
      <c r="D4">
        <v>200</v>
      </c>
    </row>
    <row r="5" spans="1:9" x14ac:dyDescent="0.2">
      <c r="A5" t="e">
        <f>#REF!</f>
        <v>#REF!</v>
      </c>
      <c r="B5" t="e">
        <f>#REF!</f>
        <v>#REF!</v>
      </c>
    </row>
    <row r="6" spans="1:9" x14ac:dyDescent="0.2">
      <c r="A6" t="e">
        <f>#REF!</f>
        <v>#REF!</v>
      </c>
      <c r="B6" t="e">
        <f>#REF!</f>
        <v>#REF!</v>
      </c>
      <c r="G6">
        <v>48</v>
      </c>
    </row>
    <row r="7" spans="1:9" x14ac:dyDescent="0.2">
      <c r="A7" t="e">
        <f>#REF!</f>
        <v>#REF!</v>
      </c>
      <c r="B7" t="e">
        <f>#REF!</f>
        <v>#REF!</v>
      </c>
    </row>
    <row r="8" spans="1:9" x14ac:dyDescent="0.2">
      <c r="A8" t="e">
        <f>#REF!</f>
        <v>#REF!</v>
      </c>
      <c r="B8" t="e">
        <f>#REF!</f>
        <v>#REF!</v>
      </c>
    </row>
    <row r="9" spans="1:9" x14ac:dyDescent="0.2">
      <c r="A9" t="e">
        <f>#REF!</f>
        <v>#REF!</v>
      </c>
      <c r="B9" t="e">
        <f>#REF!</f>
        <v>#REF!</v>
      </c>
    </row>
    <row r="10" spans="1:9" x14ac:dyDescent="0.2">
      <c r="A10" t="e">
        <f>#REF!</f>
        <v>#REF!</v>
      </c>
      <c r="B10" t="e">
        <f>#REF!</f>
        <v>#REF!</v>
      </c>
    </row>
    <row r="11" spans="1:9" x14ac:dyDescent="0.2">
      <c r="A11" t="e">
        <f>#REF!</f>
        <v>#REF!</v>
      </c>
      <c r="B11" t="e">
        <f>#REF!</f>
        <v>#REF!</v>
      </c>
    </row>
    <row r="12" spans="1:9" x14ac:dyDescent="0.2">
      <c r="A12" t="e">
        <f>#REF!</f>
        <v>#REF!</v>
      </c>
      <c r="B12" t="e">
        <f>#REF!</f>
        <v>#REF!</v>
      </c>
      <c r="D12">
        <v>96</v>
      </c>
    </row>
    <row r="13" spans="1:9" x14ac:dyDescent="0.2">
      <c r="A13" t="e">
        <f>#REF!</f>
        <v>#REF!</v>
      </c>
      <c r="B13" t="e">
        <f>#REF!</f>
        <v>#REF!</v>
      </c>
      <c r="D13">
        <v>96</v>
      </c>
    </row>
    <row r="14" spans="1:9" x14ac:dyDescent="0.2">
      <c r="A14" t="e">
        <f>#REF!</f>
        <v>#REF!</v>
      </c>
      <c r="B14" t="e">
        <f>#REF!</f>
        <v>#REF!</v>
      </c>
    </row>
    <row r="15" spans="1:9" x14ac:dyDescent="0.2">
      <c r="A15" t="e">
        <f>#REF!</f>
        <v>#REF!</v>
      </c>
      <c r="B15" t="e">
        <f>#REF!</f>
        <v>#REF!</v>
      </c>
    </row>
    <row r="16" spans="1:9" x14ac:dyDescent="0.2">
      <c r="A16" t="e">
        <f>#REF!</f>
        <v>#REF!</v>
      </c>
      <c r="B16" t="e">
        <f>#REF!</f>
        <v>#REF!</v>
      </c>
    </row>
    <row r="17" spans="1:2" x14ac:dyDescent="0.2">
      <c r="A17" t="e">
        <f>#REF!</f>
        <v>#REF!</v>
      </c>
      <c r="B17" t="e">
        <f>#REF!</f>
        <v>#REF!</v>
      </c>
    </row>
    <row r="18" spans="1:2" x14ac:dyDescent="0.2">
      <c r="A18" t="e">
        <f>#REF!</f>
        <v>#REF!</v>
      </c>
      <c r="B18" t="e">
        <f>#REF!</f>
        <v>#REF!</v>
      </c>
    </row>
    <row r="19" spans="1:2" x14ac:dyDescent="0.2">
      <c r="A19" t="e">
        <f>#REF!</f>
        <v>#REF!</v>
      </c>
      <c r="B19" t="e">
        <f>#REF!</f>
        <v>#REF!</v>
      </c>
    </row>
    <row r="20" spans="1:2" x14ac:dyDescent="0.2">
      <c r="A20" t="e">
        <f>#REF!</f>
        <v>#REF!</v>
      </c>
      <c r="B20" t="e">
        <f>#REF!</f>
        <v>#REF!</v>
      </c>
    </row>
    <row r="21" spans="1:2" x14ac:dyDescent="0.2">
      <c r="A21" t="e">
        <f>#REF!</f>
        <v>#REF!</v>
      </c>
      <c r="B21" t="e">
        <f>#REF!</f>
        <v>#REF!</v>
      </c>
    </row>
    <row r="22" spans="1:2" x14ac:dyDescent="0.2">
      <c r="A22" t="e">
        <f>#REF!</f>
        <v>#REF!</v>
      </c>
      <c r="B22" t="e">
        <f>#REF!</f>
        <v>#REF!</v>
      </c>
    </row>
    <row r="23" spans="1:2" x14ac:dyDescent="0.2">
      <c r="A23" t="e">
        <f>#REF!</f>
        <v>#REF!</v>
      </c>
      <c r="B23" t="e">
        <f>#REF!</f>
        <v>#REF!</v>
      </c>
    </row>
    <row r="24" spans="1:2" x14ac:dyDescent="0.2">
      <c r="A24" t="e">
        <f>#REF!</f>
        <v>#REF!</v>
      </c>
      <c r="B24" t="e">
        <f>#REF!</f>
        <v>#REF!</v>
      </c>
    </row>
    <row r="25" spans="1:2" x14ac:dyDescent="0.2">
      <c r="A25" t="e">
        <f>#REF!</f>
        <v>#REF!</v>
      </c>
      <c r="B25" t="e">
        <f>#REF!</f>
        <v>#REF!</v>
      </c>
    </row>
    <row r="26" spans="1:2" x14ac:dyDescent="0.2">
      <c r="A26" t="e">
        <f>#REF!</f>
        <v>#REF!</v>
      </c>
      <c r="B26" t="e">
        <f>#REF!</f>
        <v>#REF!</v>
      </c>
    </row>
    <row r="27" spans="1:2" x14ac:dyDescent="0.2">
      <c r="A27" t="e">
        <f>#REF!</f>
        <v>#REF!</v>
      </c>
      <c r="B27" t="e">
        <f>#REF!</f>
        <v>#REF!</v>
      </c>
    </row>
    <row r="28" spans="1:2" x14ac:dyDescent="0.2">
      <c r="A28" t="e">
        <f>#REF!</f>
        <v>#REF!</v>
      </c>
      <c r="B28" t="e">
        <f>#REF!</f>
        <v>#REF!</v>
      </c>
    </row>
    <row r="29" spans="1:2" x14ac:dyDescent="0.2">
      <c r="A29" t="e">
        <f>#REF!</f>
        <v>#REF!</v>
      </c>
      <c r="B29" t="e">
        <f>#REF!</f>
        <v>#REF!</v>
      </c>
    </row>
    <row r="30" spans="1:2" x14ac:dyDescent="0.2">
      <c r="A30" t="e">
        <f>#REF!</f>
        <v>#REF!</v>
      </c>
      <c r="B30" t="e">
        <f>#REF!</f>
        <v>#REF!</v>
      </c>
    </row>
    <row r="31" spans="1:2" x14ac:dyDescent="0.2">
      <c r="A31" t="e">
        <f>#REF!</f>
        <v>#REF!</v>
      </c>
      <c r="B31" t="e">
        <f>#REF!</f>
        <v>#REF!</v>
      </c>
    </row>
    <row r="32" spans="1:2" x14ac:dyDescent="0.2">
      <c r="A32" t="e">
        <f>#REF!</f>
        <v>#REF!</v>
      </c>
      <c r="B32" t="e">
        <f>#REF!</f>
        <v>#REF!</v>
      </c>
    </row>
    <row r="33" spans="1:2" x14ac:dyDescent="0.2">
      <c r="A33" t="e">
        <f>#REF!</f>
        <v>#REF!</v>
      </c>
      <c r="B33" t="e">
        <f>#REF!</f>
        <v>#REF!</v>
      </c>
    </row>
    <row r="34" spans="1:2" x14ac:dyDescent="0.2">
      <c r="A34" t="e">
        <f>#REF!</f>
        <v>#REF!</v>
      </c>
      <c r="B34" t="e">
        <f>#REF!</f>
        <v>#REF!</v>
      </c>
    </row>
    <row r="35" spans="1:2" x14ac:dyDescent="0.2">
      <c r="A35" t="e">
        <f>#REF!</f>
        <v>#REF!</v>
      </c>
      <c r="B35" t="e">
        <f>#REF!</f>
        <v>#REF!</v>
      </c>
    </row>
    <row r="36" spans="1:2" x14ac:dyDescent="0.2">
      <c r="A36" t="e">
        <f>#REF!</f>
        <v>#REF!</v>
      </c>
      <c r="B36" t="e">
        <f>#REF!</f>
        <v>#REF!</v>
      </c>
    </row>
    <row r="37" spans="1:2" x14ac:dyDescent="0.2">
      <c r="A37" t="e">
        <f>#REF!</f>
        <v>#REF!</v>
      </c>
      <c r="B37" t="e">
        <f>#REF!</f>
        <v>#REF!</v>
      </c>
    </row>
    <row r="38" spans="1:2" x14ac:dyDescent="0.2">
      <c r="A38" t="e">
        <f>#REF!</f>
        <v>#REF!</v>
      </c>
      <c r="B38" t="e">
        <f>#REF!</f>
        <v>#REF!</v>
      </c>
    </row>
    <row r="39" spans="1:2" x14ac:dyDescent="0.2">
      <c r="A39" t="e">
        <f>#REF!</f>
        <v>#REF!</v>
      </c>
      <c r="B39" t="e">
        <f>#REF!</f>
        <v>#REF!</v>
      </c>
    </row>
    <row r="40" spans="1:2" x14ac:dyDescent="0.2">
      <c r="A40" t="e">
        <f>#REF!</f>
        <v>#REF!</v>
      </c>
      <c r="B40" t="e">
        <f>#REF!</f>
        <v>#REF!</v>
      </c>
    </row>
    <row r="41" spans="1:2" x14ac:dyDescent="0.2">
      <c r="A41" t="e">
        <f>#REF!</f>
        <v>#REF!</v>
      </c>
      <c r="B41" t="e">
        <f>#REF!</f>
        <v>#REF!</v>
      </c>
    </row>
    <row r="42" spans="1:2" x14ac:dyDescent="0.2">
      <c r="A42" t="e">
        <f>#REF!</f>
        <v>#REF!</v>
      </c>
      <c r="B42" t="e">
        <f>#REF!</f>
        <v>#REF!</v>
      </c>
    </row>
    <row r="43" spans="1:2" x14ac:dyDescent="0.2">
      <c r="A43" t="e">
        <f>#REF!</f>
        <v>#REF!</v>
      </c>
      <c r="B43" t="e">
        <f>#REF!</f>
        <v>#REF!</v>
      </c>
    </row>
    <row r="44" spans="1:2" x14ac:dyDescent="0.2">
      <c r="A44" t="e">
        <f>#REF!</f>
        <v>#REF!</v>
      </c>
      <c r="B44" t="e">
        <f>#REF!</f>
        <v>#REF!</v>
      </c>
    </row>
    <row r="45" spans="1:2" x14ac:dyDescent="0.2">
      <c r="A45" t="e">
        <f>#REF!</f>
        <v>#REF!</v>
      </c>
      <c r="B45" t="e">
        <f>#REF!</f>
        <v>#REF!</v>
      </c>
    </row>
    <row r="46" spans="1:2" x14ac:dyDescent="0.2">
      <c r="A46" t="e">
        <f>#REF!</f>
        <v>#REF!</v>
      </c>
      <c r="B46" t="e">
        <f>#REF!</f>
        <v>#REF!</v>
      </c>
    </row>
    <row r="47" spans="1:2" x14ac:dyDescent="0.2">
      <c r="A47" t="e">
        <f>#REF!</f>
        <v>#REF!</v>
      </c>
      <c r="B47" t="e">
        <f>#REF!</f>
        <v>#REF!</v>
      </c>
    </row>
    <row r="48" spans="1:2" x14ac:dyDescent="0.2">
      <c r="A48" t="e">
        <f>#REF!</f>
        <v>#REF!</v>
      </c>
      <c r="B48" t="e">
        <f>#REF!</f>
        <v>#REF!</v>
      </c>
    </row>
    <row r="49" spans="1:6" x14ac:dyDescent="0.2">
      <c r="A49" t="e">
        <f>#REF!</f>
        <v>#REF!</v>
      </c>
      <c r="B49" t="e">
        <f>#REF!</f>
        <v>#REF!</v>
      </c>
    </row>
    <row r="50" spans="1:6" x14ac:dyDescent="0.2">
      <c r="A50" t="e">
        <f>#REF!</f>
        <v>#REF!</v>
      </c>
      <c r="B50" t="e">
        <f>#REF!</f>
        <v>#REF!</v>
      </c>
    </row>
    <row r="51" spans="1:6" x14ac:dyDescent="0.2">
      <c r="A51" t="e">
        <f>#REF!</f>
        <v>#REF!</v>
      </c>
      <c r="B51" t="e">
        <f>#REF!</f>
        <v>#REF!</v>
      </c>
      <c r="F51">
        <v>150</v>
      </c>
    </row>
    <row r="52" spans="1:6" x14ac:dyDescent="0.2">
      <c r="A52" t="e">
        <f>#REF!</f>
        <v>#REF!</v>
      </c>
      <c r="B52" t="e">
        <f>#REF!</f>
        <v>#REF!</v>
      </c>
    </row>
    <row r="53" spans="1:6" x14ac:dyDescent="0.2">
      <c r="A53" t="e">
        <f>#REF!</f>
        <v>#REF!</v>
      </c>
      <c r="B53" t="e">
        <f>#REF!</f>
        <v>#REF!</v>
      </c>
    </row>
    <row r="54" spans="1:6" x14ac:dyDescent="0.2">
      <c r="A54" t="e">
        <f>#REF!</f>
        <v>#REF!</v>
      </c>
      <c r="B54" t="e">
        <f>#REF!</f>
        <v>#REF!</v>
      </c>
    </row>
    <row r="55" spans="1:6" x14ac:dyDescent="0.2">
      <c r="A55" t="e">
        <f>#REF!</f>
        <v>#REF!</v>
      </c>
      <c r="B55" t="e">
        <f>#REF!</f>
        <v>#REF!</v>
      </c>
    </row>
    <row r="56" spans="1:6" x14ac:dyDescent="0.2">
      <c r="A56" t="e">
        <f>#REF!</f>
        <v>#REF!</v>
      </c>
      <c r="B56" t="e">
        <f>#REF!</f>
        <v>#REF!</v>
      </c>
    </row>
    <row r="57" spans="1:6" x14ac:dyDescent="0.2">
      <c r="A57" t="e">
        <f>#REF!</f>
        <v>#REF!</v>
      </c>
      <c r="B57" t="e">
        <f>#REF!</f>
        <v>#REF!</v>
      </c>
    </row>
    <row r="58" spans="1:6" x14ac:dyDescent="0.2">
      <c r="A58" t="e">
        <f>#REF!</f>
        <v>#REF!</v>
      </c>
      <c r="B58" t="e">
        <f>#REF!</f>
        <v>#REF!</v>
      </c>
    </row>
    <row r="59" spans="1:6" x14ac:dyDescent="0.2">
      <c r="A59" t="e">
        <f>#REF!</f>
        <v>#REF!</v>
      </c>
      <c r="B59" t="e">
        <f>#REF!</f>
        <v>#REF!</v>
      </c>
    </row>
    <row r="60" spans="1:6" x14ac:dyDescent="0.2">
      <c r="A60" t="e">
        <f>#REF!</f>
        <v>#REF!</v>
      </c>
      <c r="B60" t="e">
        <f>#REF!</f>
        <v>#REF!</v>
      </c>
    </row>
    <row r="61" spans="1:6" x14ac:dyDescent="0.2">
      <c r="A61" t="e">
        <f>#REF!</f>
        <v>#REF!</v>
      </c>
      <c r="B61" t="e">
        <f>#REF!</f>
        <v>#REF!</v>
      </c>
    </row>
    <row r="62" spans="1:6" x14ac:dyDescent="0.2">
      <c r="A62" t="e">
        <f>#REF!</f>
        <v>#REF!</v>
      </c>
      <c r="B62" t="e">
        <f>#REF!</f>
        <v>#REF!</v>
      </c>
    </row>
    <row r="63" spans="1:6" x14ac:dyDescent="0.2">
      <c r="A63" t="e">
        <f>#REF!</f>
        <v>#REF!</v>
      </c>
      <c r="B63" t="e">
        <f>#REF!</f>
        <v>#REF!</v>
      </c>
    </row>
    <row r="64" spans="1:6" x14ac:dyDescent="0.2">
      <c r="A64" t="e">
        <f>#REF!</f>
        <v>#REF!</v>
      </c>
      <c r="B64" t="e">
        <f>#REF!</f>
        <v>#REF!</v>
      </c>
    </row>
    <row r="65" spans="1:2" x14ac:dyDescent="0.2">
      <c r="A65" t="e">
        <f>#REF!</f>
        <v>#REF!</v>
      </c>
      <c r="B65" t="e">
        <f>#REF!</f>
        <v>#REF!</v>
      </c>
    </row>
    <row r="66" spans="1:2" x14ac:dyDescent="0.2">
      <c r="A66" t="e">
        <f>#REF!</f>
        <v>#REF!</v>
      </c>
      <c r="B66" t="e">
        <f>#REF!</f>
        <v>#REF!</v>
      </c>
    </row>
    <row r="67" spans="1:2" x14ac:dyDescent="0.2">
      <c r="A67" t="e">
        <f>#REF!</f>
        <v>#REF!</v>
      </c>
      <c r="B67" t="e">
        <f>#REF!</f>
        <v>#REF!</v>
      </c>
    </row>
    <row r="68" spans="1:2" x14ac:dyDescent="0.2">
      <c r="A68" t="e">
        <f>#REF!</f>
        <v>#REF!</v>
      </c>
      <c r="B68" t="e">
        <f>#REF!</f>
        <v>#REF!</v>
      </c>
    </row>
    <row r="69" spans="1:2" x14ac:dyDescent="0.2">
      <c r="A69" t="e">
        <f>#REF!</f>
        <v>#REF!</v>
      </c>
      <c r="B69" t="e">
        <f>#REF!</f>
        <v>#REF!</v>
      </c>
    </row>
    <row r="70" spans="1:2" x14ac:dyDescent="0.2">
      <c r="A70" t="e">
        <f>#REF!</f>
        <v>#REF!</v>
      </c>
      <c r="B70" t="e">
        <f>#REF!</f>
        <v>#REF!</v>
      </c>
    </row>
    <row r="71" spans="1:2" x14ac:dyDescent="0.2">
      <c r="A71" t="e">
        <f>#REF!</f>
        <v>#REF!</v>
      </c>
      <c r="B71" t="e">
        <f>#REF!</f>
        <v>#REF!</v>
      </c>
    </row>
    <row r="72" spans="1:2" x14ac:dyDescent="0.2">
      <c r="A72" t="e">
        <f>#REF!</f>
        <v>#REF!</v>
      </c>
      <c r="B72" t="e">
        <f>#REF!</f>
        <v>#REF!</v>
      </c>
    </row>
    <row r="73" spans="1:2" x14ac:dyDescent="0.2">
      <c r="A73" t="e">
        <f>#REF!</f>
        <v>#REF!</v>
      </c>
      <c r="B73" t="e">
        <f>#REF!</f>
        <v>#REF!</v>
      </c>
    </row>
    <row r="74" spans="1:2" x14ac:dyDescent="0.2">
      <c r="A74" t="e">
        <f>#REF!</f>
        <v>#REF!</v>
      </c>
      <c r="B74" t="e">
        <f>#REF!</f>
        <v>#REF!</v>
      </c>
    </row>
    <row r="75" spans="1:2" x14ac:dyDescent="0.2">
      <c r="A75" t="e">
        <f>#REF!</f>
        <v>#REF!</v>
      </c>
      <c r="B75" t="e">
        <f>#REF!</f>
        <v>#REF!</v>
      </c>
    </row>
    <row r="76" spans="1:2" x14ac:dyDescent="0.2">
      <c r="A76" t="e">
        <f>#REF!</f>
        <v>#REF!</v>
      </c>
      <c r="B76" t="e">
        <f>#REF!</f>
        <v>#REF!</v>
      </c>
    </row>
    <row r="77" spans="1:2" x14ac:dyDescent="0.2">
      <c r="A77" t="e">
        <f>#REF!</f>
        <v>#REF!</v>
      </c>
      <c r="B77" t="e">
        <f>#REF!</f>
        <v>#REF!</v>
      </c>
    </row>
    <row r="78" spans="1:2" x14ac:dyDescent="0.2">
      <c r="A78" t="e">
        <f>#REF!</f>
        <v>#REF!</v>
      </c>
      <c r="B78" t="e">
        <f>#REF!</f>
        <v>#REF!</v>
      </c>
    </row>
    <row r="79" spans="1:2" x14ac:dyDescent="0.2">
      <c r="A79" t="e">
        <f>#REF!</f>
        <v>#REF!</v>
      </c>
      <c r="B79" t="e">
        <f>#REF!</f>
        <v>#REF!</v>
      </c>
    </row>
    <row r="80" spans="1:2" x14ac:dyDescent="0.2">
      <c r="A80" t="e">
        <f>#REF!</f>
        <v>#REF!</v>
      </c>
      <c r="B80" t="e">
        <f>#REF!</f>
        <v>#REF!</v>
      </c>
    </row>
    <row r="81" spans="1:2" x14ac:dyDescent="0.2">
      <c r="A81" t="e">
        <f>#REF!</f>
        <v>#REF!</v>
      </c>
      <c r="B81" t="e">
        <f>#REF!</f>
        <v>#REF!</v>
      </c>
    </row>
    <row r="82" spans="1:2" x14ac:dyDescent="0.2">
      <c r="A82" t="e">
        <f>#REF!</f>
        <v>#REF!</v>
      </c>
      <c r="B82" t="e">
        <f>#REF!</f>
        <v>#REF!</v>
      </c>
    </row>
    <row r="83" spans="1:2" x14ac:dyDescent="0.2">
      <c r="A83" t="e">
        <f>#REF!</f>
        <v>#REF!</v>
      </c>
      <c r="B83" t="e">
        <f>#REF!</f>
        <v>#REF!</v>
      </c>
    </row>
    <row r="84" spans="1:2" x14ac:dyDescent="0.2">
      <c r="A84" t="e">
        <f>#REF!</f>
        <v>#REF!</v>
      </c>
      <c r="B84" t="e">
        <f>#REF!</f>
        <v>#REF!</v>
      </c>
    </row>
    <row r="85" spans="1:2" x14ac:dyDescent="0.2">
      <c r="A85" t="e">
        <f>#REF!</f>
        <v>#REF!</v>
      </c>
      <c r="B85" t="e">
        <f>#REF!</f>
        <v>#REF!</v>
      </c>
    </row>
    <row r="86" spans="1:2" x14ac:dyDescent="0.2">
      <c r="A86" t="e">
        <f>#REF!</f>
        <v>#REF!</v>
      </c>
      <c r="B86" t="e">
        <f>#REF!</f>
        <v>#REF!</v>
      </c>
    </row>
    <row r="87" spans="1:2" x14ac:dyDescent="0.2">
      <c r="A87" t="e">
        <f>#REF!</f>
        <v>#REF!</v>
      </c>
      <c r="B87" t="e">
        <f>#REF!</f>
        <v>#REF!</v>
      </c>
    </row>
    <row r="88" spans="1:2" x14ac:dyDescent="0.2">
      <c r="A88" t="e">
        <f>#REF!</f>
        <v>#REF!</v>
      </c>
      <c r="B88" t="e">
        <f>#REF!</f>
        <v>#REF!</v>
      </c>
    </row>
    <row r="89" spans="1:2" x14ac:dyDescent="0.2">
      <c r="A89" t="e">
        <f>#REF!</f>
        <v>#REF!</v>
      </c>
      <c r="B89" t="e">
        <f>#REF!</f>
        <v>#REF!</v>
      </c>
    </row>
    <row r="90" spans="1:2" x14ac:dyDescent="0.2">
      <c r="A90" t="e">
        <f>#REF!</f>
        <v>#REF!</v>
      </c>
      <c r="B90" t="e">
        <f>#REF!</f>
        <v>#REF!</v>
      </c>
    </row>
    <row r="91" spans="1:2" x14ac:dyDescent="0.2">
      <c r="A91" t="e">
        <f>#REF!</f>
        <v>#REF!</v>
      </c>
      <c r="B91" t="e">
        <f>#REF!</f>
        <v>#REF!</v>
      </c>
    </row>
    <row r="92" spans="1:2" x14ac:dyDescent="0.2">
      <c r="A92" t="e">
        <f>#REF!</f>
        <v>#REF!</v>
      </c>
      <c r="B92" t="e">
        <f>#REF!</f>
        <v>#REF!</v>
      </c>
    </row>
    <row r="93" spans="1:2" x14ac:dyDescent="0.2">
      <c r="A93" t="e">
        <f>#REF!</f>
        <v>#REF!</v>
      </c>
      <c r="B93" t="e">
        <f>#REF!</f>
        <v>#REF!</v>
      </c>
    </row>
    <row r="94" spans="1:2" x14ac:dyDescent="0.2">
      <c r="A94" t="e">
        <f>#REF!</f>
        <v>#REF!</v>
      </c>
      <c r="B94" t="e">
        <f>#REF!</f>
        <v>#REF!</v>
      </c>
    </row>
    <row r="95" spans="1:2" x14ac:dyDescent="0.2">
      <c r="A95" t="e">
        <f>#REF!</f>
        <v>#REF!</v>
      </c>
      <c r="B95" t="e">
        <f>#REF!</f>
        <v>#REF!</v>
      </c>
    </row>
    <row r="96" spans="1:2" x14ac:dyDescent="0.2">
      <c r="A96" t="e">
        <f>#REF!</f>
        <v>#REF!</v>
      </c>
      <c r="B96" t="e">
        <f>#REF!</f>
        <v>#REF!</v>
      </c>
    </row>
    <row r="97" spans="1:2" x14ac:dyDescent="0.2">
      <c r="A97" t="e">
        <f>#REF!</f>
        <v>#REF!</v>
      </c>
      <c r="B97" t="e">
        <f>#REF!</f>
        <v>#REF!</v>
      </c>
    </row>
    <row r="98" spans="1:2" x14ac:dyDescent="0.2">
      <c r="A98" t="e">
        <f>#REF!</f>
        <v>#REF!</v>
      </c>
      <c r="B98" t="e">
        <f>#REF!</f>
        <v>#REF!</v>
      </c>
    </row>
    <row r="99" spans="1:2" x14ac:dyDescent="0.2">
      <c r="A99" t="e">
        <f>#REF!</f>
        <v>#REF!</v>
      </c>
      <c r="B99" t="e">
        <f>#REF!</f>
        <v>#REF!</v>
      </c>
    </row>
    <row r="100" spans="1:2" x14ac:dyDescent="0.2">
      <c r="A100" t="e">
        <f>#REF!</f>
        <v>#REF!</v>
      </c>
      <c r="B100" t="e">
        <f>#REF!</f>
        <v>#REF!</v>
      </c>
    </row>
    <row r="101" spans="1:2" x14ac:dyDescent="0.2">
      <c r="A101" t="e">
        <f>#REF!</f>
        <v>#REF!</v>
      </c>
      <c r="B101" t="e">
        <f>#REF!</f>
        <v>#REF!</v>
      </c>
    </row>
    <row r="102" spans="1:2" x14ac:dyDescent="0.2">
      <c r="A102" t="e">
        <f>#REF!</f>
        <v>#REF!</v>
      </c>
      <c r="B102" t="e">
        <f>#REF!</f>
        <v>#REF!</v>
      </c>
    </row>
    <row r="103" spans="1:2" x14ac:dyDescent="0.2">
      <c r="A103" t="e">
        <f>#REF!</f>
        <v>#REF!</v>
      </c>
      <c r="B103" t="e">
        <f>#REF!</f>
        <v>#REF!</v>
      </c>
    </row>
    <row r="104" spans="1:2" x14ac:dyDescent="0.2">
      <c r="A104" t="e">
        <f>#REF!</f>
        <v>#REF!</v>
      </c>
      <c r="B104" t="e">
        <f>#REF!</f>
        <v>#REF!</v>
      </c>
    </row>
    <row r="105" spans="1:2" x14ac:dyDescent="0.2">
      <c r="A105" t="e">
        <f>#REF!</f>
        <v>#REF!</v>
      </c>
      <c r="B105" t="e">
        <f>#REF!</f>
        <v>#REF!</v>
      </c>
    </row>
    <row r="106" spans="1:2" x14ac:dyDescent="0.2">
      <c r="A106" t="e">
        <f>#REF!</f>
        <v>#REF!</v>
      </c>
      <c r="B106" t="e">
        <f>#REF!</f>
        <v>#REF!</v>
      </c>
    </row>
    <row r="107" spans="1:2" x14ac:dyDescent="0.2">
      <c r="A107" t="e">
        <f>#REF!</f>
        <v>#REF!</v>
      </c>
      <c r="B107" t="e">
        <f>#REF!</f>
        <v>#REF!</v>
      </c>
    </row>
    <row r="108" spans="1:2" x14ac:dyDescent="0.2">
      <c r="A108" t="e">
        <f>#REF!</f>
        <v>#REF!</v>
      </c>
      <c r="B108" t="e">
        <f>#REF!</f>
        <v>#REF!</v>
      </c>
    </row>
    <row r="109" spans="1:2" x14ac:dyDescent="0.2">
      <c r="A109" t="e">
        <f>#REF!</f>
        <v>#REF!</v>
      </c>
      <c r="B109" t="e">
        <f>#REF!</f>
        <v>#REF!</v>
      </c>
    </row>
    <row r="110" spans="1:2" x14ac:dyDescent="0.2">
      <c r="A110" t="e">
        <f>#REF!</f>
        <v>#REF!</v>
      </c>
      <c r="B110" t="e">
        <f>#REF!</f>
        <v>#REF!</v>
      </c>
    </row>
    <row r="111" spans="1:2" x14ac:dyDescent="0.2">
      <c r="A111" t="e">
        <f>#REF!</f>
        <v>#REF!</v>
      </c>
      <c r="B111" t="e">
        <f>#REF!</f>
        <v>#REF!</v>
      </c>
    </row>
    <row r="112" spans="1:2" x14ac:dyDescent="0.2">
      <c r="A112" t="e">
        <f>#REF!</f>
        <v>#REF!</v>
      </c>
      <c r="B112" t="e">
        <f>#REF!</f>
        <v>#REF!</v>
      </c>
    </row>
    <row r="113" spans="1:2" x14ac:dyDescent="0.2">
      <c r="A113" t="e">
        <f>#REF!</f>
        <v>#REF!</v>
      </c>
      <c r="B113" t="e">
        <f>#REF!</f>
        <v>#REF!</v>
      </c>
    </row>
    <row r="114" spans="1:2" x14ac:dyDescent="0.2">
      <c r="A114" t="e">
        <f>#REF!</f>
        <v>#REF!</v>
      </c>
      <c r="B114" t="e">
        <f>#REF!</f>
        <v>#REF!</v>
      </c>
    </row>
    <row r="115" spans="1:2" x14ac:dyDescent="0.2">
      <c r="A115" t="e">
        <f>#REF!</f>
        <v>#REF!</v>
      </c>
      <c r="B115" t="e">
        <f>#REF!</f>
        <v>#REF!</v>
      </c>
    </row>
    <row r="116" spans="1:2" x14ac:dyDescent="0.2">
      <c r="A116" t="e">
        <f>#REF!</f>
        <v>#REF!</v>
      </c>
      <c r="B116" t="e">
        <f>#REF!</f>
        <v>#REF!</v>
      </c>
    </row>
    <row r="117" spans="1:2" x14ac:dyDescent="0.2">
      <c r="A117" t="e">
        <f>#REF!</f>
        <v>#REF!</v>
      </c>
      <c r="B117" t="e">
        <f>#REF!</f>
        <v>#REF!</v>
      </c>
    </row>
    <row r="118" spans="1:2" x14ac:dyDescent="0.2">
      <c r="A118" t="e">
        <f>#REF!</f>
        <v>#REF!</v>
      </c>
      <c r="B118" t="e">
        <f>#REF!</f>
        <v>#REF!</v>
      </c>
    </row>
    <row r="119" spans="1:2" x14ac:dyDescent="0.2">
      <c r="A119" t="e">
        <f>#REF!</f>
        <v>#REF!</v>
      </c>
      <c r="B119" t="e">
        <f>#REF!</f>
        <v>#REF!</v>
      </c>
    </row>
    <row r="120" spans="1:2" x14ac:dyDescent="0.2">
      <c r="A120" t="e">
        <f>#REF!</f>
        <v>#REF!</v>
      </c>
      <c r="B120" t="e">
        <f>#REF!</f>
        <v>#REF!</v>
      </c>
    </row>
    <row r="121" spans="1:2" x14ac:dyDescent="0.2">
      <c r="A121" t="e">
        <f>#REF!</f>
        <v>#REF!</v>
      </c>
      <c r="B121" t="e">
        <f>#REF!</f>
        <v>#REF!</v>
      </c>
    </row>
    <row r="122" spans="1:2" x14ac:dyDescent="0.2">
      <c r="A122" t="e">
        <f>#REF!</f>
        <v>#REF!</v>
      </c>
      <c r="B122" t="e">
        <f>#REF!</f>
        <v>#REF!</v>
      </c>
    </row>
    <row r="123" spans="1:2" x14ac:dyDescent="0.2">
      <c r="A123" t="e">
        <f>#REF!</f>
        <v>#REF!</v>
      </c>
      <c r="B123" t="e">
        <f>#REF!</f>
        <v>#REF!</v>
      </c>
    </row>
    <row r="124" spans="1:2" x14ac:dyDescent="0.2">
      <c r="A124" t="e">
        <f>#REF!</f>
        <v>#REF!</v>
      </c>
      <c r="B124" t="e">
        <f>#REF!</f>
        <v>#REF!</v>
      </c>
    </row>
    <row r="125" spans="1:2" x14ac:dyDescent="0.2">
      <c r="A125" t="e">
        <f>#REF!</f>
        <v>#REF!</v>
      </c>
      <c r="B125" t="e">
        <f>#REF!</f>
        <v>#REF!</v>
      </c>
    </row>
    <row r="126" spans="1:2" x14ac:dyDescent="0.2">
      <c r="A126" t="e">
        <f>#REF!</f>
        <v>#REF!</v>
      </c>
      <c r="B126" t="e">
        <f>#REF!</f>
        <v>#REF!</v>
      </c>
    </row>
    <row r="127" spans="1:2" x14ac:dyDescent="0.2">
      <c r="A127" t="e">
        <f>#REF!</f>
        <v>#REF!</v>
      </c>
      <c r="B127" t="e">
        <f>#REF!</f>
        <v>#REF!</v>
      </c>
    </row>
    <row r="128" spans="1:2" x14ac:dyDescent="0.2">
      <c r="A128" t="e">
        <f>#REF!</f>
        <v>#REF!</v>
      </c>
      <c r="B128" t="e">
        <f>#REF!</f>
        <v>#REF!</v>
      </c>
    </row>
    <row r="129" spans="1:2" x14ac:dyDescent="0.2">
      <c r="A129" t="e">
        <f>#REF!</f>
        <v>#REF!</v>
      </c>
      <c r="B129" t="e">
        <f>#REF!</f>
        <v>#REF!</v>
      </c>
    </row>
    <row r="130" spans="1:2" x14ac:dyDescent="0.2">
      <c r="A130" t="e">
        <f>#REF!</f>
        <v>#REF!</v>
      </c>
      <c r="B130" t="e">
        <f>#REF!</f>
        <v>#REF!</v>
      </c>
    </row>
    <row r="131" spans="1:2" x14ac:dyDescent="0.2">
      <c r="A131" t="e">
        <f>#REF!</f>
        <v>#REF!</v>
      </c>
      <c r="B131" t="e">
        <f>#REF!</f>
        <v>#REF!</v>
      </c>
    </row>
    <row r="132" spans="1:2" x14ac:dyDescent="0.2">
      <c r="A132" t="e">
        <f>#REF!</f>
        <v>#REF!</v>
      </c>
      <c r="B132" t="e">
        <f>#REF!</f>
        <v>#REF!</v>
      </c>
    </row>
    <row r="133" spans="1:2" x14ac:dyDescent="0.2">
      <c r="A133" t="e">
        <f>#REF!</f>
        <v>#REF!</v>
      </c>
      <c r="B133" t="e">
        <f>#REF!</f>
        <v>#REF!</v>
      </c>
    </row>
    <row r="134" spans="1:2" x14ac:dyDescent="0.2">
      <c r="A134" t="e">
        <f>#REF!</f>
        <v>#REF!</v>
      </c>
      <c r="B134" t="e">
        <f>#REF!</f>
        <v>#REF!</v>
      </c>
    </row>
    <row r="135" spans="1:2" x14ac:dyDescent="0.2">
      <c r="A135" t="e">
        <f>#REF!</f>
        <v>#REF!</v>
      </c>
      <c r="B135" t="e">
        <f>#REF!</f>
        <v>#REF!</v>
      </c>
    </row>
    <row r="136" spans="1:2" x14ac:dyDescent="0.2">
      <c r="A136" t="e">
        <f>#REF!</f>
        <v>#REF!</v>
      </c>
      <c r="B136" t="e">
        <f>#REF!</f>
        <v>#REF!</v>
      </c>
    </row>
    <row r="137" spans="1:2" x14ac:dyDescent="0.2">
      <c r="A137" t="e">
        <f>#REF!</f>
        <v>#REF!</v>
      </c>
      <c r="B137" t="e">
        <f>#REF!</f>
        <v>#REF!</v>
      </c>
    </row>
    <row r="138" spans="1:2" x14ac:dyDescent="0.2">
      <c r="A138" t="e">
        <f>#REF!</f>
        <v>#REF!</v>
      </c>
      <c r="B138" t="e">
        <f>#REF!</f>
        <v>#REF!</v>
      </c>
    </row>
    <row r="139" spans="1:2" x14ac:dyDescent="0.2">
      <c r="A139" t="e">
        <f>#REF!</f>
        <v>#REF!</v>
      </c>
      <c r="B139" t="e">
        <f>#REF!</f>
        <v>#REF!</v>
      </c>
    </row>
    <row r="140" spans="1:2" x14ac:dyDescent="0.2">
      <c r="A140" t="e">
        <f>#REF!</f>
        <v>#REF!</v>
      </c>
      <c r="B140" t="e">
        <f>#REF!</f>
        <v>#REF!</v>
      </c>
    </row>
    <row r="141" spans="1:2" x14ac:dyDescent="0.2">
      <c r="A141" t="e">
        <f>#REF!</f>
        <v>#REF!</v>
      </c>
      <c r="B141" t="e">
        <f>#REF!</f>
        <v>#REF!</v>
      </c>
    </row>
    <row r="142" spans="1:2" x14ac:dyDescent="0.2">
      <c r="A142" t="e">
        <f>#REF!</f>
        <v>#REF!</v>
      </c>
      <c r="B142" t="e">
        <f>#REF!</f>
        <v>#REF!</v>
      </c>
    </row>
    <row r="143" spans="1:2" x14ac:dyDescent="0.2">
      <c r="A143" t="e">
        <f>#REF!</f>
        <v>#REF!</v>
      </c>
      <c r="B143" t="e">
        <f>#REF!</f>
        <v>#REF!</v>
      </c>
    </row>
    <row r="144" spans="1:2" x14ac:dyDescent="0.2">
      <c r="A144" t="e">
        <f>#REF!</f>
        <v>#REF!</v>
      </c>
      <c r="B144" t="e">
        <f>#REF!</f>
        <v>#REF!</v>
      </c>
    </row>
    <row r="145" spans="1:2" x14ac:dyDescent="0.2">
      <c r="A145" t="e">
        <f>#REF!</f>
        <v>#REF!</v>
      </c>
      <c r="B145" t="e">
        <f>#REF!</f>
        <v>#REF!</v>
      </c>
    </row>
    <row r="146" spans="1:2" x14ac:dyDescent="0.2">
      <c r="A146" t="e">
        <f>#REF!</f>
        <v>#REF!</v>
      </c>
      <c r="B146" t="e">
        <f>#REF!</f>
        <v>#REF!</v>
      </c>
    </row>
    <row r="147" spans="1:2" x14ac:dyDescent="0.2">
      <c r="A147" t="e">
        <f>#REF!</f>
        <v>#REF!</v>
      </c>
      <c r="B147" t="e">
        <f>#REF!</f>
        <v>#REF!</v>
      </c>
    </row>
    <row r="148" spans="1:2" x14ac:dyDescent="0.2">
      <c r="A148" t="e">
        <f>#REF!</f>
        <v>#REF!</v>
      </c>
      <c r="B148" t="e">
        <f>#REF!</f>
        <v>#REF!</v>
      </c>
    </row>
    <row r="149" spans="1:2" x14ac:dyDescent="0.2">
      <c r="A149" t="e">
        <f>#REF!</f>
        <v>#REF!</v>
      </c>
      <c r="B149" t="e">
        <f>#REF!</f>
        <v>#REF!</v>
      </c>
    </row>
    <row r="150" spans="1:2" x14ac:dyDescent="0.2">
      <c r="A150" t="e">
        <f>#REF!</f>
        <v>#REF!</v>
      </c>
      <c r="B150" t="e">
        <f>#REF!</f>
        <v>#REF!</v>
      </c>
    </row>
    <row r="151" spans="1:2" x14ac:dyDescent="0.2">
      <c r="A151" t="e">
        <f>#REF!</f>
        <v>#REF!</v>
      </c>
      <c r="B151" t="e">
        <f>#REF!</f>
        <v>#REF!</v>
      </c>
    </row>
    <row r="152" spans="1:2" x14ac:dyDescent="0.2">
      <c r="A152" t="e">
        <f>#REF!</f>
        <v>#REF!</v>
      </c>
      <c r="B152" t="e">
        <f>#REF!</f>
        <v>#REF!</v>
      </c>
    </row>
    <row r="153" spans="1:2" x14ac:dyDescent="0.2">
      <c r="A153" t="e">
        <f>#REF!</f>
        <v>#REF!</v>
      </c>
      <c r="B153" t="e">
        <f>#REF!</f>
        <v>#REF!</v>
      </c>
    </row>
    <row r="154" spans="1:2" x14ac:dyDescent="0.2">
      <c r="A154" t="e">
        <f>#REF!</f>
        <v>#REF!</v>
      </c>
      <c r="B154" t="e">
        <f>#REF!</f>
        <v>#REF!</v>
      </c>
    </row>
    <row r="155" spans="1:2" x14ac:dyDescent="0.2">
      <c r="A155" t="e">
        <f>#REF!</f>
        <v>#REF!</v>
      </c>
      <c r="B155" t="e">
        <f>#REF!</f>
        <v>#REF!</v>
      </c>
    </row>
    <row r="156" spans="1:2" x14ac:dyDescent="0.2">
      <c r="A156" t="e">
        <f>#REF!</f>
        <v>#REF!</v>
      </c>
      <c r="B156" t="e">
        <f>#REF!</f>
        <v>#REF!</v>
      </c>
    </row>
    <row r="157" spans="1:2" x14ac:dyDescent="0.2">
      <c r="A157" t="e">
        <f>#REF!</f>
        <v>#REF!</v>
      </c>
      <c r="B157" t="e">
        <f>#REF!</f>
        <v>#REF!</v>
      </c>
    </row>
    <row r="158" spans="1:2" x14ac:dyDescent="0.2">
      <c r="A158" t="e">
        <f>#REF!</f>
        <v>#REF!</v>
      </c>
      <c r="B158" t="e">
        <f>#REF!</f>
        <v>#REF!</v>
      </c>
    </row>
    <row r="159" spans="1:2" x14ac:dyDescent="0.2">
      <c r="A159" t="e">
        <f>#REF!</f>
        <v>#REF!</v>
      </c>
      <c r="B159" t="e">
        <f>#REF!</f>
        <v>#REF!</v>
      </c>
    </row>
    <row r="160" spans="1:2" x14ac:dyDescent="0.2">
      <c r="A160" t="e">
        <f>#REF!</f>
        <v>#REF!</v>
      </c>
      <c r="B160" t="e">
        <f>#REF!</f>
        <v>#REF!</v>
      </c>
    </row>
    <row r="161" spans="1:2" x14ac:dyDescent="0.2">
      <c r="A161" t="e">
        <f>#REF!</f>
        <v>#REF!</v>
      </c>
      <c r="B161" t="e">
        <f>#REF!</f>
        <v>#REF!</v>
      </c>
    </row>
    <row r="162" spans="1:2" x14ac:dyDescent="0.2">
      <c r="A162" t="e">
        <f>#REF!</f>
        <v>#REF!</v>
      </c>
      <c r="B162" t="e">
        <f>#REF!</f>
        <v>#REF!</v>
      </c>
    </row>
    <row r="163" spans="1:2" x14ac:dyDescent="0.2">
      <c r="A163" t="e">
        <f>#REF!</f>
        <v>#REF!</v>
      </c>
      <c r="B163" t="e">
        <f>#REF!</f>
        <v>#REF!</v>
      </c>
    </row>
    <row r="164" spans="1:2" x14ac:dyDescent="0.2">
      <c r="A164" t="e">
        <f>#REF!</f>
        <v>#REF!</v>
      </c>
      <c r="B164" t="e">
        <f>#REF!</f>
        <v>#REF!</v>
      </c>
    </row>
    <row r="165" spans="1:2" x14ac:dyDescent="0.2">
      <c r="A165" t="e">
        <f>#REF!</f>
        <v>#REF!</v>
      </c>
      <c r="B165" t="e">
        <f>#REF!</f>
        <v>#REF!</v>
      </c>
    </row>
    <row r="166" spans="1:2" x14ac:dyDescent="0.2">
      <c r="A166" t="e">
        <f>#REF!</f>
        <v>#REF!</v>
      </c>
      <c r="B166" t="e">
        <f>#REF!</f>
        <v>#REF!</v>
      </c>
    </row>
    <row r="167" spans="1:2" x14ac:dyDescent="0.2">
      <c r="A167" t="e">
        <f>#REF!</f>
        <v>#REF!</v>
      </c>
      <c r="B167" t="e">
        <f>#REF!</f>
        <v>#REF!</v>
      </c>
    </row>
    <row r="168" spans="1:2" x14ac:dyDescent="0.2">
      <c r="A168" t="e">
        <f>#REF!</f>
        <v>#REF!</v>
      </c>
      <c r="B168" t="e">
        <f>#REF!</f>
        <v>#REF!</v>
      </c>
    </row>
    <row r="169" spans="1:2" x14ac:dyDescent="0.2">
      <c r="A169" t="e">
        <f>#REF!</f>
        <v>#REF!</v>
      </c>
      <c r="B169" t="e">
        <f>#REF!</f>
        <v>#REF!</v>
      </c>
    </row>
    <row r="170" spans="1:2" x14ac:dyDescent="0.2">
      <c r="A170" t="e">
        <f>#REF!</f>
        <v>#REF!</v>
      </c>
      <c r="B170" t="e">
        <f>#REF!</f>
        <v>#REF!</v>
      </c>
    </row>
    <row r="171" spans="1:2" x14ac:dyDescent="0.2">
      <c r="A171" t="e">
        <f>#REF!</f>
        <v>#REF!</v>
      </c>
      <c r="B171" t="e">
        <f>#REF!</f>
        <v>#REF!</v>
      </c>
    </row>
    <row r="172" spans="1:2" x14ac:dyDescent="0.2">
      <c r="A172" t="e">
        <f>#REF!</f>
        <v>#REF!</v>
      </c>
      <c r="B172" t="e">
        <f>#REF!</f>
        <v>#REF!</v>
      </c>
    </row>
    <row r="173" spans="1:2" x14ac:dyDescent="0.2">
      <c r="A173" t="e">
        <f>#REF!</f>
        <v>#REF!</v>
      </c>
      <c r="B173" t="e">
        <f>#REF!</f>
        <v>#REF!</v>
      </c>
    </row>
    <row r="174" spans="1:2" x14ac:dyDescent="0.2">
      <c r="A174" t="e">
        <f>#REF!</f>
        <v>#REF!</v>
      </c>
      <c r="B174" t="e">
        <f>#REF!</f>
        <v>#REF!</v>
      </c>
    </row>
    <row r="175" spans="1:2" x14ac:dyDescent="0.2">
      <c r="A175" t="e">
        <f>#REF!</f>
        <v>#REF!</v>
      </c>
      <c r="B175" t="e">
        <f>#REF!</f>
        <v>#REF!</v>
      </c>
    </row>
    <row r="176" spans="1:2" x14ac:dyDescent="0.2">
      <c r="A176" t="e">
        <f>#REF!</f>
        <v>#REF!</v>
      </c>
      <c r="B176" t="e">
        <f>#REF!</f>
        <v>#REF!</v>
      </c>
    </row>
    <row r="177" spans="1:2" x14ac:dyDescent="0.2">
      <c r="A177" t="e">
        <f>#REF!</f>
        <v>#REF!</v>
      </c>
      <c r="B177" t="e">
        <f>#REF!</f>
        <v>#REF!</v>
      </c>
    </row>
    <row r="178" spans="1:2" x14ac:dyDescent="0.2">
      <c r="A178" t="e">
        <f>#REF!</f>
        <v>#REF!</v>
      </c>
      <c r="B178" t="e">
        <f>#REF!</f>
        <v>#REF!</v>
      </c>
    </row>
    <row r="179" spans="1:2" x14ac:dyDescent="0.2">
      <c r="A179" t="e">
        <f>#REF!</f>
        <v>#REF!</v>
      </c>
      <c r="B179" t="e">
        <f>#REF!</f>
        <v>#REF!</v>
      </c>
    </row>
    <row r="180" spans="1:2" x14ac:dyDescent="0.2">
      <c r="A180" t="e">
        <f>#REF!</f>
        <v>#REF!</v>
      </c>
      <c r="B180" t="e">
        <f>#REF!</f>
        <v>#REF!</v>
      </c>
    </row>
    <row r="181" spans="1:2" x14ac:dyDescent="0.2">
      <c r="A181" t="e">
        <f>#REF!</f>
        <v>#REF!</v>
      </c>
      <c r="B181" t="e">
        <f>#REF!</f>
        <v>#REF!</v>
      </c>
    </row>
    <row r="182" spans="1:2" x14ac:dyDescent="0.2">
      <c r="A182" t="e">
        <f>#REF!</f>
        <v>#REF!</v>
      </c>
      <c r="B182" t="e">
        <f>#REF!</f>
        <v>#REF!</v>
      </c>
    </row>
    <row r="183" spans="1:2" x14ac:dyDescent="0.2">
      <c r="A183" t="e">
        <f>#REF!</f>
        <v>#REF!</v>
      </c>
      <c r="B183" t="e">
        <f>#REF!</f>
        <v>#REF!</v>
      </c>
    </row>
    <row r="184" spans="1:2" x14ac:dyDescent="0.2">
      <c r="A184" t="e">
        <f>#REF!</f>
        <v>#REF!</v>
      </c>
      <c r="B184" t="e">
        <f>#REF!</f>
        <v>#REF!</v>
      </c>
    </row>
    <row r="185" spans="1:2" x14ac:dyDescent="0.2">
      <c r="A185" t="e">
        <f>#REF!</f>
        <v>#REF!</v>
      </c>
      <c r="B185" t="e">
        <f>#REF!</f>
        <v>#REF!</v>
      </c>
    </row>
    <row r="186" spans="1:2" x14ac:dyDescent="0.2">
      <c r="A186" t="e">
        <f>#REF!</f>
        <v>#REF!</v>
      </c>
      <c r="B186" t="e">
        <f>#REF!</f>
        <v>#REF!</v>
      </c>
    </row>
    <row r="187" spans="1:2" x14ac:dyDescent="0.2">
      <c r="A187" t="e">
        <f>#REF!</f>
        <v>#REF!</v>
      </c>
      <c r="B187" t="e">
        <f>#REF!</f>
        <v>#REF!</v>
      </c>
    </row>
    <row r="188" spans="1:2" x14ac:dyDescent="0.2">
      <c r="A188" t="e">
        <f>#REF!</f>
        <v>#REF!</v>
      </c>
      <c r="B188" t="e">
        <f>#REF!</f>
        <v>#REF!</v>
      </c>
    </row>
    <row r="189" spans="1:2" x14ac:dyDescent="0.2">
      <c r="A189" t="e">
        <f>#REF!</f>
        <v>#REF!</v>
      </c>
      <c r="B189" t="e">
        <f>#REF!</f>
        <v>#REF!</v>
      </c>
    </row>
    <row r="190" spans="1:2" x14ac:dyDescent="0.2">
      <c r="A190" t="e">
        <f>#REF!</f>
        <v>#REF!</v>
      </c>
      <c r="B190" t="e">
        <f>#REF!</f>
        <v>#REF!</v>
      </c>
    </row>
    <row r="191" spans="1:2" x14ac:dyDescent="0.2">
      <c r="A191" t="e">
        <f>#REF!</f>
        <v>#REF!</v>
      </c>
      <c r="B191" t="e">
        <f>#REF!</f>
        <v>#REF!</v>
      </c>
    </row>
    <row r="192" spans="1:2" x14ac:dyDescent="0.2">
      <c r="A192" t="e">
        <f>#REF!</f>
        <v>#REF!</v>
      </c>
      <c r="B192" t="e">
        <f>#REF!</f>
        <v>#REF!</v>
      </c>
    </row>
    <row r="193" spans="1:2" x14ac:dyDescent="0.2">
      <c r="A193" t="e">
        <f>#REF!</f>
        <v>#REF!</v>
      </c>
      <c r="B193" t="e">
        <f>#REF!</f>
        <v>#REF!</v>
      </c>
    </row>
    <row r="194" spans="1:2" x14ac:dyDescent="0.2">
      <c r="A194" t="e">
        <f>#REF!</f>
        <v>#REF!</v>
      </c>
      <c r="B194" t="e">
        <f>#REF!</f>
        <v>#REF!</v>
      </c>
    </row>
    <row r="195" spans="1:2" x14ac:dyDescent="0.2">
      <c r="A195" t="e">
        <f>#REF!</f>
        <v>#REF!</v>
      </c>
      <c r="B195" t="e">
        <f>#REF!</f>
        <v>#REF!</v>
      </c>
    </row>
    <row r="196" spans="1:2" x14ac:dyDescent="0.2">
      <c r="A196" t="e">
        <f>#REF!</f>
        <v>#REF!</v>
      </c>
      <c r="B196" t="e">
        <f>#REF!</f>
        <v>#REF!</v>
      </c>
    </row>
    <row r="197" spans="1:2" x14ac:dyDescent="0.2">
      <c r="A197" t="e">
        <f>#REF!</f>
        <v>#REF!</v>
      </c>
      <c r="B197" t="e">
        <f>#REF!</f>
        <v>#REF!</v>
      </c>
    </row>
    <row r="198" spans="1:2" x14ac:dyDescent="0.2">
      <c r="A198" t="e">
        <f>#REF!</f>
        <v>#REF!</v>
      </c>
      <c r="B198" t="e">
        <f>#REF!</f>
        <v>#REF!</v>
      </c>
    </row>
    <row r="199" spans="1:2" x14ac:dyDescent="0.2">
      <c r="A199" t="e">
        <f>#REF!</f>
        <v>#REF!</v>
      </c>
      <c r="B199" t="e">
        <f>#REF!</f>
        <v>#REF!</v>
      </c>
    </row>
    <row r="200" spans="1:2" x14ac:dyDescent="0.2">
      <c r="A200" t="e">
        <f>#REF!</f>
        <v>#REF!</v>
      </c>
      <c r="B200" t="e">
        <f>#REF!</f>
        <v>#REF!</v>
      </c>
    </row>
    <row r="313" spans="3:9" x14ac:dyDescent="0.2">
      <c r="C313">
        <v>1</v>
      </c>
      <c r="D313">
        <v>2</v>
      </c>
      <c r="E313">
        <v>3</v>
      </c>
      <c r="F313">
        <v>4</v>
      </c>
      <c r="G313">
        <v>5</v>
      </c>
      <c r="H313">
        <v>6</v>
      </c>
      <c r="I313">
        <v>7</v>
      </c>
    </row>
    <row r="318" spans="3:9" x14ac:dyDescent="0.2">
      <c r="D318">
        <f ca="1">_xlfn.SHEET()</f>
        <v>5</v>
      </c>
    </row>
  </sheetData>
  <sortState ref="A2:I318">
    <sortCondition ref="A1"/>
  </sortState>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71"/>
  <sheetViews>
    <sheetView topLeftCell="A49" workbookViewId="0">
      <selection activeCell="B3" sqref="B3:B200"/>
    </sheetView>
  </sheetViews>
  <sheetFormatPr baseColWidth="10" defaultRowHeight="12.75" x14ac:dyDescent="0.2"/>
  <cols>
    <col min="1" max="1" width="22.85546875" customWidth="1"/>
    <col min="2" max="2" width="34.140625" customWidth="1"/>
    <col min="3" max="3" width="52.42578125" style="11" customWidth="1"/>
  </cols>
  <sheetData>
    <row r="1" spans="1:3" x14ac:dyDescent="0.2">
      <c r="B1" t="s">
        <v>5</v>
      </c>
      <c r="C1" s="11" t="s">
        <v>14</v>
      </c>
    </row>
    <row r="2" spans="1:3" x14ac:dyDescent="0.2">
      <c r="A2" t="s">
        <v>55</v>
      </c>
    </row>
    <row r="3" spans="1:3" x14ac:dyDescent="0.2">
      <c r="A3" t="s">
        <v>58</v>
      </c>
      <c r="B3" s="4">
        <v>41760</v>
      </c>
      <c r="C3" s="12">
        <v>33040038</v>
      </c>
    </row>
    <row r="4" spans="1:3" x14ac:dyDescent="0.2">
      <c r="A4" t="s">
        <v>47</v>
      </c>
      <c r="B4" s="4">
        <v>41948</v>
      </c>
      <c r="C4" s="11">
        <v>5112014</v>
      </c>
    </row>
    <row r="5" spans="1:3" x14ac:dyDescent="0.2">
      <c r="A5" t="s">
        <v>17</v>
      </c>
      <c r="B5" s="4">
        <v>41677</v>
      </c>
      <c r="C5" s="11" t="s">
        <v>77</v>
      </c>
    </row>
    <row r="6" spans="1:3" x14ac:dyDescent="0.2">
      <c r="A6" t="s">
        <v>71</v>
      </c>
      <c r="B6" s="4">
        <v>41727</v>
      </c>
      <c r="C6" s="11">
        <v>4471144</v>
      </c>
    </row>
    <row r="7" spans="1:3" x14ac:dyDescent="0.2">
      <c r="A7" t="s">
        <v>68</v>
      </c>
      <c r="B7" s="4">
        <v>41684</v>
      </c>
      <c r="C7" s="11" t="s">
        <v>78</v>
      </c>
    </row>
    <row r="8" spans="1:3" x14ac:dyDescent="0.2">
      <c r="A8" t="s">
        <v>65</v>
      </c>
      <c r="B8" s="4">
        <v>41821</v>
      </c>
      <c r="C8" s="11">
        <v>1342150</v>
      </c>
    </row>
    <row r="9" spans="1:3" x14ac:dyDescent="0.2">
      <c r="A9" t="s">
        <v>25</v>
      </c>
      <c r="B9" s="4">
        <v>41913</v>
      </c>
      <c r="C9" s="11">
        <v>6233</v>
      </c>
    </row>
    <row r="10" spans="1:3" x14ac:dyDescent="0.2">
      <c r="A10" s="9" t="s">
        <v>57</v>
      </c>
      <c r="B10" t="s">
        <v>101</v>
      </c>
    </row>
    <row r="11" spans="1:3" x14ac:dyDescent="0.2">
      <c r="A11" t="s">
        <v>41</v>
      </c>
      <c r="B11" s="13">
        <v>42125</v>
      </c>
      <c r="C11" s="11">
        <v>3922</v>
      </c>
    </row>
    <row r="12" spans="1:3" x14ac:dyDescent="0.2">
      <c r="A12" t="s">
        <v>40</v>
      </c>
      <c r="B12" s="13">
        <v>42095</v>
      </c>
      <c r="C12" s="11">
        <v>53280</v>
      </c>
    </row>
    <row r="13" spans="1:3" x14ac:dyDescent="0.2">
      <c r="A13" t="s">
        <v>26</v>
      </c>
      <c r="B13" s="13">
        <v>42278</v>
      </c>
      <c r="C13" s="11">
        <v>3294</v>
      </c>
    </row>
    <row r="14" spans="1:3" x14ac:dyDescent="0.2">
      <c r="A14" t="s">
        <v>52</v>
      </c>
      <c r="B14" s="4">
        <v>41907</v>
      </c>
      <c r="C14" s="11">
        <v>133931152002</v>
      </c>
    </row>
    <row r="15" spans="1:3" x14ac:dyDescent="0.2">
      <c r="A15" t="s">
        <v>32</v>
      </c>
      <c r="B15" s="4">
        <v>42096</v>
      </c>
    </row>
    <row r="16" spans="1:3" x14ac:dyDescent="0.2">
      <c r="A16" t="s">
        <v>67</v>
      </c>
      <c r="B16" s="4">
        <v>42307</v>
      </c>
    </row>
    <row r="17" spans="1:3" x14ac:dyDescent="0.2">
      <c r="A17" t="s">
        <v>54</v>
      </c>
    </row>
    <row r="18" spans="1:3" x14ac:dyDescent="0.2">
      <c r="A18" t="s">
        <v>22</v>
      </c>
    </row>
    <row r="19" spans="1:3" x14ac:dyDescent="0.2">
      <c r="A19" t="s">
        <v>2</v>
      </c>
      <c r="B19" s="4">
        <v>41852</v>
      </c>
      <c r="C19" s="11">
        <v>313179028</v>
      </c>
    </row>
    <row r="20" spans="1:3" x14ac:dyDescent="0.2">
      <c r="A20" s="9" t="s">
        <v>31</v>
      </c>
      <c r="B20" t="s">
        <v>102</v>
      </c>
    </row>
    <row r="21" spans="1:3" x14ac:dyDescent="0.2">
      <c r="A21" s="9" t="s">
        <v>45</v>
      </c>
      <c r="B21" t="s">
        <v>101</v>
      </c>
    </row>
    <row r="22" spans="1:3" x14ac:dyDescent="0.2">
      <c r="A22" t="s">
        <v>37</v>
      </c>
      <c r="B22" s="4">
        <v>41713</v>
      </c>
      <c r="C22" s="11" t="s">
        <v>79</v>
      </c>
    </row>
    <row r="23" spans="1:3" x14ac:dyDescent="0.2">
      <c r="A23" s="9" t="s">
        <v>23</v>
      </c>
      <c r="B23" t="s">
        <v>102</v>
      </c>
    </row>
    <row r="24" spans="1:3" x14ac:dyDescent="0.2">
      <c r="A24" t="s">
        <v>28</v>
      </c>
    </row>
    <row r="25" spans="1:3" x14ac:dyDescent="0.2">
      <c r="A25" t="s">
        <v>18</v>
      </c>
      <c r="B25" s="4">
        <v>41930</v>
      </c>
      <c r="C25" s="11">
        <v>18102014</v>
      </c>
    </row>
    <row r="26" spans="1:3" x14ac:dyDescent="0.2">
      <c r="A26" t="s">
        <v>66</v>
      </c>
      <c r="B26" s="4">
        <v>41887</v>
      </c>
      <c r="C26" s="11">
        <v>890036</v>
      </c>
    </row>
    <row r="27" spans="1:3" x14ac:dyDescent="0.2">
      <c r="A27" t="s">
        <v>12</v>
      </c>
      <c r="B27" t="s">
        <v>80</v>
      </c>
    </row>
    <row r="28" spans="1:3" x14ac:dyDescent="0.2">
      <c r="A28" t="s">
        <v>15</v>
      </c>
      <c r="B28" s="4">
        <v>41936</v>
      </c>
      <c r="C28" s="11">
        <v>134341152044</v>
      </c>
    </row>
    <row r="29" spans="1:3" x14ac:dyDescent="0.2">
      <c r="A29" t="s">
        <v>16</v>
      </c>
      <c r="B29" s="4">
        <v>41920</v>
      </c>
      <c r="C29" s="11">
        <v>31020143</v>
      </c>
    </row>
    <row r="30" spans="1:3" x14ac:dyDescent="0.2">
      <c r="A30" t="s">
        <v>51</v>
      </c>
    </row>
    <row r="31" spans="1:3" x14ac:dyDescent="0.2">
      <c r="A31" t="s">
        <v>38</v>
      </c>
      <c r="B31" s="4">
        <v>41834</v>
      </c>
      <c r="C31" s="11">
        <v>140720174</v>
      </c>
    </row>
    <row r="32" spans="1:3" x14ac:dyDescent="0.2">
      <c r="A32" t="s">
        <v>63</v>
      </c>
      <c r="B32" s="4">
        <v>41838</v>
      </c>
      <c r="C32" s="11">
        <v>903627</v>
      </c>
    </row>
    <row r="33" spans="1:3" x14ac:dyDescent="0.2">
      <c r="A33" t="s">
        <v>13</v>
      </c>
    </row>
    <row r="34" spans="1:3" x14ac:dyDescent="0.2">
      <c r="A34" t="s">
        <v>56</v>
      </c>
      <c r="B34" s="4">
        <v>41912</v>
      </c>
      <c r="C34" s="11" t="s">
        <v>81</v>
      </c>
    </row>
    <row r="35" spans="1:3" x14ac:dyDescent="0.2">
      <c r="A35" t="s">
        <v>42</v>
      </c>
      <c r="B35" t="s">
        <v>82</v>
      </c>
      <c r="C35" s="11">
        <v>3255</v>
      </c>
    </row>
    <row r="36" spans="1:3" x14ac:dyDescent="0.2">
      <c r="A36" t="s">
        <v>3</v>
      </c>
      <c r="B36" s="4">
        <v>41985</v>
      </c>
      <c r="C36" s="11" t="s">
        <v>83</v>
      </c>
    </row>
    <row r="37" spans="1:3" x14ac:dyDescent="0.2">
      <c r="A37" t="s">
        <v>43</v>
      </c>
    </row>
    <row r="38" spans="1:3" x14ac:dyDescent="0.2">
      <c r="A38" t="s">
        <v>44</v>
      </c>
      <c r="B38" t="s">
        <v>84</v>
      </c>
      <c r="C38" s="11" t="s">
        <v>85</v>
      </c>
    </row>
    <row r="39" spans="1:3" x14ac:dyDescent="0.2">
      <c r="A39" t="s">
        <v>64</v>
      </c>
      <c r="B39" s="4">
        <v>42369</v>
      </c>
    </row>
    <row r="40" spans="1:3" x14ac:dyDescent="0.2">
      <c r="A40" t="s">
        <v>4</v>
      </c>
      <c r="B40" s="4">
        <v>42242</v>
      </c>
      <c r="C40" s="11" t="s">
        <v>86</v>
      </c>
    </row>
    <row r="41" spans="1:3" x14ac:dyDescent="0.2">
      <c r="A41" s="9" t="s">
        <v>59</v>
      </c>
      <c r="B41" t="s">
        <v>101</v>
      </c>
    </row>
    <row r="42" spans="1:3" x14ac:dyDescent="0.2">
      <c r="A42" t="s">
        <v>35</v>
      </c>
      <c r="B42" s="4">
        <v>42645</v>
      </c>
      <c r="C42" s="11" t="s">
        <v>87</v>
      </c>
    </row>
    <row r="43" spans="1:3" x14ac:dyDescent="0.2">
      <c r="A43" t="s">
        <v>72</v>
      </c>
      <c r="B43" s="4">
        <v>41940</v>
      </c>
      <c r="C43" s="11">
        <v>1330106</v>
      </c>
    </row>
    <row r="44" spans="1:3" x14ac:dyDescent="0.2">
      <c r="A44" t="s">
        <v>34</v>
      </c>
      <c r="B44" s="4">
        <v>41940</v>
      </c>
      <c r="C44" s="11">
        <v>1330106</v>
      </c>
    </row>
    <row r="45" spans="1:3" x14ac:dyDescent="0.2">
      <c r="A45" t="s">
        <v>33</v>
      </c>
      <c r="B45" s="4">
        <v>41929</v>
      </c>
      <c r="C45" s="11">
        <v>1329007</v>
      </c>
    </row>
    <row r="46" spans="1:3" x14ac:dyDescent="0.2">
      <c r="A46" t="s">
        <v>39</v>
      </c>
      <c r="B46" s="4">
        <v>41912</v>
      </c>
      <c r="C46" s="11" t="s">
        <v>88</v>
      </c>
    </row>
    <row r="47" spans="1:3" x14ac:dyDescent="0.2">
      <c r="A47" t="s">
        <v>27</v>
      </c>
      <c r="B47" s="4">
        <v>42236</v>
      </c>
      <c r="C47" s="11">
        <v>690424344</v>
      </c>
    </row>
    <row r="48" spans="1:3" x14ac:dyDescent="0.2">
      <c r="A48" t="s">
        <v>60</v>
      </c>
      <c r="B48" s="13">
        <v>42095</v>
      </c>
      <c r="C48" s="11">
        <v>41380</v>
      </c>
    </row>
    <row r="49" spans="1:4" x14ac:dyDescent="0.2">
      <c r="A49" t="s">
        <v>36</v>
      </c>
      <c r="B49" s="4">
        <v>41690</v>
      </c>
      <c r="C49" s="11" t="s">
        <v>89</v>
      </c>
    </row>
    <row r="50" spans="1:4" x14ac:dyDescent="0.2">
      <c r="A50" t="s">
        <v>30</v>
      </c>
      <c r="B50" s="4">
        <v>41821</v>
      </c>
    </row>
    <row r="51" spans="1:4" x14ac:dyDescent="0.2">
      <c r="A51" s="9" t="s">
        <v>46</v>
      </c>
      <c r="B51" t="s">
        <v>101</v>
      </c>
    </row>
    <row r="52" spans="1:4" x14ac:dyDescent="0.2">
      <c r="A52" s="8" t="s">
        <v>53</v>
      </c>
    </row>
    <row r="53" spans="1:4" x14ac:dyDescent="0.2">
      <c r="A53" t="s">
        <v>1</v>
      </c>
      <c r="B53" s="4">
        <v>41866</v>
      </c>
      <c r="C53" s="11">
        <v>883995</v>
      </c>
    </row>
    <row r="54" spans="1:4" x14ac:dyDescent="0.2">
      <c r="A54" t="s">
        <v>11</v>
      </c>
      <c r="B54" s="4">
        <v>41662</v>
      </c>
      <c r="C54" s="11" t="s">
        <v>90</v>
      </c>
    </row>
    <row r="55" spans="1:4" x14ac:dyDescent="0.2">
      <c r="A55" t="s">
        <v>20</v>
      </c>
      <c r="B55" s="4">
        <v>41886</v>
      </c>
      <c r="C55" s="11">
        <v>1306602150</v>
      </c>
      <c r="D55" s="4"/>
    </row>
    <row r="56" spans="1:4" x14ac:dyDescent="0.2">
      <c r="A56" t="s">
        <v>24</v>
      </c>
      <c r="B56" s="4">
        <v>41807</v>
      </c>
      <c r="C56" s="11">
        <v>131689002</v>
      </c>
    </row>
    <row r="57" spans="1:4" x14ac:dyDescent="0.2">
      <c r="A57" t="s">
        <v>29</v>
      </c>
      <c r="B57" s="4">
        <v>41971</v>
      </c>
      <c r="C57" s="11" t="s">
        <v>91</v>
      </c>
    </row>
    <row r="58" spans="1:4" x14ac:dyDescent="0.2">
      <c r="A58" t="s">
        <v>21</v>
      </c>
      <c r="B58" s="4">
        <v>41971</v>
      </c>
      <c r="C58" s="11" t="s">
        <v>103</v>
      </c>
    </row>
    <row r="59" spans="1:4" x14ac:dyDescent="0.2">
      <c r="A59" t="s">
        <v>61</v>
      </c>
    </row>
    <row r="60" spans="1:4" x14ac:dyDescent="0.2">
      <c r="A60" t="s">
        <v>10</v>
      </c>
      <c r="B60" s="4">
        <v>42036</v>
      </c>
      <c r="C60" s="11">
        <v>1022015</v>
      </c>
    </row>
    <row r="61" spans="1:4" x14ac:dyDescent="0.2">
      <c r="A61" t="s">
        <v>9</v>
      </c>
      <c r="B61" s="4">
        <v>41870</v>
      </c>
      <c r="C61" s="11">
        <v>32530129</v>
      </c>
    </row>
    <row r="62" spans="1:4" x14ac:dyDescent="0.2">
      <c r="A62" t="s">
        <v>19</v>
      </c>
      <c r="B62" s="4">
        <v>41935</v>
      </c>
      <c r="C62" s="11" t="s">
        <v>92</v>
      </c>
    </row>
    <row r="63" spans="1:4" x14ac:dyDescent="0.2">
      <c r="A63" t="s">
        <v>70</v>
      </c>
      <c r="B63" s="4">
        <v>42405</v>
      </c>
      <c r="C63" s="11" t="s">
        <v>93</v>
      </c>
    </row>
    <row r="64" spans="1:4" x14ac:dyDescent="0.2">
      <c r="A64" t="s">
        <v>49</v>
      </c>
      <c r="B64" s="4">
        <v>42439</v>
      </c>
      <c r="C64" s="11" t="s">
        <v>94</v>
      </c>
    </row>
    <row r="65" spans="1:3" x14ac:dyDescent="0.2">
      <c r="A65" t="s">
        <v>50</v>
      </c>
      <c r="B65" s="4">
        <v>42431</v>
      </c>
      <c r="C65" s="11" t="s">
        <v>95</v>
      </c>
    </row>
    <row r="66" spans="1:3" x14ac:dyDescent="0.2">
      <c r="A66" t="s">
        <v>48</v>
      </c>
      <c r="B66" s="4">
        <v>42438</v>
      </c>
      <c r="C66" s="11" t="s">
        <v>96</v>
      </c>
    </row>
    <row r="67" spans="1:3" x14ac:dyDescent="0.2">
      <c r="A67" t="s">
        <v>69</v>
      </c>
      <c r="C67" s="11" t="s">
        <v>97</v>
      </c>
    </row>
    <row r="68" spans="1:3" x14ac:dyDescent="0.2">
      <c r="A68" t="s">
        <v>7</v>
      </c>
      <c r="C68" s="11" t="s">
        <v>98</v>
      </c>
    </row>
    <row r="69" spans="1:3" x14ac:dyDescent="0.2">
      <c r="A69" s="10" t="s">
        <v>73</v>
      </c>
    </row>
    <row r="70" spans="1:3" x14ac:dyDescent="0.2">
      <c r="A70" s="9" t="s">
        <v>74</v>
      </c>
      <c r="B70" t="s">
        <v>100</v>
      </c>
    </row>
    <row r="71" spans="1:3" x14ac:dyDescent="0.2">
      <c r="A71" s="9" t="s">
        <v>75</v>
      </c>
      <c r="B71" t="s">
        <v>99</v>
      </c>
    </row>
  </sheetData>
  <sortState ref="A1:C9">
    <sortCondition ref="A1"/>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Boitex6</vt:lpstr>
      <vt:lpstr>Acceuil</vt:lpstr>
      <vt:lpstr>Info</vt:lpstr>
      <vt:lpstr>Ingredients</vt:lpstr>
      <vt:lpstr>Fabrication</vt:lpstr>
      <vt:lpstr>Tracabiliter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dc:creator>
  <cp:lastModifiedBy>Julien</cp:lastModifiedBy>
  <cp:lastPrinted>2014-07-22T16:56:04Z</cp:lastPrinted>
  <dcterms:created xsi:type="dcterms:W3CDTF">2013-09-15T07:59:46Z</dcterms:created>
  <dcterms:modified xsi:type="dcterms:W3CDTF">2014-09-27T20:12:09Z</dcterms:modified>
</cp:coreProperties>
</file>