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15480" windowHeight="8265" activeTab="1"/>
  </bookViews>
  <sheets>
    <sheet name="Calcul" sheetId="1" r:id="rId1"/>
    <sheet name="Out cOSTbis" sheetId="4" r:id="rId2"/>
  </sheets>
  <definedNames>
    <definedName name="_xlnm._FilterDatabase" localSheetId="0" hidden="1">Calcul!$A$1:$H$1</definedName>
    <definedName name="_xlnm._FilterDatabase" localSheetId="1" hidden="1">'Out cOSTbis'!$A$1:$N$1</definedName>
  </definedNames>
  <calcPr calcId="125725"/>
</workbook>
</file>

<file path=xl/calcChain.xml><?xml version="1.0" encoding="utf-8"?>
<calcChain xmlns="http://schemas.openxmlformats.org/spreadsheetml/2006/main">
  <c r="G38" i="1" a="1"/>
  <c r="G38" s="1"/>
  <c r="G39" a="1"/>
  <c r="G39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92" a="1"/>
  <c r="G92" s="1"/>
  <c r="G93" a="1"/>
  <c r="G93" s="1"/>
  <c r="G94" a="1"/>
  <c r="G94" s="1"/>
  <c r="G95" a="1"/>
  <c r="G95" s="1"/>
  <c r="G96" a="1"/>
  <c r="G96" s="1"/>
  <c r="G97" a="1"/>
  <c r="G97" s="1"/>
  <c r="G98" a="1"/>
  <c r="G98" s="1"/>
  <c r="G99" a="1"/>
  <c r="G99" s="1"/>
  <c r="G100" a="1"/>
  <c r="G100" s="1"/>
  <c r="G101" a="1"/>
  <c r="G101" s="1"/>
  <c r="G102" a="1"/>
  <c r="G102" s="1"/>
  <c r="G103" a="1"/>
  <c r="G103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G113" a="1"/>
  <c r="G113" s="1"/>
  <c r="G114" a="1"/>
  <c r="G114" s="1"/>
  <c r="G115" a="1"/>
  <c r="G115" s="1"/>
  <c r="G116" a="1"/>
  <c r="G116" s="1"/>
  <c r="G117" a="1"/>
  <c r="G117" s="1"/>
  <c r="G118" a="1"/>
  <c r="G118" s="1"/>
  <c r="G119" a="1"/>
  <c r="G119" s="1"/>
  <c r="G120" a="1"/>
  <c r="G120" s="1"/>
  <c r="G121" a="1"/>
  <c r="G121" s="1"/>
  <c r="G122" a="1"/>
  <c r="G122" s="1"/>
  <c r="G123" a="1"/>
  <c r="G123" s="1"/>
  <c r="G124" a="1"/>
  <c r="G124" s="1"/>
  <c r="G125" a="1"/>
  <c r="G125" s="1"/>
  <c r="G126" a="1"/>
  <c r="G126" s="1"/>
  <c r="G127" a="1"/>
  <c r="G127" s="1"/>
  <c r="G128" a="1"/>
  <c r="G128" s="1"/>
  <c r="G129" a="1"/>
  <c r="G129" s="1"/>
  <c r="G130" a="1"/>
  <c r="G130" s="1"/>
  <c r="G131" a="1"/>
  <c r="G131" s="1"/>
  <c r="G132" a="1"/>
  <c r="G132" s="1"/>
  <c r="G133" a="1"/>
  <c r="G133"/>
  <c r="G134" a="1"/>
  <c r="G134" s="1"/>
  <c r="G135" a="1"/>
  <c r="G135" s="1"/>
  <c r="G136" a="1"/>
  <c r="G136" s="1"/>
  <c r="G137" a="1"/>
  <c r="G137" s="1"/>
  <c r="G138" a="1"/>
  <c r="G138" s="1"/>
  <c r="G139" a="1"/>
  <c r="G139" s="1"/>
  <c r="G140" a="1"/>
  <c r="G140" s="1"/>
  <c r="G141" a="1"/>
  <c r="G141" s="1"/>
  <c r="G142" a="1"/>
  <c r="G142" s="1"/>
  <c r="G143" a="1"/>
  <c r="G143" s="1"/>
  <c r="G144" a="1"/>
  <c r="G144"/>
  <c r="G145" a="1"/>
  <c r="G145"/>
  <c r="G146" a="1"/>
  <c r="G146" s="1"/>
  <c r="G147" a="1"/>
  <c r="G147" s="1"/>
  <c r="G148" a="1"/>
  <c r="G148" s="1"/>
  <c r="G149" a="1"/>
  <c r="G149" s="1"/>
  <c r="G150" a="1"/>
  <c r="G150" s="1"/>
  <c r="G151" a="1"/>
  <c r="G151" s="1"/>
  <c r="G152" a="1"/>
  <c r="G152" s="1"/>
  <c r="G153" a="1"/>
  <c r="G153" s="1"/>
  <c r="G154" a="1"/>
  <c r="G154" s="1"/>
  <c r="G155" a="1"/>
  <c r="G155" s="1"/>
  <c r="G156" a="1"/>
  <c r="G156" s="1"/>
  <c r="G157" a="1"/>
  <c r="G157" s="1"/>
  <c r="G158" a="1"/>
  <c r="G158" s="1"/>
  <c r="G159" a="1"/>
  <c r="G159" s="1"/>
  <c r="G160" a="1"/>
  <c r="G160" s="1"/>
  <c r="G161" a="1"/>
  <c r="G161" s="1"/>
  <c r="G162" a="1"/>
  <c r="G162" s="1"/>
  <c r="G163" a="1"/>
  <c r="G163" s="1"/>
  <c r="G164" a="1"/>
  <c r="G164" s="1"/>
  <c r="G165" a="1"/>
  <c r="G165" s="1"/>
  <c r="G166" a="1"/>
  <c r="G166" s="1"/>
  <c r="G167" a="1"/>
  <c r="G167"/>
  <c r="G168" a="1"/>
  <c r="G168"/>
  <c r="G169" a="1"/>
  <c r="G169" s="1"/>
  <c r="G170" a="1"/>
  <c r="G170" s="1"/>
  <c r="G171" a="1"/>
  <c r="G171" s="1"/>
  <c r="G172" a="1"/>
  <c r="G172" s="1"/>
  <c r="G173" a="1"/>
  <c r="G173" s="1"/>
  <c r="G174" a="1"/>
  <c r="G174" s="1"/>
  <c r="G175" a="1"/>
  <c r="G175" s="1"/>
  <c r="G176" a="1"/>
  <c r="G176" s="1"/>
  <c r="G177" a="1"/>
  <c r="G177" s="1"/>
  <c r="G178" a="1"/>
  <c r="G178" s="1"/>
  <c r="G179" a="1"/>
  <c r="G179" s="1"/>
  <c r="G180" a="1"/>
  <c r="G180" s="1"/>
  <c r="G181" a="1"/>
  <c r="G181" s="1"/>
  <c r="G182" a="1"/>
  <c r="G182" s="1"/>
  <c r="G183" a="1"/>
  <c r="G183"/>
  <c r="G184" a="1"/>
  <c r="G184" s="1"/>
  <c r="G185" a="1"/>
  <c r="G185" s="1"/>
  <c r="G186" a="1"/>
  <c r="G186" s="1"/>
  <c r="G187" a="1"/>
  <c r="G187" s="1"/>
  <c r="G188" a="1"/>
  <c r="G188" s="1"/>
  <c r="G189" a="1"/>
  <c r="G189" s="1"/>
  <c r="G190" a="1"/>
  <c r="G190" s="1"/>
  <c r="G191" a="1"/>
  <c r="G191" s="1"/>
  <c r="G192" a="1"/>
  <c r="G192" s="1"/>
  <c r="G193" a="1"/>
  <c r="G193" s="1"/>
  <c r="G194" a="1"/>
  <c r="G194" s="1"/>
  <c r="G195" a="1"/>
  <c r="G195" s="1"/>
  <c r="G196" a="1"/>
  <c r="G196" s="1"/>
  <c r="G197" a="1"/>
  <c r="G197" s="1"/>
  <c r="G198" a="1"/>
  <c r="G198" s="1"/>
  <c r="G199" a="1"/>
  <c r="G199" s="1"/>
  <c r="G200" a="1"/>
  <c r="G200" s="1"/>
  <c r="G201" a="1"/>
  <c r="G201" s="1"/>
  <c r="G202" a="1"/>
  <c r="G202" s="1"/>
  <c r="G203" a="1"/>
  <c r="G203" s="1"/>
  <c r="G204" a="1"/>
  <c r="G204" s="1"/>
  <c r="G205" a="1"/>
  <c r="G205" s="1"/>
  <c r="G206" a="1"/>
  <c r="G206" s="1"/>
  <c r="G207" a="1"/>
  <c r="G207" s="1"/>
  <c r="G208" a="1"/>
  <c r="G208" s="1"/>
  <c r="G209" a="1"/>
  <c r="G209" s="1"/>
  <c r="G210" a="1"/>
  <c r="G210" s="1"/>
  <c r="G211" a="1"/>
  <c r="G211" s="1"/>
  <c r="G212" a="1"/>
  <c r="G212" s="1"/>
  <c r="G213" a="1"/>
  <c r="G213" s="1"/>
  <c r="G214" a="1"/>
  <c r="G214" s="1"/>
  <c r="G215" a="1"/>
  <c r="G215" s="1"/>
  <c r="G216" a="1"/>
  <c r="G216" s="1"/>
  <c r="G217" a="1"/>
  <c r="G217" s="1"/>
  <c r="G218" a="1"/>
  <c r="G218" s="1"/>
  <c r="G219" a="1"/>
  <c r="G219" s="1"/>
  <c r="G220" a="1"/>
  <c r="G220" s="1"/>
  <c r="G221" a="1"/>
  <c r="G221" s="1"/>
  <c r="G222" a="1"/>
  <c r="G222" s="1"/>
  <c r="G223" a="1"/>
  <c r="G223" s="1"/>
  <c r="G224" a="1"/>
  <c r="G224" s="1"/>
  <c r="G225" a="1"/>
  <c r="G225" s="1"/>
  <c r="G226" a="1"/>
  <c r="G226" s="1"/>
  <c r="G227" a="1"/>
  <c r="G227" s="1"/>
  <c r="G228" a="1"/>
  <c r="G228" s="1"/>
  <c r="G229" a="1"/>
  <c r="G229" s="1"/>
  <c r="G230" a="1"/>
  <c r="G230" s="1"/>
  <c r="G231" a="1"/>
  <c r="G231"/>
  <c r="G232" a="1"/>
  <c r="G232"/>
  <c r="G233" a="1"/>
  <c r="G233" s="1"/>
  <c r="G234" a="1"/>
  <c r="G234" s="1"/>
  <c r="G235" a="1"/>
  <c r="G235" s="1"/>
  <c r="G236" a="1"/>
  <c r="G236" s="1"/>
  <c r="G237" a="1"/>
  <c r="G237" s="1"/>
  <c r="G238" a="1"/>
  <c r="G238" s="1"/>
  <c r="G239" a="1"/>
  <c r="G239" s="1"/>
  <c r="G240" a="1"/>
  <c r="G240" s="1"/>
  <c r="G241" a="1"/>
  <c r="G241" s="1"/>
  <c r="G242" a="1"/>
  <c r="G242" s="1"/>
  <c r="G243" a="1"/>
  <c r="G243" s="1"/>
  <c r="G244" a="1"/>
  <c r="G244" s="1"/>
  <c r="G245" a="1"/>
  <c r="G245" s="1"/>
  <c r="G246" a="1"/>
  <c r="G246" s="1"/>
  <c r="G247" a="1"/>
  <c r="G247" s="1"/>
  <c r="G248" a="1"/>
  <c r="G248" s="1"/>
  <c r="G249" a="1"/>
  <c r="G249" s="1"/>
  <c r="G250" a="1"/>
  <c r="G250" s="1"/>
  <c r="G251" a="1"/>
  <c r="G251" s="1"/>
  <c r="G252" a="1"/>
  <c r="G252" s="1"/>
  <c r="G253" a="1"/>
  <c r="G253" s="1"/>
  <c r="G254" a="1"/>
  <c r="G254" s="1"/>
  <c r="G255" a="1"/>
  <c r="G255"/>
  <c r="G256" a="1"/>
  <c r="G256"/>
  <c r="G257" a="1"/>
  <c r="G257" s="1"/>
  <c r="G258" a="1"/>
  <c r="G258" s="1"/>
  <c r="G259" a="1"/>
  <c r="G259"/>
  <c r="G260" a="1"/>
  <c r="G260" s="1"/>
  <c r="G261" a="1"/>
  <c r="G261" s="1"/>
  <c r="G262" a="1"/>
  <c r="G262" s="1"/>
  <c r="G263" a="1"/>
  <c r="G263" s="1"/>
  <c r="G264" a="1"/>
  <c r="G264" s="1"/>
  <c r="G265" a="1"/>
  <c r="G265" s="1"/>
  <c r="G266" a="1"/>
  <c r="G266" s="1"/>
  <c r="G267" a="1"/>
  <c r="G267" s="1"/>
  <c r="G268" a="1"/>
  <c r="G268" s="1"/>
  <c r="G269" a="1"/>
  <c r="G269" s="1"/>
  <c r="G270" a="1"/>
  <c r="G270" s="1"/>
  <c r="G271" a="1"/>
  <c r="G271" s="1"/>
  <c r="G272" a="1"/>
  <c r="G272" s="1"/>
  <c r="G273" a="1"/>
  <c r="G273" s="1"/>
  <c r="G274" a="1"/>
  <c r="G274" s="1"/>
  <c r="G275" a="1"/>
  <c r="G275" s="1"/>
  <c r="G276" a="1"/>
  <c r="G276" s="1"/>
  <c r="G277" a="1"/>
  <c r="G277" s="1"/>
  <c r="G278" a="1"/>
  <c r="G278" s="1"/>
  <c r="G279" a="1"/>
  <c r="G279" s="1"/>
  <c r="G280" a="1"/>
  <c r="G280" s="1"/>
  <c r="G281" a="1"/>
  <c r="G281" s="1"/>
  <c r="G282" a="1"/>
  <c r="G282" s="1"/>
  <c r="G283" a="1"/>
  <c r="G283" s="1"/>
  <c r="G284" a="1"/>
  <c r="G284" s="1"/>
  <c r="G285" a="1"/>
  <c r="G285" s="1"/>
  <c r="G286" a="1"/>
  <c r="G286" s="1"/>
  <c r="G287" a="1"/>
  <c r="G287" s="1"/>
  <c r="G288" a="1"/>
  <c r="G288" s="1"/>
  <c r="G289" a="1"/>
  <c r="G289" s="1"/>
  <c r="G290" a="1"/>
  <c r="G290" s="1"/>
  <c r="G291" a="1"/>
  <c r="G291" s="1"/>
  <c r="G292" a="1"/>
  <c r="G292" s="1"/>
  <c r="G293" a="1"/>
  <c r="G293" s="1"/>
  <c r="G294" a="1"/>
  <c r="G294" s="1"/>
  <c r="G295" a="1"/>
  <c r="G295"/>
  <c r="G296" a="1"/>
  <c r="G296" s="1"/>
  <c r="G297" a="1"/>
  <c r="G297" s="1"/>
  <c r="G298" a="1"/>
  <c r="G298" s="1"/>
  <c r="G299" a="1"/>
  <c r="G299" s="1"/>
  <c r="G300" a="1"/>
  <c r="G300" s="1"/>
  <c r="G301" a="1"/>
  <c r="G301" s="1"/>
  <c r="G302" a="1"/>
  <c r="G302" s="1"/>
  <c r="G303" a="1"/>
  <c r="G303" s="1"/>
  <c r="G304" a="1"/>
  <c r="G304" s="1"/>
  <c r="G305" a="1"/>
  <c r="G305" s="1"/>
  <c r="G306" a="1"/>
  <c r="G306" s="1"/>
  <c r="G307" a="1"/>
  <c r="G307" s="1"/>
  <c r="G308" a="1"/>
  <c r="G308" s="1"/>
  <c r="G309" a="1"/>
  <c r="G309" s="1"/>
  <c r="G310" a="1"/>
  <c r="G310" s="1"/>
  <c r="G311" a="1"/>
  <c r="G311" s="1"/>
  <c r="G312" a="1"/>
  <c r="G312" s="1"/>
  <c r="G313" a="1"/>
  <c r="G313" s="1"/>
  <c r="G314" a="1"/>
  <c r="G314" s="1"/>
  <c r="G315" a="1"/>
  <c r="G315" s="1"/>
  <c r="G316" a="1"/>
  <c r="G316" s="1"/>
  <c r="G317" a="1"/>
  <c r="G317" s="1"/>
  <c r="G318" a="1"/>
  <c r="G318" s="1"/>
  <c r="G319" a="1"/>
  <c r="G319"/>
  <c r="G320" a="1"/>
  <c r="G320"/>
  <c r="G321" a="1"/>
  <c r="G321" s="1"/>
  <c r="G322" a="1"/>
  <c r="G322" s="1"/>
  <c r="G323" a="1"/>
  <c r="G323" s="1"/>
  <c r="G324" a="1"/>
  <c r="G324" s="1"/>
  <c r="G325" a="1"/>
  <c r="G325" s="1"/>
  <c r="G326" a="1"/>
  <c r="G326" s="1"/>
  <c r="G327" a="1"/>
  <c r="G327"/>
  <c r="G328" a="1"/>
  <c r="G328" s="1"/>
  <c r="G329" a="1"/>
  <c r="G329" s="1"/>
  <c r="G330" a="1"/>
  <c r="G330" s="1"/>
  <c r="G331" a="1"/>
  <c r="G331" s="1"/>
  <c r="G332" a="1"/>
  <c r="G332" s="1"/>
  <c r="G333" a="1"/>
  <c r="G333" s="1"/>
  <c r="G334" a="1"/>
  <c r="G334" s="1"/>
  <c r="G335" a="1"/>
  <c r="G335" s="1"/>
  <c r="G336" a="1"/>
  <c r="G336" s="1"/>
  <c r="G337" a="1"/>
  <c r="G337" s="1"/>
  <c r="G338" a="1"/>
  <c r="G338" s="1"/>
  <c r="G339" a="1"/>
  <c r="G339" s="1"/>
  <c r="G340" a="1"/>
  <c r="G340" s="1"/>
  <c r="G341" a="1"/>
  <c r="G341" s="1"/>
  <c r="G342" a="1"/>
  <c r="G342" s="1"/>
  <c r="G343" a="1"/>
  <c r="G343" s="1"/>
  <c r="G344" a="1"/>
  <c r="G344" s="1"/>
  <c r="G345" a="1"/>
  <c r="G345" s="1"/>
  <c r="G346" a="1"/>
  <c r="G346" s="1"/>
  <c r="G347" a="1"/>
  <c r="G347" s="1"/>
  <c r="G348" a="1"/>
  <c r="G348" s="1"/>
  <c r="G349" a="1"/>
  <c r="G349" s="1"/>
  <c r="G350" a="1"/>
  <c r="G350" s="1"/>
  <c r="G351" a="1"/>
  <c r="G351" s="1"/>
  <c r="G352" a="1"/>
  <c r="G352" s="1"/>
  <c r="G353" a="1"/>
  <c r="G353" s="1"/>
  <c r="G354" a="1"/>
  <c r="G354" s="1"/>
  <c r="G355" a="1"/>
  <c r="G355" s="1"/>
  <c r="G356" a="1"/>
  <c r="G356" s="1"/>
  <c r="G357" a="1"/>
  <c r="G357" s="1"/>
  <c r="G358" a="1"/>
  <c r="G358" s="1"/>
  <c r="G359" a="1"/>
  <c r="G359"/>
  <c r="G360" a="1"/>
  <c r="G360"/>
  <c r="G361" a="1"/>
  <c r="G361" s="1"/>
  <c r="G362" a="1"/>
  <c r="G362" s="1"/>
  <c r="G363" a="1"/>
  <c r="G363" s="1"/>
  <c r="G364" a="1"/>
  <c r="G364" s="1"/>
  <c r="G365" a="1"/>
  <c r="G365" s="1"/>
  <c r="G366" a="1"/>
  <c r="G366" s="1"/>
  <c r="G367" a="1"/>
  <c r="G367" s="1"/>
  <c r="G368" a="1"/>
  <c r="G368" s="1"/>
  <c r="G369" a="1"/>
  <c r="G369" s="1"/>
  <c r="G370" a="1"/>
  <c r="G370" s="1"/>
  <c r="G371" a="1"/>
  <c r="G371" s="1"/>
  <c r="G372" a="1"/>
  <c r="G372" s="1"/>
  <c r="G373" a="1"/>
  <c r="G373" s="1"/>
  <c r="G374" a="1"/>
  <c r="G374" s="1"/>
  <c r="G375" a="1"/>
  <c r="G375" s="1"/>
  <c r="G376" a="1"/>
  <c r="G376" s="1"/>
  <c r="G377" a="1"/>
  <c r="G377" s="1"/>
  <c r="G378" a="1"/>
  <c r="G378" s="1"/>
  <c r="G379" a="1"/>
  <c r="G379" s="1"/>
  <c r="G380" a="1"/>
  <c r="G380" s="1"/>
  <c r="G381" a="1"/>
  <c r="G381"/>
  <c r="G382" a="1"/>
  <c r="G382"/>
  <c r="G383" a="1"/>
  <c r="G383" s="1"/>
  <c r="G384" a="1"/>
  <c r="G384" s="1"/>
  <c r="G385" a="1"/>
  <c r="G385" s="1"/>
  <c r="G386" a="1"/>
  <c r="G386" s="1"/>
  <c r="G387" a="1"/>
  <c r="G387" s="1"/>
  <c r="G388" a="1"/>
  <c r="G388" s="1"/>
  <c r="G389" a="1"/>
  <c r="G389" s="1"/>
  <c r="G390" a="1"/>
  <c r="G390" s="1"/>
  <c r="G391" a="1"/>
  <c r="G391" s="1"/>
  <c r="G392" a="1"/>
  <c r="G392" s="1"/>
  <c r="G393" a="1"/>
  <c r="G393" s="1"/>
  <c r="G394" a="1"/>
  <c r="G394" s="1"/>
  <c r="G395" a="1"/>
  <c r="G395" s="1"/>
  <c r="G396" a="1"/>
  <c r="G396" s="1"/>
  <c r="G397" a="1"/>
  <c r="G397" s="1"/>
  <c r="G398" a="1"/>
  <c r="G398" s="1"/>
  <c r="G399" a="1"/>
  <c r="G399" s="1"/>
  <c r="G400" a="1"/>
  <c r="G400" s="1"/>
  <c r="G401" a="1"/>
  <c r="G401" s="1"/>
  <c r="G402" a="1"/>
  <c r="G402" s="1"/>
  <c r="G403" a="1"/>
  <c r="G403" s="1"/>
  <c r="G404" a="1"/>
  <c r="G404" s="1"/>
  <c r="G405" a="1"/>
  <c r="G405" s="1"/>
  <c r="G406" a="1"/>
  <c r="G406" s="1"/>
  <c r="G407" a="1"/>
  <c r="G407" s="1"/>
  <c r="G408" a="1"/>
  <c r="G408" s="1"/>
  <c r="G409" a="1"/>
  <c r="G409" s="1"/>
  <c r="G410" a="1"/>
  <c r="G410" s="1"/>
  <c r="G411" a="1"/>
  <c r="G411" s="1"/>
  <c r="G412" a="1"/>
  <c r="G412" s="1"/>
  <c r="G413" a="1"/>
  <c r="G413" s="1"/>
  <c r="G414" a="1"/>
  <c r="G414" s="1"/>
  <c r="G415" a="1"/>
  <c r="G415" s="1"/>
  <c r="G416" a="1"/>
  <c r="G416" s="1"/>
  <c r="G417" a="1"/>
  <c r="G417" s="1"/>
  <c r="G418" a="1"/>
  <c r="G418" s="1"/>
  <c r="G419" a="1"/>
  <c r="G419" s="1"/>
  <c r="G420" a="1"/>
  <c r="G420" s="1"/>
  <c r="G421" a="1"/>
  <c r="G421" s="1"/>
  <c r="G422" a="1"/>
  <c r="G422" s="1"/>
  <c r="G423" a="1"/>
  <c r="G423" s="1"/>
  <c r="G424" a="1"/>
  <c r="G424" s="1"/>
  <c r="G425" a="1"/>
  <c r="G425" s="1"/>
  <c r="G426" a="1"/>
  <c r="G426" s="1"/>
  <c r="G427" a="1"/>
  <c r="G427" s="1"/>
  <c r="G428" a="1"/>
  <c r="G428" s="1"/>
  <c r="G429" a="1"/>
  <c r="G429" s="1"/>
  <c r="G430" a="1"/>
  <c r="G430" s="1"/>
  <c r="G431" a="1"/>
  <c r="G431" s="1"/>
  <c r="G432" a="1"/>
  <c r="G432" s="1"/>
  <c r="G433" a="1"/>
  <c r="G433" s="1"/>
  <c r="G434" a="1"/>
  <c r="G434" s="1"/>
  <c r="G435" a="1"/>
  <c r="G435" s="1"/>
  <c r="G436" a="1"/>
  <c r="G436" s="1"/>
  <c r="G437" a="1"/>
  <c r="G437" s="1"/>
  <c r="G438" a="1"/>
  <c r="G438" s="1"/>
  <c r="G439" a="1"/>
  <c r="G439" s="1"/>
  <c r="G440" a="1"/>
  <c r="G440" s="1"/>
  <c r="G441" a="1"/>
  <c r="G441" s="1"/>
  <c r="G442" a="1"/>
  <c r="G442" s="1"/>
  <c r="G443" a="1"/>
  <c r="G443" s="1"/>
  <c r="G444" a="1"/>
  <c r="G444" s="1"/>
  <c r="G445" a="1"/>
  <c r="G445" s="1"/>
  <c r="G446" a="1"/>
  <c r="G446" s="1"/>
  <c r="G447" a="1"/>
  <c r="G447" s="1"/>
  <c r="G448" a="1"/>
  <c r="G448" s="1"/>
  <c r="G449" a="1"/>
  <c r="G449" s="1"/>
  <c r="G450" a="1"/>
  <c r="G450" s="1"/>
  <c r="G451" a="1"/>
  <c r="G451" s="1"/>
  <c r="G452" a="1"/>
  <c r="G452" s="1"/>
  <c r="G453" a="1"/>
  <c r="G453" s="1"/>
  <c r="G454" a="1"/>
  <c r="G454" s="1"/>
  <c r="G455" a="1"/>
  <c r="G455" s="1"/>
  <c r="G456" a="1"/>
  <c r="G456" s="1"/>
  <c r="G457" a="1"/>
  <c r="G457" s="1"/>
  <c r="G458" a="1"/>
  <c r="G458" s="1"/>
  <c r="G459" a="1"/>
  <c r="G459" s="1"/>
  <c r="G460" a="1"/>
  <c r="G460" s="1"/>
  <c r="G461" a="1"/>
  <c r="G461" s="1"/>
  <c r="G462" a="1"/>
  <c r="G462" s="1"/>
  <c r="G463" a="1"/>
  <c r="G463" s="1"/>
  <c r="G464" a="1"/>
  <c r="G464" s="1"/>
  <c r="G465" a="1"/>
  <c r="G465" s="1"/>
  <c r="G466" a="1"/>
  <c r="G466" s="1"/>
  <c r="G467" a="1"/>
  <c r="G467" s="1"/>
  <c r="G468" a="1"/>
  <c r="G468" s="1"/>
  <c r="G469" a="1"/>
  <c r="G469" s="1"/>
  <c r="G470" a="1"/>
  <c r="G470" s="1"/>
  <c r="G471" a="1"/>
  <c r="G471" s="1"/>
  <c r="G472" a="1"/>
  <c r="G472" s="1"/>
  <c r="G473" a="1"/>
  <c r="G473" s="1"/>
  <c r="G474" a="1"/>
  <c r="G474" s="1"/>
  <c r="G475" a="1"/>
  <c r="G475" s="1"/>
  <c r="G476" a="1"/>
  <c r="G476" s="1"/>
  <c r="G477" a="1"/>
  <c r="G477" s="1"/>
  <c r="G478" a="1"/>
  <c r="G478" s="1"/>
  <c r="G479" a="1"/>
  <c r="G479" s="1"/>
  <c r="G480" a="1"/>
  <c r="G480" s="1"/>
  <c r="G481" a="1"/>
  <c r="G481" s="1"/>
  <c r="G482" a="1"/>
  <c r="G482"/>
  <c r="G483" a="1"/>
  <c r="G483" s="1"/>
  <c r="G484" a="1"/>
  <c r="G484" s="1"/>
  <c r="G485" a="1"/>
  <c r="G485" s="1"/>
  <c r="G486" a="1"/>
  <c r="G486" s="1"/>
  <c r="G487" a="1"/>
  <c r="G487" s="1"/>
  <c r="G488" a="1"/>
  <c r="G488" s="1"/>
  <c r="G489" a="1"/>
  <c r="G489" s="1"/>
  <c r="G490" a="1"/>
  <c r="G490" s="1"/>
  <c r="G491" a="1"/>
  <c r="G491" s="1"/>
  <c r="G492" a="1"/>
  <c r="G492" s="1"/>
  <c r="G493" a="1"/>
  <c r="G493" s="1"/>
  <c r="G494" a="1"/>
  <c r="G494" s="1"/>
  <c r="G495" a="1"/>
  <c r="G495" s="1"/>
  <c r="G496" a="1"/>
  <c r="G496" s="1"/>
  <c r="G497" a="1"/>
  <c r="G497" s="1"/>
  <c r="G498" a="1"/>
  <c r="G498" s="1"/>
  <c r="G499" a="1"/>
  <c r="G499" s="1"/>
  <c r="G500" a="1"/>
  <c r="G500" s="1"/>
  <c r="G501" a="1"/>
  <c r="G501" s="1"/>
  <c r="G502" a="1"/>
  <c r="G502" s="1"/>
  <c r="G503" a="1"/>
  <c r="G503" s="1"/>
  <c r="G504" a="1"/>
  <c r="G504" s="1"/>
  <c r="G505" a="1"/>
  <c r="G505" s="1"/>
  <c r="G506" a="1"/>
  <c r="G506" s="1"/>
  <c r="G507" a="1"/>
  <c r="G507" s="1"/>
  <c r="G508" a="1"/>
  <c r="G508" s="1"/>
  <c r="G509" a="1"/>
  <c r="G509" s="1"/>
  <c r="G510" a="1"/>
  <c r="G510" s="1"/>
  <c r="G511" a="1"/>
  <c r="G511" s="1"/>
  <c r="G512" a="1"/>
  <c r="G512" s="1"/>
  <c r="G513" a="1"/>
  <c r="G513" s="1"/>
  <c r="G514" a="1"/>
  <c r="G514" s="1"/>
  <c r="G515" a="1"/>
  <c r="G515" s="1"/>
  <c r="G516" a="1"/>
  <c r="G516" s="1"/>
  <c r="G517" a="1"/>
  <c r="G517" s="1"/>
  <c r="G518" a="1"/>
  <c r="G518" s="1"/>
  <c r="G519" a="1"/>
  <c r="G519" s="1"/>
  <c r="G520" a="1"/>
  <c r="G520" s="1"/>
  <c r="G521" a="1"/>
  <c r="G521" s="1"/>
  <c r="G522" a="1"/>
  <c r="G522"/>
  <c r="G523" a="1"/>
  <c r="G523" s="1"/>
  <c r="G524" a="1"/>
  <c r="G524" s="1"/>
  <c r="G525" a="1"/>
  <c r="G525" s="1"/>
  <c r="G526" a="1"/>
  <c r="G526" s="1"/>
  <c r="G527" a="1"/>
  <c r="G527" s="1"/>
  <c r="G528" a="1"/>
  <c r="G528" s="1"/>
  <c r="G529" a="1"/>
  <c r="G529" s="1"/>
  <c r="G530" a="1"/>
  <c r="G530" s="1"/>
  <c r="G531" a="1"/>
  <c r="G531" s="1"/>
  <c r="G532" a="1"/>
  <c r="G532" s="1"/>
  <c r="G533" a="1"/>
  <c r="G533" s="1"/>
  <c r="G534" a="1"/>
  <c r="G534" s="1"/>
  <c r="G535" a="1"/>
  <c r="G535" s="1"/>
  <c r="G536" a="1"/>
  <c r="G536" s="1"/>
  <c r="G537" a="1"/>
  <c r="G537" s="1"/>
  <c r="G538" a="1"/>
  <c r="G538" s="1"/>
  <c r="G539" a="1"/>
  <c r="G539" s="1"/>
  <c r="G540" a="1"/>
  <c r="G540" s="1"/>
  <c r="G541" a="1"/>
  <c r="G541" s="1"/>
  <c r="G542" a="1"/>
  <c r="G542" s="1"/>
  <c r="G543" a="1"/>
  <c r="G543" s="1"/>
  <c r="G544" a="1"/>
  <c r="G544" s="1"/>
  <c r="G545" a="1"/>
  <c r="G545" s="1"/>
  <c r="G546" a="1"/>
  <c r="G546" s="1"/>
  <c r="G547" a="1"/>
  <c r="G547" s="1"/>
  <c r="G548" a="1"/>
  <c r="G548" s="1"/>
  <c r="G549" a="1"/>
  <c r="G549" s="1"/>
  <c r="G550" a="1"/>
  <c r="G550" s="1"/>
  <c r="G551" a="1"/>
  <c r="G551" s="1"/>
  <c r="G552" a="1"/>
  <c r="G552" s="1"/>
  <c r="G553" a="1"/>
  <c r="G553" s="1"/>
  <c r="G554" a="1"/>
  <c r="G554"/>
  <c r="G555" a="1"/>
  <c r="G555" s="1"/>
  <c r="G556" a="1"/>
  <c r="G556" s="1"/>
  <c r="G557" a="1"/>
  <c r="G557" s="1"/>
  <c r="G558" a="1"/>
  <c r="G558" s="1"/>
  <c r="G559" a="1"/>
  <c r="G559" s="1"/>
  <c r="G560" a="1"/>
  <c r="G560" s="1"/>
  <c r="G561" a="1"/>
  <c r="G561" s="1"/>
  <c r="G562" a="1"/>
  <c r="G562" s="1"/>
  <c r="G563" a="1"/>
  <c r="G563" s="1"/>
  <c r="G564" a="1"/>
  <c r="G564" s="1"/>
  <c r="G565" a="1"/>
  <c r="G565" s="1"/>
  <c r="G11" l="1" a="1"/>
  <c r="G11" s="1"/>
  <c r="G19" a="1"/>
  <c r="G19" s="1"/>
  <c r="G20" a="1"/>
  <c r="G20" s="1"/>
  <c r="G23" a="1"/>
  <c r="G23" s="1"/>
  <c r="G34" a="1"/>
  <c r="G34" s="1"/>
  <c r="G35" a="1"/>
  <c r="G35" s="1"/>
  <c r="G36" a="1"/>
  <c r="G36" s="1"/>
  <c r="K79" i="4"/>
  <c r="K72"/>
  <c r="K65"/>
  <c r="K59"/>
  <c r="G17" i="1" s="1" a="1"/>
  <c r="G17" s="1"/>
  <c r="K58" i="4"/>
  <c r="G21" i="1" s="1" a="1"/>
  <c r="G21" s="1"/>
  <c r="K51" i="4"/>
  <c r="K45"/>
  <c r="K44"/>
  <c r="K40"/>
  <c r="K39"/>
  <c r="K38"/>
  <c r="K37"/>
  <c r="K36"/>
  <c r="K35"/>
  <c r="K34"/>
  <c r="K33"/>
  <c r="K32"/>
  <c r="K31"/>
  <c r="K30"/>
  <c r="K27"/>
  <c r="K26"/>
  <c r="K25"/>
  <c r="K24"/>
  <c r="G24" i="1" s="1" a="1"/>
  <c r="G24" s="1"/>
  <c r="K23" i="4"/>
  <c r="G14" i="1" s="1" a="1"/>
  <c r="G14" s="1"/>
  <c r="K22" i="4"/>
  <c r="K21"/>
  <c r="K20"/>
  <c r="K19"/>
  <c r="K18"/>
  <c r="K17"/>
  <c r="K16"/>
  <c r="K15"/>
  <c r="K14"/>
  <c r="K13"/>
  <c r="K12"/>
  <c r="K11"/>
  <c r="K10"/>
  <c r="K9"/>
  <c r="G37" i="1" s="1" a="1"/>
  <c r="G37" s="1"/>
  <c r="K8" i="4"/>
  <c r="K7"/>
  <c r="K6"/>
  <c r="K5"/>
  <c r="K4"/>
  <c r="K3"/>
  <c r="G6" i="1" s="1" a="1"/>
  <c r="G6" s="1"/>
  <c r="K2" i="4"/>
  <c r="G3" i="1" s="1" a="1"/>
  <c r="G3" s="1"/>
  <c r="G33" l="1" a="1"/>
  <c r="G33" s="1"/>
  <c r="G31" a="1"/>
  <c r="G31" s="1"/>
  <c r="G29" a="1"/>
  <c r="G29" s="1"/>
  <c r="G15" a="1"/>
  <c r="G15" s="1"/>
  <c r="G27" a="1"/>
  <c r="G27" s="1"/>
  <c r="G2" a="1"/>
  <c r="G2" s="1"/>
  <c r="G10" a="1"/>
  <c r="G10" s="1"/>
  <c r="G8" a="1"/>
  <c r="G8" s="1"/>
  <c r="G26" a="1"/>
  <c r="G26" s="1"/>
  <c r="G13" a="1"/>
  <c r="G13" s="1"/>
  <c r="G18" a="1"/>
  <c r="G18" s="1"/>
  <c r="G7" a="1"/>
  <c r="G7" s="1"/>
  <c r="G28" a="1"/>
  <c r="G28" s="1"/>
  <c r="G12" a="1"/>
  <c r="G12" s="1"/>
  <c r="G22" a="1"/>
  <c r="G22" s="1"/>
  <c r="G32" a="1"/>
  <c r="G32" s="1"/>
  <c r="G16" a="1"/>
  <c r="G16" s="1"/>
  <c r="G5" a="1"/>
  <c r="G5" s="1"/>
  <c r="G25" a="1"/>
  <c r="G25" s="1"/>
  <c r="G9" a="1"/>
  <c r="G9" s="1"/>
  <c r="G4" a="1"/>
  <c r="G4" s="1"/>
  <c r="G30" a="1"/>
  <c r="G30" s="1"/>
</calcChain>
</file>

<file path=xl/sharedStrings.xml><?xml version="1.0" encoding="utf-8"?>
<sst xmlns="http://schemas.openxmlformats.org/spreadsheetml/2006/main" count="2132" uniqueCount="25">
  <si>
    <t>OriginLocation</t>
  </si>
  <si>
    <t>DestinationCountry</t>
  </si>
  <si>
    <t>DestinationZipCode</t>
  </si>
  <si>
    <t>QuantityT</t>
  </si>
  <si>
    <t>MovementDay</t>
  </si>
  <si>
    <t>DistanceKm</t>
  </si>
  <si>
    <t>PL</t>
  </si>
  <si>
    <t>TransportCost</t>
  </si>
  <si>
    <t>Origin Location Code</t>
  </si>
  <si>
    <t>Destination Country</t>
  </si>
  <si>
    <t>Destination ZipCodeFrom</t>
  </si>
  <si>
    <t>Destination ZipCodeTo</t>
  </si>
  <si>
    <t>Starting Date of Contract (yyyymmdd)</t>
  </si>
  <si>
    <t>Ending Date of Contract (yyyymmdd)</t>
  </si>
  <si>
    <t>Weight in T &gt;=</t>
  </si>
  <si>
    <t>Weight in T &lt;</t>
  </si>
  <si>
    <t>Distance in Km &gt;=</t>
  </si>
  <si>
    <t>Distance in Km &lt;</t>
  </si>
  <si>
    <t>Cost (in currency of contract) / T</t>
  </si>
  <si>
    <t>Toll highway (in currency of contract) / Km</t>
  </si>
  <si>
    <t>Currency of contract</t>
  </si>
  <si>
    <t xml:space="preserve">Dabrowa Gornicza </t>
  </si>
  <si>
    <t>EUR</t>
  </si>
  <si>
    <t>0</t>
  </si>
  <si>
    <t>49ZZZ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</si>
</sst>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49" fontId="1" fillId="4" borderId="2" xfId="1" applyNumberFormat="1" applyFont="1" applyFill="1" applyBorder="1" applyAlignment="1">
      <alignment horizontal="center" textRotation="90"/>
    </xf>
    <xf numFmtId="49" fontId="1" fillId="5" borderId="3" xfId="1" applyNumberFormat="1" applyFont="1" applyFill="1" applyBorder="1" applyAlignment="1">
      <alignment horizontal="center" textRotation="90"/>
    </xf>
    <xf numFmtId="49" fontId="1" fillId="5" borderId="4" xfId="1" applyNumberFormat="1" applyFont="1" applyFill="1" applyBorder="1" applyAlignment="1">
      <alignment horizontal="center" textRotation="90"/>
    </xf>
    <xf numFmtId="49" fontId="1" fillId="5" borderId="5" xfId="1" applyNumberFormat="1" applyFont="1" applyFill="1" applyBorder="1" applyAlignment="1">
      <alignment horizontal="center" textRotation="90"/>
    </xf>
    <xf numFmtId="49" fontId="1" fillId="6" borderId="3" xfId="1" applyNumberFormat="1" applyFont="1" applyFill="1" applyBorder="1" applyAlignment="1">
      <alignment horizontal="center" textRotation="90"/>
    </xf>
    <xf numFmtId="49" fontId="1" fillId="6" borderId="5" xfId="1" applyNumberFormat="1" applyFont="1" applyFill="1" applyBorder="1" applyAlignment="1">
      <alignment horizontal="center" textRotation="90"/>
    </xf>
    <xf numFmtId="164" fontId="1" fillId="6" borderId="3" xfId="1" applyNumberFormat="1" applyFont="1" applyFill="1" applyBorder="1" applyAlignment="1">
      <alignment horizontal="center" textRotation="90"/>
    </xf>
    <xf numFmtId="164" fontId="1" fillId="6" borderId="5" xfId="1" applyNumberFormat="1" applyFont="1" applyFill="1" applyBorder="1" applyAlignment="1">
      <alignment horizontal="center" textRotation="90"/>
    </xf>
    <xf numFmtId="1" fontId="1" fillId="6" borderId="3" xfId="1" applyNumberFormat="1" applyFont="1" applyFill="1" applyBorder="1" applyAlignment="1">
      <alignment horizontal="center" textRotation="90"/>
    </xf>
    <xf numFmtId="1" fontId="1" fillId="6" borderId="5" xfId="1" applyNumberFormat="1" applyFont="1" applyFill="1" applyBorder="1" applyAlignment="1">
      <alignment horizontal="center" textRotation="90"/>
    </xf>
    <xf numFmtId="164" fontId="1" fillId="7" borderId="3" xfId="1" applyNumberFormat="1" applyFont="1" applyFill="1" applyBorder="1" applyAlignment="1">
      <alignment horizontal="center" textRotation="90"/>
    </xf>
    <xf numFmtId="164" fontId="1" fillId="7" borderId="4" xfId="1" applyNumberFormat="1" applyFont="1" applyFill="1" applyBorder="1" applyAlignment="1">
      <alignment horizontal="center" textRotation="90"/>
    </xf>
    <xf numFmtId="49" fontId="1" fillId="7" borderId="6" xfId="1" applyNumberFormat="1" applyFont="1" applyFill="1" applyBorder="1" applyAlignment="1">
      <alignment horizontal="center" textRotation="90"/>
    </xf>
    <xf numFmtId="49" fontId="1" fillId="8" borderId="7" xfId="2" applyNumberFormat="1" applyFont="1" applyFill="1" applyBorder="1"/>
    <xf numFmtId="49" fontId="1" fillId="9" borderId="8" xfId="2" applyNumberFormat="1" applyFont="1" applyFill="1" applyBorder="1"/>
    <xf numFmtId="49" fontId="1" fillId="9" borderId="9" xfId="2" applyNumberFormat="1" applyFont="1" applyFill="1" applyBorder="1"/>
    <xf numFmtId="49" fontId="1" fillId="9" borderId="10" xfId="2" applyNumberFormat="1" applyFont="1" applyFill="1" applyBorder="1"/>
    <xf numFmtId="164" fontId="1" fillId="10" borderId="8" xfId="2" applyNumberFormat="1" applyFont="1" applyFill="1" applyBorder="1"/>
    <xf numFmtId="164" fontId="1" fillId="10" borderId="10" xfId="2" applyNumberFormat="1" applyFont="1" applyFill="1" applyBorder="1"/>
    <xf numFmtId="1" fontId="1" fillId="10" borderId="8" xfId="2" applyNumberFormat="1" applyFont="1" applyFill="1" applyBorder="1"/>
    <xf numFmtId="1" fontId="1" fillId="10" borderId="10" xfId="2" applyNumberFormat="1" applyFont="1" applyFill="1" applyBorder="1"/>
    <xf numFmtId="164" fontId="1" fillId="7" borderId="8" xfId="2" applyNumberFormat="1" applyFont="1" applyFill="1" applyBorder="1"/>
    <xf numFmtId="164" fontId="1" fillId="7" borderId="9" xfId="2" applyNumberFormat="1" applyFont="1" applyFill="1" applyBorder="1"/>
    <xf numFmtId="49" fontId="1" fillId="7" borderId="11" xfId="2" applyNumberFormat="1" applyFont="1" applyFill="1" applyBorder="1"/>
    <xf numFmtId="14" fontId="1" fillId="10" borderId="8" xfId="3" applyNumberFormat="1" applyFont="1" applyFill="1" applyBorder="1"/>
    <xf numFmtId="14" fontId="1" fillId="10" borderId="10" xfId="2" applyNumberFormat="1" applyFont="1" applyFill="1" applyBorder="1"/>
    <xf numFmtId="14" fontId="0" fillId="0" borderId="0" xfId="0" applyNumberFormat="1" applyAlignment="1">
      <alignment horizontal="center"/>
    </xf>
    <xf numFmtId="49" fontId="1" fillId="8" borderId="12" xfId="2" applyNumberFormat="1" applyFont="1" applyFill="1" applyBorder="1"/>
    <xf numFmtId="49" fontId="1" fillId="9" borderId="14" xfId="2" applyNumberFormat="1" applyFont="1" applyFill="1" applyBorder="1"/>
    <xf numFmtId="49" fontId="1" fillId="9" borderId="15" xfId="2" applyNumberFormat="1" applyFont="1" applyFill="1" applyBorder="1"/>
    <xf numFmtId="14" fontId="1" fillId="10" borderId="13" xfId="3" applyNumberFormat="1" applyFont="1" applyFill="1" applyBorder="1"/>
    <xf numFmtId="14" fontId="1" fillId="10" borderId="15" xfId="2" applyNumberFormat="1" applyFont="1" applyFill="1" applyBorder="1"/>
    <xf numFmtId="164" fontId="1" fillId="10" borderId="13" xfId="2" applyNumberFormat="1" applyFont="1" applyFill="1" applyBorder="1"/>
    <xf numFmtId="164" fontId="1" fillId="10" borderId="15" xfId="2" applyNumberFormat="1" applyFont="1" applyFill="1" applyBorder="1"/>
    <xf numFmtId="1" fontId="1" fillId="10" borderId="13" xfId="2" applyNumberFormat="1" applyFont="1" applyFill="1" applyBorder="1"/>
    <xf numFmtId="1" fontId="1" fillId="10" borderId="15" xfId="2" applyNumberFormat="1" applyFont="1" applyFill="1" applyBorder="1"/>
    <xf numFmtId="164" fontId="1" fillId="7" borderId="13" xfId="2" applyNumberFormat="1" applyFont="1" applyFill="1" applyBorder="1"/>
    <xf numFmtId="164" fontId="1" fillId="7" borderId="14" xfId="2" applyNumberFormat="1" applyFont="1" applyFill="1" applyBorder="1"/>
    <xf numFmtId="49" fontId="1" fillId="7" borderId="16" xfId="2" applyNumberFormat="1" applyFont="1" applyFill="1" applyBorder="1"/>
    <xf numFmtId="0" fontId="0" fillId="0" borderId="0" xfId="0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65"/>
  <sheetViews>
    <sheetView topLeftCell="A88" workbookViewId="0">
      <selection activeCell="G100" sqref="G100"/>
    </sheetView>
  </sheetViews>
  <sheetFormatPr baseColWidth="10" defaultRowHeight="15"/>
  <cols>
    <col min="1" max="1" width="17.42578125" bestFit="1" customWidth="1"/>
    <col min="3" max="3" width="18.7109375" bestFit="1" customWidth="1"/>
    <col min="4" max="4" width="14" bestFit="1" customWidth="1"/>
    <col min="7" max="7" width="13.28515625" bestFit="1" customWidth="1"/>
  </cols>
  <sheetData>
    <row r="1" spans="1:8">
      <c r="A1" s="3" t="s">
        <v>0</v>
      </c>
      <c r="B1" s="3" t="s">
        <v>1</v>
      </c>
      <c r="C1" s="3" t="s">
        <v>2</v>
      </c>
      <c r="D1" s="3" t="s">
        <v>4</v>
      </c>
      <c r="E1" s="3" t="s">
        <v>3</v>
      </c>
      <c r="F1" s="4" t="s">
        <v>5</v>
      </c>
      <c r="G1" s="2" t="s">
        <v>7</v>
      </c>
      <c r="H1" s="44"/>
    </row>
    <row r="2" spans="1:8">
      <c r="A2" s="1" t="s">
        <v>21</v>
      </c>
      <c r="B2" s="1" t="s">
        <v>6</v>
      </c>
      <c r="C2" s="1" t="s">
        <v>24</v>
      </c>
      <c r="D2" s="31">
        <v>41276</v>
      </c>
      <c r="E2" s="1">
        <v>5.8319999999999999</v>
      </c>
      <c r="F2" s="1">
        <v>23</v>
      </c>
      <c r="G2">
        <f t="array" ref="G2">INDEX('Out cOSTbis'!$K$1:$K$85,MATCH(1,(('Out cOSTbis'!$A$2:$A$85=A2)*('Out cOSTbis'!$B$2:$B$85=B2)*('Out cOSTbis'!$D$2:$D$85=C2)*('Out cOSTbis'!$E$2:$E$85&lt;=D2)*('Out cOSTbis'!$F$2:$F$85&gt;=D2)*(F2&gt;='Out cOSTbis'!$I$2:$I$85)*(F2&lt;='Out cOSTbis'!$J$2:$J$85)*(E2&gt;='Out cOSTbis'!$G$2:$G$85)*(E2&lt;='Out cOSTbis'!$H$2:$H$85)),0)+1,1)*E2+F2*0.12</f>
        <v>61.138378378378377</v>
      </c>
    </row>
    <row r="3" spans="1:8">
      <c r="A3" s="1" t="s">
        <v>21</v>
      </c>
      <c r="B3" s="1" t="s">
        <v>6</v>
      </c>
      <c r="C3" s="1" t="s">
        <v>24</v>
      </c>
      <c r="D3" s="31">
        <v>41276</v>
      </c>
      <c r="E3" s="1">
        <v>2.9159999999999999</v>
      </c>
      <c r="F3" s="1">
        <v>23</v>
      </c>
      <c r="G3">
        <f t="array" ref="G3">INDEX('Out cOSTbis'!$K$1:$K$85,MATCH(1,(('Out cOSTbis'!$A$2:$A$85=A3)*('Out cOSTbis'!$B$2:$B$85=B3)*('Out cOSTbis'!$D$2:$D$85=C3)*('Out cOSTbis'!$E$2:$E$85&lt;=D3)*('Out cOSTbis'!$F$2:$F$85&gt;=D3)*(F3&gt;='Out cOSTbis'!$I$2:$I$85)*(F3&lt;='Out cOSTbis'!$J$2:$J$85)*(E3&gt;='Out cOSTbis'!$G$2:$G$85)*(E3&lt;='Out cOSTbis'!$H$2:$H$85)),0)+1,1)*E3+F3*0.12</f>
        <v>61.19687374749499</v>
      </c>
    </row>
    <row r="4" spans="1:8">
      <c r="A4" s="1" t="s">
        <v>21</v>
      </c>
      <c r="B4" s="1" t="s">
        <v>6</v>
      </c>
      <c r="C4" s="1" t="s">
        <v>24</v>
      </c>
      <c r="D4" s="31">
        <v>41276</v>
      </c>
      <c r="E4" s="1">
        <v>0.25600000000000001</v>
      </c>
      <c r="F4" s="1">
        <v>23</v>
      </c>
      <c r="G4">
        <f t="array" ref="G4">INDEX('Out cOSTbis'!$K$1:$K$85,MATCH(1,(('Out cOSTbis'!$A$2:$A$85=A4)*('Out cOSTbis'!$B$2:$B$85=B4)*('Out cOSTbis'!$D$2:$D$85=C4)*('Out cOSTbis'!$E$2:$E$85&lt;=D4)*('Out cOSTbis'!$F$2:$F$85&gt;=D4)*(F4&gt;='Out cOSTbis'!$I$2:$I$85)*(F4&lt;='Out cOSTbis'!$J$2:$J$85)*(E4&gt;='Out cOSTbis'!$G$2:$G$85)*(E4&lt;='Out cOSTbis'!$H$2:$H$85)),0)+1,1)*E4+F4*0.12</f>
        <v>7.8902605210420838</v>
      </c>
    </row>
    <row r="5" spans="1:8">
      <c r="A5" s="1" t="s">
        <v>21</v>
      </c>
      <c r="B5" s="1" t="s">
        <v>6</v>
      </c>
      <c r="C5" s="1" t="s">
        <v>24</v>
      </c>
      <c r="D5" s="31">
        <v>41276</v>
      </c>
      <c r="E5" s="1">
        <v>3.5369999999999999</v>
      </c>
      <c r="F5" s="1">
        <v>23</v>
      </c>
      <c r="G5">
        <f t="array" ref="G5">INDEX('Out cOSTbis'!$K$1:$K$85,MATCH(1,(('Out cOSTbis'!$A$2:$A$85=A5)*('Out cOSTbis'!$B$2:$B$85=B5)*('Out cOSTbis'!$D$2:$D$85=C5)*('Out cOSTbis'!$E$2:$E$85&lt;=D5)*('Out cOSTbis'!$F$2:$F$85&gt;=D5)*(F5&gt;='Out cOSTbis'!$I$2:$I$85)*(F5&lt;='Out cOSTbis'!$J$2:$J$85)*(E5&gt;='Out cOSTbis'!$G$2:$G$85)*(E5&lt;='Out cOSTbis'!$H$2:$H$85)),0)+1,1)*E5+F5*0.12</f>
        <v>73.64176352705411</v>
      </c>
    </row>
    <row r="6" spans="1:8">
      <c r="A6" s="1" t="s">
        <v>21</v>
      </c>
      <c r="B6" s="1" t="s">
        <v>6</v>
      </c>
      <c r="C6" s="1" t="s">
        <v>24</v>
      </c>
      <c r="D6" s="31">
        <v>41276</v>
      </c>
      <c r="E6" s="1">
        <v>6.0839999999999996</v>
      </c>
      <c r="F6" s="1">
        <v>23</v>
      </c>
      <c r="G6">
        <f t="array" ref="G6">INDEX('Out cOSTbis'!$K$1:$K$85,MATCH(1,(('Out cOSTbis'!$A$2:$A$85=A6)*('Out cOSTbis'!$B$2:$B$85=B6)*('Out cOSTbis'!$D$2:$D$85=C6)*('Out cOSTbis'!$E$2:$E$85&lt;=D6)*('Out cOSTbis'!$F$2:$F$85&gt;=D6)*(F6&gt;='Out cOSTbis'!$I$2:$I$85)*(F6&lt;='Out cOSTbis'!$J$2:$J$85)*(E6&gt;='Out cOSTbis'!$G$2:$G$85)*(E6&lt;='Out cOSTbis'!$H$2:$H$85)),0)+1,1)*E6+F6*0.12</f>
        <v>63.660900900900899</v>
      </c>
    </row>
    <row r="7" spans="1:8">
      <c r="A7" s="1" t="s">
        <v>21</v>
      </c>
      <c r="B7" s="1" t="s">
        <v>6</v>
      </c>
      <c r="C7" s="1" t="s">
        <v>24</v>
      </c>
      <c r="D7" s="31">
        <v>41276</v>
      </c>
      <c r="E7" s="1">
        <v>1.014</v>
      </c>
      <c r="F7" s="1">
        <v>23</v>
      </c>
      <c r="G7">
        <f t="array" ref="G7">INDEX('Out cOSTbis'!$K$1:$K$85,MATCH(1,(('Out cOSTbis'!$A$2:$A$85=A7)*('Out cOSTbis'!$B$2:$B$85=B7)*('Out cOSTbis'!$D$2:$D$85=C7)*('Out cOSTbis'!$E$2:$E$85&lt;=D7)*('Out cOSTbis'!$F$2:$F$85&gt;=D7)*(F7&gt;='Out cOSTbis'!$I$2:$I$85)*(F7&lt;='Out cOSTbis'!$J$2:$J$85)*(E7&gt;='Out cOSTbis'!$G$2:$G$85)*(E7&lt;='Out cOSTbis'!$H$2:$H$85)),0)+1,1)*E7+F7*0.12</f>
        <v>23.080641282565132</v>
      </c>
    </row>
    <row r="8" spans="1:8">
      <c r="A8" s="1" t="s">
        <v>21</v>
      </c>
      <c r="B8" s="1" t="s">
        <v>6</v>
      </c>
      <c r="C8" s="1" t="s">
        <v>24</v>
      </c>
      <c r="D8" s="31">
        <v>41276</v>
      </c>
      <c r="E8" s="1">
        <v>4.056</v>
      </c>
      <c r="F8" s="1">
        <v>23</v>
      </c>
      <c r="G8">
        <f t="array" ref="G8">INDEX('Out cOSTbis'!$K$1:$K$85,MATCH(1,(('Out cOSTbis'!$A$2:$A$85=A8)*('Out cOSTbis'!$B$2:$B$85=B8)*('Out cOSTbis'!$D$2:$D$85=C8)*('Out cOSTbis'!$E$2:$E$85&lt;=D8)*('Out cOSTbis'!$F$2:$F$85&gt;=D8)*(F8&gt;='Out cOSTbis'!$I$2:$I$85)*(F8&lt;='Out cOSTbis'!$J$2:$J$85)*(E8&gt;='Out cOSTbis'!$G$2:$G$85)*(E8&lt;='Out cOSTbis'!$H$2:$H$85)),0)+1,1)*E8+F8*0.12</f>
        <v>84.042565130260527</v>
      </c>
    </row>
    <row r="9" spans="1:8">
      <c r="A9" s="1" t="s">
        <v>21</v>
      </c>
      <c r="B9" s="1" t="s">
        <v>6</v>
      </c>
      <c r="C9" s="1" t="s">
        <v>24</v>
      </c>
      <c r="D9" s="31">
        <v>41276</v>
      </c>
      <c r="E9" s="1">
        <v>6.0000000000000001E-3</v>
      </c>
      <c r="F9" s="1">
        <v>23</v>
      </c>
      <c r="G9">
        <f t="array" ref="G9">INDEX('Out cOSTbis'!$K$1:$K$85,MATCH(1,(('Out cOSTbis'!$A$2:$A$85=A9)*('Out cOSTbis'!$B$2:$B$85=B9)*('Out cOSTbis'!$D$2:$D$85=C9)*('Out cOSTbis'!$E$2:$E$85&lt;=D9)*('Out cOSTbis'!$F$2:$F$85&gt;=D9)*(F9&gt;='Out cOSTbis'!$I$2:$I$85)*(F9&lt;='Out cOSTbis'!$J$2:$J$85)*(E9&gt;='Out cOSTbis'!$G$2:$G$85)*(E9&lt;='Out cOSTbis'!$H$2:$H$85)),0)+1,1)*E9+F9*0.12</f>
        <v>2.8802404809619238</v>
      </c>
    </row>
    <row r="10" spans="1:8">
      <c r="A10" s="1" t="s">
        <v>21</v>
      </c>
      <c r="B10" s="1" t="s">
        <v>6</v>
      </c>
      <c r="C10" s="1" t="s">
        <v>24</v>
      </c>
      <c r="D10" s="31">
        <v>41276</v>
      </c>
      <c r="E10" s="1">
        <v>0.29099999999999998</v>
      </c>
      <c r="F10" s="1">
        <v>23</v>
      </c>
      <c r="G10">
        <f t="array" ref="G10">INDEX('Out cOSTbis'!$K$1:$K$85,MATCH(1,(('Out cOSTbis'!$A$2:$A$85=A10)*('Out cOSTbis'!$B$2:$B$85=B10)*('Out cOSTbis'!$D$2:$D$85=C10)*('Out cOSTbis'!$E$2:$E$85&lt;=D10)*('Out cOSTbis'!$F$2:$F$85&gt;=D10)*(F10&gt;='Out cOSTbis'!$I$2:$I$85)*(F10&lt;='Out cOSTbis'!$J$2:$J$85)*(E10&gt;='Out cOSTbis'!$G$2:$G$85)*(E10&lt;='Out cOSTbis'!$H$2:$H$85)),0)+1,1)*E10+F10*0.12</f>
        <v>8.5916633266533058</v>
      </c>
    </row>
    <row r="11" spans="1:8">
      <c r="A11" s="1" t="s">
        <v>21</v>
      </c>
      <c r="B11" s="1" t="s">
        <v>6</v>
      </c>
      <c r="C11" s="1" t="s">
        <v>24</v>
      </c>
      <c r="D11" s="31">
        <v>41276</v>
      </c>
      <c r="E11" s="1">
        <v>23.6</v>
      </c>
      <c r="F11" s="1">
        <v>558</v>
      </c>
      <c r="G11">
        <f t="array" ref="G11">INDEX('Out cOSTbis'!$K$1:$K$85,MATCH(1,(('Out cOSTbis'!$A$2:$A$85=A11)*('Out cOSTbis'!$B$2:$B$85=B11)*('Out cOSTbis'!$D$2:$D$85=C11)*('Out cOSTbis'!$E$2:$E$85&lt;=D11)*('Out cOSTbis'!$F$2:$F$85&gt;=D11)*(F11&gt;='Out cOSTbis'!$I$2:$I$85)*(F11&lt;='Out cOSTbis'!$J$2:$J$85)*(E11&gt;='Out cOSTbis'!$G$2:$G$85)*(E11&lt;='Out cOSTbis'!$H$2:$H$85)),0)+1,1)*E11+F11*0.12</f>
        <v>588.75600000000009</v>
      </c>
    </row>
    <row r="12" spans="1:8">
      <c r="A12" s="1" t="s">
        <v>21</v>
      </c>
      <c r="B12" s="1" t="s">
        <v>6</v>
      </c>
      <c r="C12" s="1" t="s">
        <v>24</v>
      </c>
      <c r="D12" s="31">
        <v>41276</v>
      </c>
      <c r="E12" s="1">
        <v>0.74199999999999999</v>
      </c>
      <c r="F12" s="1">
        <v>159</v>
      </c>
      <c r="G12">
        <f t="array" ref="G12">INDEX('Out cOSTbis'!$K$1:$K$85,MATCH(1,(('Out cOSTbis'!$A$2:$A$85=A12)*('Out cOSTbis'!$B$2:$B$85=B12)*('Out cOSTbis'!$D$2:$D$85=C12)*('Out cOSTbis'!$E$2:$E$85&lt;=D12)*('Out cOSTbis'!$F$2:$F$85&gt;=D12)*(F12&gt;='Out cOSTbis'!$I$2:$I$85)*(F12&lt;='Out cOSTbis'!$J$2:$J$85)*(E12&gt;='Out cOSTbis'!$G$2:$G$85)*(E12&lt;='Out cOSTbis'!$H$2:$H$85)),0)+1,1)*E12+F12*0.12</f>
        <v>37.667174348697394</v>
      </c>
    </row>
    <row r="13" spans="1:8">
      <c r="A13" s="1" t="s">
        <v>21</v>
      </c>
      <c r="B13" s="1" t="s">
        <v>6</v>
      </c>
      <c r="C13" s="1" t="s">
        <v>24</v>
      </c>
      <c r="D13" s="31">
        <v>41276</v>
      </c>
      <c r="E13" s="1">
        <v>4.452</v>
      </c>
      <c r="F13" s="1">
        <v>159</v>
      </c>
      <c r="G13">
        <f t="array" ref="G13">INDEX('Out cOSTbis'!$K$1:$K$85,MATCH(1,(('Out cOSTbis'!$A$2:$A$85=A13)*('Out cOSTbis'!$B$2:$B$85=B13)*('Out cOSTbis'!$D$2:$D$85=C13)*('Out cOSTbis'!$E$2:$E$85&lt;=D13)*('Out cOSTbis'!$F$2:$F$85&gt;=D13)*(F13&gt;='Out cOSTbis'!$I$2:$I$85)*(F13&lt;='Out cOSTbis'!$J$2:$J$85)*(E13&gt;='Out cOSTbis'!$G$2:$G$85)*(E13&lt;='Out cOSTbis'!$H$2:$H$85)),0)+1,1)*E13+F13*0.12</f>
        <v>130.60304609218437</v>
      </c>
    </row>
    <row r="14" spans="1:8">
      <c r="A14" s="1" t="s">
        <v>21</v>
      </c>
      <c r="B14" s="1" t="s">
        <v>6</v>
      </c>
      <c r="C14" s="1" t="s">
        <v>24</v>
      </c>
      <c r="D14" s="31">
        <v>41276</v>
      </c>
      <c r="E14" s="1">
        <v>0.80700000000000005</v>
      </c>
      <c r="F14" s="1">
        <v>159</v>
      </c>
      <c r="G14">
        <f t="array" ref="G14">INDEX('Out cOSTbis'!$K$1:$K$85,MATCH(1,(('Out cOSTbis'!$A$2:$A$85=A14)*('Out cOSTbis'!$B$2:$B$85=B14)*('Out cOSTbis'!$D$2:$D$85=C14)*('Out cOSTbis'!$E$2:$E$85&lt;=D14)*('Out cOSTbis'!$F$2:$F$85&gt;=D14)*(F14&gt;='Out cOSTbis'!$I$2:$I$85)*(F14&lt;='Out cOSTbis'!$J$2:$J$85)*(E14&gt;='Out cOSTbis'!$G$2:$G$85)*(E14&lt;='Out cOSTbis'!$H$2:$H$85)),0)+1,1)*E14+F14*0.12</f>
        <v>39.295430861723446</v>
      </c>
    </row>
    <row r="15" spans="1:8">
      <c r="A15" s="1" t="s">
        <v>21</v>
      </c>
      <c r="B15" s="1" t="s">
        <v>6</v>
      </c>
      <c r="C15" s="1" t="s">
        <v>24</v>
      </c>
      <c r="D15" s="31">
        <v>41276</v>
      </c>
      <c r="E15" s="1">
        <v>0.45400000000000001</v>
      </c>
      <c r="F15" s="1">
        <v>159</v>
      </c>
      <c r="G15">
        <f t="array" ref="G15">INDEX('Out cOSTbis'!$K$1:$K$85,MATCH(1,(('Out cOSTbis'!$A$2:$A$85=A15)*('Out cOSTbis'!$B$2:$B$85=B15)*('Out cOSTbis'!$D$2:$D$85=C15)*('Out cOSTbis'!$E$2:$E$85&lt;=D15)*('Out cOSTbis'!$F$2:$F$85&gt;=D15)*(F15&gt;='Out cOSTbis'!$I$2:$I$85)*(F15&lt;='Out cOSTbis'!$J$2:$J$85)*(E15&gt;='Out cOSTbis'!$G$2:$G$85)*(E15&lt;='Out cOSTbis'!$H$2:$H$85)),0)+1,1)*E15+F15*0.12</f>
        <v>30.452745490981961</v>
      </c>
    </row>
    <row r="16" spans="1:8">
      <c r="A16" s="1" t="s">
        <v>21</v>
      </c>
      <c r="B16" s="1" t="s">
        <v>6</v>
      </c>
      <c r="C16" s="1" t="s">
        <v>24</v>
      </c>
      <c r="D16" s="31">
        <v>41276</v>
      </c>
      <c r="E16" s="1">
        <v>0.52400000000000002</v>
      </c>
      <c r="F16" s="1">
        <v>159</v>
      </c>
      <c r="G16">
        <f t="array" ref="G16">INDEX('Out cOSTbis'!$K$1:$K$85,MATCH(1,(('Out cOSTbis'!$A$2:$A$85=A16)*('Out cOSTbis'!$B$2:$B$85=B16)*('Out cOSTbis'!$D$2:$D$85=C16)*('Out cOSTbis'!$E$2:$E$85&lt;=D16)*('Out cOSTbis'!$F$2:$F$85&gt;=D16)*(F16&gt;='Out cOSTbis'!$I$2:$I$85)*(F16&lt;='Out cOSTbis'!$J$2:$J$85)*(E16&gt;='Out cOSTbis'!$G$2:$G$85)*(E16&lt;='Out cOSTbis'!$H$2:$H$85)),0)+1,1)*E16+F16*0.12</f>
        <v>32.206252505010021</v>
      </c>
    </row>
    <row r="17" spans="1:7">
      <c r="A17" s="1" t="s">
        <v>21</v>
      </c>
      <c r="B17" s="1" t="s">
        <v>6</v>
      </c>
      <c r="C17" s="1" t="s">
        <v>24</v>
      </c>
      <c r="D17" s="31">
        <v>41276</v>
      </c>
      <c r="E17" s="1">
        <v>5.1550000000000002</v>
      </c>
      <c r="F17" s="1">
        <v>276</v>
      </c>
      <c r="G17">
        <f t="array" ref="G17">INDEX('Out cOSTbis'!$K$1:$K$85,MATCH(1,(('Out cOSTbis'!$A$2:$A$85=A17)*('Out cOSTbis'!$B$2:$B$85=B17)*('Out cOSTbis'!$D$2:$D$85=C17)*('Out cOSTbis'!$E$2:$E$85&lt;=D17)*('Out cOSTbis'!$F$2:$F$85&gt;=D17)*(F17&gt;='Out cOSTbis'!$I$2:$I$85)*(F17&lt;='Out cOSTbis'!$J$2:$J$85)*(E17&gt;='Out cOSTbis'!$G$2:$G$85)*(E17&lt;='Out cOSTbis'!$H$2:$H$85)),0)+1,1)*E17+F17*0.12</f>
        <v>279.06504999999999</v>
      </c>
    </row>
    <row r="18" spans="1:7">
      <c r="A18" s="1" t="s">
        <v>21</v>
      </c>
      <c r="B18" s="1" t="s">
        <v>6</v>
      </c>
      <c r="C18" s="1" t="s">
        <v>24</v>
      </c>
      <c r="D18" s="31">
        <v>41276</v>
      </c>
      <c r="E18" s="1">
        <v>4.8470000000000004</v>
      </c>
      <c r="F18" s="1">
        <v>276</v>
      </c>
      <c r="G18">
        <f t="array" ref="G18">INDEX('Out cOSTbis'!$K$1:$K$85,MATCH(1,(('Out cOSTbis'!$A$2:$A$85=A18)*('Out cOSTbis'!$B$2:$B$85=B18)*('Out cOSTbis'!$D$2:$D$85=C18)*('Out cOSTbis'!$E$2:$E$85&lt;=D18)*('Out cOSTbis'!$F$2:$F$85&gt;=D18)*(F18&gt;='Out cOSTbis'!$I$2:$I$85)*(F18&lt;='Out cOSTbis'!$J$2:$J$85)*(E18&gt;='Out cOSTbis'!$G$2:$G$85)*(E18&lt;='Out cOSTbis'!$H$2:$H$85)),0)+1,1)*E18+F18*0.12</f>
        <v>154.53783567134269</v>
      </c>
    </row>
    <row r="19" spans="1:7">
      <c r="A19" s="1" t="s">
        <v>21</v>
      </c>
      <c r="B19" s="1" t="s">
        <v>6</v>
      </c>
      <c r="C19" s="1" t="s">
        <v>24</v>
      </c>
      <c r="D19" s="31">
        <v>41276</v>
      </c>
      <c r="E19" s="1">
        <v>6.8760000000000003</v>
      </c>
      <c r="F19" s="1">
        <v>192</v>
      </c>
      <c r="G19" t="e">
        <f t="array" ref="G19">INDEX('Out cOSTbis'!$K$1:$K$85,MATCH(1,(('Out cOSTbis'!$A$2:$A$85=A19)*('Out cOSTbis'!$B$2:$B$85=B19)*('Out cOSTbis'!$D$2:$D$85=C19)*('Out cOSTbis'!$E$2:$E$85&lt;=D19)*('Out cOSTbis'!$F$2:$F$85&gt;=D19)*(F19&gt;='Out cOSTbis'!$I$2:$I$85)*(F19&lt;='Out cOSTbis'!$J$2:$J$85)*(E19&gt;='Out cOSTbis'!$G$2:$G$85)*(E19&lt;='Out cOSTbis'!$H$2:$H$85)),0)+1,1)*E19+F19*0.12</f>
        <v>#N/A</v>
      </c>
    </row>
    <row r="20" spans="1:7">
      <c r="A20" s="1" t="s">
        <v>21</v>
      </c>
      <c r="B20" s="1" t="s">
        <v>6</v>
      </c>
      <c r="C20" s="1" t="s">
        <v>24</v>
      </c>
      <c r="D20" s="31">
        <v>41276</v>
      </c>
      <c r="E20" s="1">
        <v>17.190000000000001</v>
      </c>
      <c r="F20" s="1">
        <v>192</v>
      </c>
      <c r="G20" t="e">
        <f t="array" ref="G20">INDEX('Out cOSTbis'!$K$1:$K$85,MATCH(1,(('Out cOSTbis'!$A$2:$A$85=A20)*('Out cOSTbis'!$B$2:$B$85=B20)*('Out cOSTbis'!$D$2:$D$85=C20)*('Out cOSTbis'!$E$2:$E$85&lt;=D20)*('Out cOSTbis'!$F$2:$F$85&gt;=D20)*(F20&gt;='Out cOSTbis'!$I$2:$I$85)*(F20&lt;='Out cOSTbis'!$J$2:$J$85)*(E20&gt;='Out cOSTbis'!$G$2:$G$85)*(E20&lt;='Out cOSTbis'!$H$2:$H$85)),0)+1,1)*E20+F20*0.12</f>
        <v>#N/A</v>
      </c>
    </row>
    <row r="21" spans="1:7">
      <c r="A21" s="1" t="s">
        <v>21</v>
      </c>
      <c r="B21" s="1" t="s">
        <v>6</v>
      </c>
      <c r="C21" s="1" t="s">
        <v>24</v>
      </c>
      <c r="D21" s="31">
        <v>41276</v>
      </c>
      <c r="E21" s="1">
        <v>1.03</v>
      </c>
      <c r="F21" s="1">
        <v>287</v>
      </c>
      <c r="G21">
        <f t="array" ref="G21">INDEX('Out cOSTbis'!$K$1:$K$85,MATCH(1,(('Out cOSTbis'!$A$2:$A$85=A21)*('Out cOSTbis'!$B$2:$B$85=B21)*('Out cOSTbis'!$D$2:$D$85=C21)*('Out cOSTbis'!$E$2:$E$85&lt;=D21)*('Out cOSTbis'!$F$2:$F$85&gt;=D21)*(F21&gt;='Out cOSTbis'!$I$2:$I$85)*(F21&lt;='Out cOSTbis'!$J$2:$J$85)*(E21&gt;='Out cOSTbis'!$G$2:$G$85)*(E21&lt;='Out cOSTbis'!$H$2:$H$85)),0)+1,1)*E21+F21*0.12</f>
        <v>60.241603206412826</v>
      </c>
    </row>
    <row r="22" spans="1:7">
      <c r="A22" s="1" t="s">
        <v>21</v>
      </c>
      <c r="B22" s="1" t="s">
        <v>6</v>
      </c>
      <c r="C22" s="1" t="s">
        <v>24</v>
      </c>
      <c r="D22" s="31">
        <v>41276</v>
      </c>
      <c r="E22" s="1">
        <v>2.556</v>
      </c>
      <c r="F22" s="1">
        <v>287</v>
      </c>
      <c r="G22">
        <f t="array" ref="G22">INDEX('Out cOSTbis'!$K$1:$K$85,MATCH(1,(('Out cOSTbis'!$A$2:$A$85=A22)*('Out cOSTbis'!$B$2:$B$85=B22)*('Out cOSTbis'!$D$2:$D$85=C22)*('Out cOSTbis'!$E$2:$E$85&lt;=D22)*('Out cOSTbis'!$F$2:$F$85&gt;=D22)*(F22&gt;='Out cOSTbis'!$I$2:$I$85)*(F22&lt;='Out cOSTbis'!$J$2:$J$85)*(E22&gt;='Out cOSTbis'!$G$2:$G$85)*(E22&lt;='Out cOSTbis'!$H$2:$H$85)),0)+1,1)*E22+F22*0.12</f>
        <v>98.468056112224446</v>
      </c>
    </row>
    <row r="23" spans="1:7">
      <c r="A23" s="1" t="s">
        <v>21</v>
      </c>
      <c r="B23" s="1" t="s">
        <v>6</v>
      </c>
      <c r="C23" s="1" t="s">
        <v>24</v>
      </c>
      <c r="D23" s="31">
        <v>41277</v>
      </c>
      <c r="E23" s="1">
        <v>10.14</v>
      </c>
      <c r="F23" s="1">
        <v>287</v>
      </c>
      <c r="G23">
        <f t="array" ref="G23">INDEX('Out cOSTbis'!$K$1:$K$85,MATCH(1,(('Out cOSTbis'!$A$2:$A$85=A23)*('Out cOSTbis'!$B$2:$B$85=B23)*('Out cOSTbis'!$D$2:$D$85=C23)*('Out cOSTbis'!$E$2:$E$85&lt;=D23)*('Out cOSTbis'!$F$2:$F$85&gt;=D23)*(F23&gt;='Out cOSTbis'!$I$2:$I$85)*(F23&lt;='Out cOSTbis'!$J$2:$J$85)*(E23&gt;='Out cOSTbis'!$G$2:$G$85)*(E23&lt;='Out cOSTbis'!$H$2:$H$85)),0)+1,1)*E23+F23*0.12</f>
        <v>317.95440000000002</v>
      </c>
    </row>
    <row r="24" spans="1:7">
      <c r="A24" s="1" t="s">
        <v>21</v>
      </c>
      <c r="B24" s="1" t="s">
        <v>6</v>
      </c>
      <c r="C24" s="1" t="s">
        <v>24</v>
      </c>
      <c r="D24" s="31">
        <v>41277</v>
      </c>
      <c r="E24" s="1">
        <v>8.5589999999999993</v>
      </c>
      <c r="F24" s="1">
        <v>152</v>
      </c>
      <c r="G24">
        <f t="array" ref="G24">INDEX('Out cOSTbis'!$K$1:$K$85,MATCH(1,(('Out cOSTbis'!$A$2:$A$85=A24)*('Out cOSTbis'!$B$2:$B$85=B24)*('Out cOSTbis'!$D$2:$D$85=C24)*('Out cOSTbis'!$E$2:$E$85&lt;=D24)*('Out cOSTbis'!$F$2:$F$85&gt;=D24)*(F24&gt;='Out cOSTbis'!$I$2:$I$85)*(F24&lt;='Out cOSTbis'!$J$2:$J$85)*(E24&gt;='Out cOSTbis'!$G$2:$G$85)*(E24&lt;='Out cOSTbis'!$H$2:$H$85)),0)+1,1)*E24+F24*0.12</f>
        <v>125.33459459459458</v>
      </c>
    </row>
    <row r="25" spans="1:7">
      <c r="A25" s="1" t="s">
        <v>21</v>
      </c>
      <c r="B25" s="1" t="s">
        <v>6</v>
      </c>
      <c r="C25" s="1" t="s">
        <v>24</v>
      </c>
      <c r="D25" s="31">
        <v>41277</v>
      </c>
      <c r="E25" s="1">
        <v>2.5350000000000001</v>
      </c>
      <c r="F25" s="1">
        <v>152</v>
      </c>
      <c r="G25">
        <f t="array" ref="G25">INDEX('Out cOSTbis'!$K$1:$K$85,MATCH(1,(('Out cOSTbis'!$A$2:$A$85=A25)*('Out cOSTbis'!$B$2:$B$85=B25)*('Out cOSTbis'!$D$2:$D$85=C25)*('Out cOSTbis'!$E$2:$E$85&lt;=D25)*('Out cOSTbis'!$F$2:$F$85&gt;=D25)*(F25&gt;='Out cOSTbis'!$I$2:$I$85)*(F25&lt;='Out cOSTbis'!$J$2:$J$85)*(E25&gt;='Out cOSTbis'!$G$2:$G$85)*(E25&lt;='Out cOSTbis'!$H$2:$H$85)),0)+1,1)*E25+F25*0.12</f>
        <v>81.742004008016039</v>
      </c>
    </row>
    <row r="26" spans="1:7">
      <c r="A26" s="1" t="s">
        <v>21</v>
      </c>
      <c r="B26" s="1" t="s">
        <v>6</v>
      </c>
      <c r="C26" s="1" t="s">
        <v>24</v>
      </c>
      <c r="D26" s="31">
        <v>41277</v>
      </c>
      <c r="E26" s="1">
        <v>0.55000000000000004</v>
      </c>
      <c r="F26" s="1">
        <v>152</v>
      </c>
      <c r="G26">
        <f t="array" ref="G26">INDEX('Out cOSTbis'!$K$1:$K$85,MATCH(1,(('Out cOSTbis'!$A$2:$A$85=A26)*('Out cOSTbis'!$B$2:$B$85=B26)*('Out cOSTbis'!$D$2:$D$85=C26)*('Out cOSTbis'!$E$2:$E$85&lt;=D26)*('Out cOSTbis'!$F$2:$F$85&gt;=D26)*(F26&gt;='Out cOSTbis'!$I$2:$I$85)*(F26&lt;='Out cOSTbis'!$J$2:$J$85)*(E26&gt;='Out cOSTbis'!$G$2:$G$85)*(E26&lt;='Out cOSTbis'!$H$2:$H$85)),0)+1,1)*E26+F26*0.12</f>
        <v>32.017555110220442</v>
      </c>
    </row>
    <row r="27" spans="1:7">
      <c r="A27" s="1" t="s">
        <v>21</v>
      </c>
      <c r="B27" s="1" t="s">
        <v>6</v>
      </c>
      <c r="C27" s="1" t="s">
        <v>24</v>
      </c>
      <c r="D27" s="31">
        <v>41277</v>
      </c>
      <c r="E27" s="1">
        <v>9.2189999999999994</v>
      </c>
      <c r="F27" s="1">
        <v>152</v>
      </c>
      <c r="G27">
        <f t="array" ref="G27">INDEX('Out cOSTbis'!$K$1:$K$85,MATCH(1,(('Out cOSTbis'!$A$2:$A$85=A27)*('Out cOSTbis'!$B$2:$B$85=B27)*('Out cOSTbis'!$D$2:$D$85=C27)*('Out cOSTbis'!$E$2:$E$85&lt;=D27)*('Out cOSTbis'!$F$2:$F$85&gt;=D27)*(F27&gt;='Out cOSTbis'!$I$2:$I$85)*(F27&lt;='Out cOSTbis'!$J$2:$J$85)*(E27&gt;='Out cOSTbis'!$G$2:$G$85)*(E27&lt;='Out cOSTbis'!$H$2:$H$85)),0)+1,1)*E27+F27*0.12</f>
        <v>133.59285285285284</v>
      </c>
    </row>
    <row r="28" spans="1:7">
      <c r="A28" s="1" t="s">
        <v>21</v>
      </c>
      <c r="B28" s="1" t="s">
        <v>6</v>
      </c>
      <c r="C28" s="1" t="s">
        <v>24</v>
      </c>
      <c r="D28" s="31">
        <v>41277</v>
      </c>
      <c r="E28" s="1">
        <v>1.5409999999999999</v>
      </c>
      <c r="F28" s="1">
        <v>152</v>
      </c>
      <c r="G28">
        <f t="array" ref="G28">INDEX('Out cOSTbis'!$K$1:$K$85,MATCH(1,(('Out cOSTbis'!$A$2:$A$85=A28)*('Out cOSTbis'!$B$2:$B$85=B28)*('Out cOSTbis'!$D$2:$D$85=C28)*('Out cOSTbis'!$E$2:$E$85&lt;=D28)*('Out cOSTbis'!$F$2:$F$85&gt;=D28)*(F28&gt;='Out cOSTbis'!$I$2:$I$85)*(F28&lt;='Out cOSTbis'!$J$2:$J$85)*(E28&gt;='Out cOSTbis'!$G$2:$G$85)*(E28&lt;='Out cOSTbis'!$H$2:$H$85)),0)+1,1)*E28+F28*0.12</f>
        <v>56.842204408817636</v>
      </c>
    </row>
    <row r="29" spans="1:7">
      <c r="A29" s="1" t="s">
        <v>21</v>
      </c>
      <c r="B29" s="1" t="s">
        <v>6</v>
      </c>
      <c r="C29" s="1" t="s">
        <v>24</v>
      </c>
      <c r="D29" s="31">
        <v>41277</v>
      </c>
      <c r="E29" s="1">
        <v>1.7170000000000001</v>
      </c>
      <c r="F29" s="1">
        <v>152</v>
      </c>
      <c r="G29">
        <f t="array" ref="G29">INDEX('Out cOSTbis'!$K$1:$K$85,MATCH(1,(('Out cOSTbis'!$A$2:$A$85=A29)*('Out cOSTbis'!$B$2:$B$85=B29)*('Out cOSTbis'!$D$2:$D$85=C29)*('Out cOSTbis'!$E$2:$E$85&lt;=D29)*('Out cOSTbis'!$F$2:$F$85&gt;=D29)*(F29&gt;='Out cOSTbis'!$I$2:$I$85)*(F29&lt;='Out cOSTbis'!$J$2:$J$85)*(E29&gt;='Out cOSTbis'!$G$2:$G$85)*(E29&lt;='Out cOSTbis'!$H$2:$H$85)),0)+1,1)*E29+F29*0.12</f>
        <v>61.251022044088174</v>
      </c>
    </row>
    <row r="30" spans="1:7">
      <c r="A30" s="1" t="s">
        <v>21</v>
      </c>
      <c r="B30" s="1" t="s">
        <v>6</v>
      </c>
      <c r="C30" s="1" t="s">
        <v>24</v>
      </c>
      <c r="D30" s="31">
        <v>41277</v>
      </c>
      <c r="E30" s="1">
        <v>0.91700000000000004</v>
      </c>
      <c r="F30" s="1">
        <v>23</v>
      </c>
      <c r="G30">
        <f t="array" ref="G30">INDEX('Out cOSTbis'!$K$1:$K$85,MATCH(1,(('Out cOSTbis'!$A$2:$A$85=A30)*('Out cOSTbis'!$B$2:$B$85=B30)*('Out cOSTbis'!$D$2:$D$85=C30)*('Out cOSTbis'!$E$2:$E$85&lt;=D30)*('Out cOSTbis'!$F$2:$F$85&gt;=D30)*(F30&gt;='Out cOSTbis'!$I$2:$I$85)*(F30&lt;='Out cOSTbis'!$J$2:$J$85)*(E30&gt;='Out cOSTbis'!$G$2:$G$85)*(E30&lt;='Out cOSTbis'!$H$2:$H$85)),0)+1,1)*E30+F30*0.12</f>
        <v>21.136753507014028</v>
      </c>
    </row>
    <row r="31" spans="1:7">
      <c r="A31" s="1" t="s">
        <v>21</v>
      </c>
      <c r="B31" s="1" t="s">
        <v>6</v>
      </c>
      <c r="C31" s="1" t="s">
        <v>24</v>
      </c>
      <c r="D31" s="31">
        <v>41277</v>
      </c>
      <c r="E31" s="1">
        <v>2.4889999999999999</v>
      </c>
      <c r="F31" s="1">
        <v>23</v>
      </c>
      <c r="G31">
        <f t="array" ref="G31">INDEX('Out cOSTbis'!$K$1:$K$85,MATCH(1,(('Out cOSTbis'!$A$2:$A$85=A31)*('Out cOSTbis'!$B$2:$B$85=B31)*('Out cOSTbis'!$D$2:$D$85=C31)*('Out cOSTbis'!$E$2:$E$85&lt;=D31)*('Out cOSTbis'!$F$2:$F$85&gt;=D31)*(F31&gt;='Out cOSTbis'!$I$2:$I$85)*(F31&lt;='Out cOSTbis'!$J$2:$J$85)*(E31&gt;='Out cOSTbis'!$G$2:$G$85)*(E31&lt;='Out cOSTbis'!$H$2:$H$85)),0)+1,1)*E31+F31*0.12</f>
        <v>52.639759519038073</v>
      </c>
    </row>
    <row r="32" spans="1:7">
      <c r="A32" s="1" t="s">
        <v>21</v>
      </c>
      <c r="B32" s="1" t="s">
        <v>6</v>
      </c>
      <c r="C32" s="1" t="s">
        <v>24</v>
      </c>
      <c r="D32" s="31">
        <v>41277</v>
      </c>
      <c r="E32" s="1">
        <v>0.93600000000000005</v>
      </c>
      <c r="F32" s="1">
        <v>23</v>
      </c>
      <c r="G32">
        <f t="array" ref="G32">INDEX('Out cOSTbis'!$K$1:$K$85,MATCH(1,(('Out cOSTbis'!$A$2:$A$85=A32)*('Out cOSTbis'!$B$2:$B$85=B32)*('Out cOSTbis'!$D$2:$D$85=C32)*('Out cOSTbis'!$E$2:$E$85&lt;=D32)*('Out cOSTbis'!$F$2:$F$85&gt;=D32)*(F32&gt;='Out cOSTbis'!$I$2:$I$85)*(F32&lt;='Out cOSTbis'!$J$2:$J$85)*(E32&gt;='Out cOSTbis'!$G$2:$G$85)*(E32&lt;='Out cOSTbis'!$H$2:$H$85)),0)+1,1)*E32+F32*0.12</f>
        <v>21.517515030060125</v>
      </c>
    </row>
    <row r="33" spans="1:7">
      <c r="A33" s="1" t="s">
        <v>21</v>
      </c>
      <c r="B33" s="1" t="s">
        <v>6</v>
      </c>
      <c r="C33" s="1" t="s">
        <v>24</v>
      </c>
      <c r="D33" s="31">
        <v>41277</v>
      </c>
      <c r="E33" s="1">
        <v>1.6E-2</v>
      </c>
      <c r="F33" s="1">
        <v>23</v>
      </c>
      <c r="G33">
        <f t="array" ref="G33">INDEX('Out cOSTbis'!$K$1:$K$85,MATCH(1,(('Out cOSTbis'!$A$2:$A$85=A33)*('Out cOSTbis'!$B$2:$B$85=B33)*('Out cOSTbis'!$D$2:$D$85=C33)*('Out cOSTbis'!$E$2:$E$85&lt;=D33)*('Out cOSTbis'!$F$2:$F$85&gt;=D33)*(F33&gt;='Out cOSTbis'!$I$2:$I$85)*(F33&lt;='Out cOSTbis'!$J$2:$J$85)*(E33&gt;='Out cOSTbis'!$G$2:$G$85)*(E33&lt;='Out cOSTbis'!$H$2:$H$85)),0)+1,1)*E33+F33*0.12</f>
        <v>3.0806412825651299</v>
      </c>
    </row>
    <row r="34" spans="1:7">
      <c r="A34" s="1" t="s">
        <v>21</v>
      </c>
      <c r="B34" s="1" t="s">
        <v>6</v>
      </c>
      <c r="C34" s="1" t="s">
        <v>24</v>
      </c>
      <c r="D34" s="31">
        <v>41277</v>
      </c>
      <c r="E34" s="1">
        <v>24.155000000000001</v>
      </c>
      <c r="F34" s="1">
        <v>278</v>
      </c>
      <c r="G34">
        <f t="array" ref="G34">INDEX('Out cOSTbis'!$K$1:$K$85,MATCH(1,(('Out cOSTbis'!$A$2:$A$85=A34)*('Out cOSTbis'!$B$2:$B$85=B34)*('Out cOSTbis'!$D$2:$D$85=C34)*('Out cOSTbis'!$E$2:$E$85&lt;=D34)*('Out cOSTbis'!$F$2:$F$85&gt;=D34)*(F34&gt;='Out cOSTbis'!$I$2:$I$85)*(F34&lt;='Out cOSTbis'!$J$2:$J$85)*(E34&gt;='Out cOSTbis'!$G$2:$G$85)*(E34&lt;='Out cOSTbis'!$H$2:$H$85)),0)+1,1)*E34+F34*0.12</f>
        <v>437.71469999999999</v>
      </c>
    </row>
    <row r="35" spans="1:7">
      <c r="A35" s="1" t="s">
        <v>21</v>
      </c>
      <c r="B35" s="1" t="s">
        <v>6</v>
      </c>
      <c r="C35" s="1" t="s">
        <v>24</v>
      </c>
      <c r="D35" s="31">
        <v>41277</v>
      </c>
      <c r="E35" s="1">
        <v>23.545000000000002</v>
      </c>
      <c r="F35" s="1">
        <v>278</v>
      </c>
      <c r="G35">
        <f t="array" ref="G35">INDEX('Out cOSTbis'!$K$1:$K$85,MATCH(1,(('Out cOSTbis'!$A$2:$A$85=A35)*('Out cOSTbis'!$B$2:$B$85=B35)*('Out cOSTbis'!$D$2:$D$85=C35)*('Out cOSTbis'!$E$2:$E$85&lt;=D35)*('Out cOSTbis'!$F$2:$F$85&gt;=D35)*(F35&gt;='Out cOSTbis'!$I$2:$I$85)*(F35&lt;='Out cOSTbis'!$J$2:$J$85)*(E35&gt;='Out cOSTbis'!$G$2:$G$85)*(E35&lt;='Out cOSTbis'!$H$2:$H$85)),0)+1,1)*E35+F35*0.12</f>
        <v>427.50330000000002</v>
      </c>
    </row>
    <row r="36" spans="1:7">
      <c r="A36" s="1" t="s">
        <v>21</v>
      </c>
      <c r="B36" s="1" t="s">
        <v>6</v>
      </c>
      <c r="C36" s="1" t="s">
        <v>24</v>
      </c>
      <c r="D36" s="31">
        <v>41277</v>
      </c>
      <c r="E36" s="1">
        <v>0.312</v>
      </c>
      <c r="F36" s="1">
        <v>69</v>
      </c>
      <c r="G36">
        <f t="array" ref="G36">INDEX('Out cOSTbis'!$K$1:$K$85,MATCH(1,(('Out cOSTbis'!$A$2:$A$85=A36)*('Out cOSTbis'!$B$2:$B$85=B36)*('Out cOSTbis'!$D$2:$D$85=C36)*('Out cOSTbis'!$E$2:$E$85&lt;=D36)*('Out cOSTbis'!$F$2:$F$85&gt;=D36)*(F36&gt;='Out cOSTbis'!$I$2:$I$85)*(F36&lt;='Out cOSTbis'!$J$2:$J$85)*(E36&gt;='Out cOSTbis'!$G$2:$G$85)*(E36&lt;='Out cOSTbis'!$H$2:$H$85)),0)+1,1)*E36+F36*0.12</f>
        <v>14.532505010020039</v>
      </c>
    </row>
    <row r="37" spans="1:7">
      <c r="A37" s="1" t="s">
        <v>21</v>
      </c>
      <c r="B37" s="1" t="s">
        <v>6</v>
      </c>
      <c r="C37" s="1" t="s">
        <v>24</v>
      </c>
      <c r="D37" s="31">
        <v>41277</v>
      </c>
      <c r="E37" s="1">
        <v>0.317</v>
      </c>
      <c r="F37" s="1">
        <v>69</v>
      </c>
      <c r="G37">
        <f t="array" ref="G37">INDEX('Out cOSTbis'!$K$1:$K$85,MATCH(1,(('Out cOSTbis'!$A$2:$A$85=A37)*('Out cOSTbis'!$B$2:$B$85=B37)*('Out cOSTbis'!$D$2:$D$85=C37)*('Out cOSTbis'!$E$2:$E$85&lt;=D37)*('Out cOSTbis'!$F$2:$F$85&gt;=D37)*(F37&gt;='Out cOSTbis'!$I$2:$I$85)*(F37&lt;='Out cOSTbis'!$J$2:$J$85)*(E37&gt;='Out cOSTbis'!$G$2:$G$85)*(E37&lt;='Out cOSTbis'!$H$2:$H$85)),0)+1,1)*E37+F37*0.12</f>
        <v>14.632705410821643</v>
      </c>
    </row>
    <row r="38" spans="1:7">
      <c r="A38" s="1" t="s">
        <v>21</v>
      </c>
      <c r="B38" s="1" t="s">
        <v>6</v>
      </c>
      <c r="C38" s="1" t="s">
        <v>24</v>
      </c>
      <c r="D38" s="31">
        <v>41283</v>
      </c>
      <c r="E38" s="1">
        <v>0.43</v>
      </c>
      <c r="F38" s="1">
        <v>22</v>
      </c>
      <c r="G38">
        <f t="array" ref="G38">INDEX('Out cOSTbis'!$K$1:$K$85,MATCH(1,(('Out cOSTbis'!$A$2:$A$85=A38)*('Out cOSTbis'!$B$2:$B$85=B38)*('Out cOSTbis'!$D$2:$D$85=C38)*('Out cOSTbis'!$E$2:$E$85&lt;=D38)*('Out cOSTbis'!$F$2:$F$85&gt;=D38)*(F38&gt;='Out cOSTbis'!$I$2:$I$85)*(F38&lt;='Out cOSTbis'!$J$2:$J$85)*(E38&gt;='Out cOSTbis'!$G$2:$G$85)*(E38&lt;='Out cOSTbis'!$H$2:$H$85)),0)+1,1)*E38+F38*0.12</f>
        <v>11.257234468937874</v>
      </c>
    </row>
    <row r="39" spans="1:7">
      <c r="A39" s="1" t="s">
        <v>21</v>
      </c>
      <c r="B39" s="1" t="s">
        <v>6</v>
      </c>
      <c r="C39" s="1" t="s">
        <v>24</v>
      </c>
      <c r="D39" s="31">
        <v>41283</v>
      </c>
      <c r="E39" s="1">
        <v>0.216</v>
      </c>
      <c r="F39" s="1">
        <v>22</v>
      </c>
      <c r="G39">
        <f t="array" ref="G39">INDEX('Out cOSTbis'!$K$1:$K$85,MATCH(1,(('Out cOSTbis'!$A$2:$A$85=A39)*('Out cOSTbis'!$B$2:$B$85=B39)*('Out cOSTbis'!$D$2:$D$85=C39)*('Out cOSTbis'!$E$2:$E$85&lt;=D39)*('Out cOSTbis'!$F$2:$F$85&gt;=D39)*(F39&gt;='Out cOSTbis'!$I$2:$I$85)*(F39&lt;='Out cOSTbis'!$J$2:$J$85)*(E39&gt;='Out cOSTbis'!$G$2:$G$85)*(E39&lt;='Out cOSTbis'!$H$2:$H$85)),0)+1,1)*E39+F39*0.12</f>
        <v>6.9686573146292581</v>
      </c>
    </row>
    <row r="40" spans="1:7">
      <c r="A40" s="1" t="s">
        <v>21</v>
      </c>
      <c r="B40" s="1" t="s">
        <v>6</v>
      </c>
      <c r="C40" s="1" t="s">
        <v>24</v>
      </c>
      <c r="D40" s="31">
        <v>41283</v>
      </c>
      <c r="E40" s="1">
        <v>0.497</v>
      </c>
      <c r="F40" s="1">
        <v>22</v>
      </c>
      <c r="G40">
        <f t="array" ref="G40">INDEX('Out cOSTbis'!$K$1:$K$85,MATCH(1,(('Out cOSTbis'!$A$2:$A$85=A40)*('Out cOSTbis'!$B$2:$B$85=B40)*('Out cOSTbis'!$D$2:$D$85=C40)*('Out cOSTbis'!$E$2:$E$85&lt;=D40)*('Out cOSTbis'!$F$2:$F$85&gt;=D40)*(F40&gt;='Out cOSTbis'!$I$2:$I$85)*(F40&lt;='Out cOSTbis'!$J$2:$J$85)*(E40&gt;='Out cOSTbis'!$G$2:$G$85)*(E40&lt;='Out cOSTbis'!$H$2:$H$85)),0)+1,1)*E40+F40*0.12</f>
        <v>12.599919839679359</v>
      </c>
    </row>
    <row r="41" spans="1:7">
      <c r="A41" s="1" t="s">
        <v>21</v>
      </c>
      <c r="B41" s="1" t="s">
        <v>6</v>
      </c>
      <c r="C41" s="1" t="s">
        <v>24</v>
      </c>
      <c r="D41" s="31">
        <v>41283</v>
      </c>
      <c r="E41" s="1">
        <v>3.5999999999999997E-2</v>
      </c>
      <c r="F41" s="1">
        <v>22</v>
      </c>
      <c r="G41">
        <f t="array" ref="G41">INDEX('Out cOSTbis'!$K$1:$K$85,MATCH(1,(('Out cOSTbis'!$A$2:$A$85=A41)*('Out cOSTbis'!$B$2:$B$85=B41)*('Out cOSTbis'!$D$2:$D$85=C41)*('Out cOSTbis'!$E$2:$E$85&lt;=D41)*('Out cOSTbis'!$F$2:$F$85&gt;=D41)*(F41&gt;='Out cOSTbis'!$I$2:$I$85)*(F41&lt;='Out cOSTbis'!$J$2:$J$85)*(E41&gt;='Out cOSTbis'!$G$2:$G$85)*(E41&lt;='Out cOSTbis'!$H$2:$H$85)),0)+1,1)*E41+F41*0.12</f>
        <v>3.3614428857715426</v>
      </c>
    </row>
    <row r="42" spans="1:7">
      <c r="A42" s="1" t="s">
        <v>21</v>
      </c>
      <c r="B42" s="1" t="s">
        <v>6</v>
      </c>
      <c r="C42" s="1" t="s">
        <v>24</v>
      </c>
      <c r="D42" s="31">
        <v>41283</v>
      </c>
      <c r="E42" s="1">
        <v>4.8959999999999999</v>
      </c>
      <c r="F42" s="1">
        <v>156</v>
      </c>
      <c r="G42">
        <f t="array" ref="G42">INDEX('Out cOSTbis'!$K$1:$K$85,MATCH(1,(('Out cOSTbis'!$A$2:$A$85=A42)*('Out cOSTbis'!$B$2:$B$85=B42)*('Out cOSTbis'!$D$2:$D$85=C42)*('Out cOSTbis'!$E$2:$E$85&lt;=D42)*('Out cOSTbis'!$F$2:$F$85&gt;=D42)*(F42&gt;='Out cOSTbis'!$I$2:$I$85)*(F42&lt;='Out cOSTbis'!$J$2:$J$85)*(E42&gt;='Out cOSTbis'!$G$2:$G$85)*(E42&lt;='Out cOSTbis'!$H$2:$H$85)),0)+1,1)*E42+F42*0.12</f>
        <v>141.36529058116233</v>
      </c>
    </row>
    <row r="43" spans="1:7">
      <c r="A43" s="1" t="s">
        <v>21</v>
      </c>
      <c r="B43" s="1" t="s">
        <v>6</v>
      </c>
      <c r="C43" s="1" t="s">
        <v>24</v>
      </c>
      <c r="D43" s="31">
        <v>41283</v>
      </c>
      <c r="E43" s="1">
        <v>1.224</v>
      </c>
      <c r="F43" s="1">
        <v>156</v>
      </c>
      <c r="G43">
        <f t="array" ref="G43">INDEX('Out cOSTbis'!$K$1:$K$85,MATCH(1,(('Out cOSTbis'!$A$2:$A$85=A43)*('Out cOSTbis'!$B$2:$B$85=B43)*('Out cOSTbis'!$D$2:$D$85=C43)*('Out cOSTbis'!$E$2:$E$85&lt;=D43)*('Out cOSTbis'!$F$2:$F$85&gt;=D43)*(F43&gt;='Out cOSTbis'!$I$2:$I$85)*(F43&lt;='Out cOSTbis'!$J$2:$J$85)*(E43&gt;='Out cOSTbis'!$G$2:$G$85)*(E43&lt;='Out cOSTbis'!$H$2:$H$85)),0)+1,1)*E43+F43*0.12</f>
        <v>49.381322645290581</v>
      </c>
    </row>
    <row r="44" spans="1:7">
      <c r="A44" s="1" t="s">
        <v>21</v>
      </c>
      <c r="B44" s="1" t="s">
        <v>6</v>
      </c>
      <c r="C44" s="1" t="s">
        <v>24</v>
      </c>
      <c r="D44" s="31">
        <v>41283</v>
      </c>
      <c r="E44" s="1">
        <v>2.04</v>
      </c>
      <c r="F44" s="1">
        <v>156</v>
      </c>
      <c r="G44">
        <f t="array" ref="G44">INDEX('Out cOSTbis'!$K$1:$K$85,MATCH(1,(('Out cOSTbis'!$A$2:$A$85=A44)*('Out cOSTbis'!$B$2:$B$85=B44)*('Out cOSTbis'!$D$2:$D$85=C44)*('Out cOSTbis'!$E$2:$E$85&lt;=D44)*('Out cOSTbis'!$F$2:$F$85&gt;=D44)*(F44&gt;='Out cOSTbis'!$I$2:$I$85)*(F44&lt;='Out cOSTbis'!$J$2:$J$85)*(E44&gt;='Out cOSTbis'!$G$2:$G$85)*(E44&lt;='Out cOSTbis'!$H$2:$H$85)),0)+1,1)*E44+F44*0.12</f>
        <v>69.82220440881764</v>
      </c>
    </row>
    <row r="45" spans="1:7">
      <c r="A45" s="1" t="s">
        <v>21</v>
      </c>
      <c r="B45" s="1" t="s">
        <v>6</v>
      </c>
      <c r="C45" s="1" t="s">
        <v>24</v>
      </c>
      <c r="D45" s="31">
        <v>41283</v>
      </c>
      <c r="E45" s="1">
        <v>9.0519999999999996</v>
      </c>
      <c r="F45" s="1">
        <v>345</v>
      </c>
      <c r="G45">
        <f t="array" ref="G45">INDEX('Out cOSTbis'!$K$1:$K$85,MATCH(1,(('Out cOSTbis'!$A$2:$A$85=A45)*('Out cOSTbis'!$B$2:$B$85=B45)*('Out cOSTbis'!$D$2:$D$85=C45)*('Out cOSTbis'!$E$2:$E$85&lt;=D45)*('Out cOSTbis'!$F$2:$F$85&gt;=D45)*(F45&gt;='Out cOSTbis'!$I$2:$I$85)*(F45&lt;='Out cOSTbis'!$J$2:$J$85)*(E45&gt;='Out cOSTbis'!$G$2:$G$85)*(E45&lt;='Out cOSTbis'!$H$2:$H$85)),0)+1,1)*E45+F45*0.12</f>
        <v>499.97431999999992</v>
      </c>
    </row>
    <row r="46" spans="1:7">
      <c r="A46" s="1" t="s">
        <v>21</v>
      </c>
      <c r="B46" s="1" t="s">
        <v>6</v>
      </c>
      <c r="C46" s="1" t="s">
        <v>24</v>
      </c>
      <c r="D46" s="31">
        <v>41283</v>
      </c>
      <c r="E46" s="1">
        <v>4.5259999999999998</v>
      </c>
      <c r="F46" s="1">
        <v>345</v>
      </c>
      <c r="G46">
        <f t="array" ref="G46">INDEX('Out cOSTbis'!$K$1:$K$85,MATCH(1,(('Out cOSTbis'!$A$2:$A$85=A46)*('Out cOSTbis'!$B$2:$B$85=B46)*('Out cOSTbis'!$D$2:$D$85=C46)*('Out cOSTbis'!$E$2:$E$85&lt;=D46)*('Out cOSTbis'!$F$2:$F$85&gt;=D46)*(F46&gt;='Out cOSTbis'!$I$2:$I$85)*(F46&lt;='Out cOSTbis'!$J$2:$J$85)*(E46&gt;='Out cOSTbis'!$G$2:$G$85)*(E46&lt;='Out cOSTbis'!$H$2:$H$85)),0)+1,1)*E46+F46*0.12</f>
        <v>154.77675350701404</v>
      </c>
    </row>
    <row r="47" spans="1:7">
      <c r="A47" s="1" t="s">
        <v>21</v>
      </c>
      <c r="B47" s="1" t="s">
        <v>6</v>
      </c>
      <c r="C47" s="1" t="s">
        <v>24</v>
      </c>
      <c r="D47" s="31">
        <v>41283</v>
      </c>
      <c r="E47" s="1">
        <v>3.6539999999999999</v>
      </c>
      <c r="F47" s="1">
        <v>345</v>
      </c>
      <c r="G47">
        <f t="array" ref="G47">INDEX('Out cOSTbis'!$K$1:$K$85,MATCH(1,(('Out cOSTbis'!$A$2:$A$85=A47)*('Out cOSTbis'!$B$2:$B$85=B47)*('Out cOSTbis'!$D$2:$D$85=C47)*('Out cOSTbis'!$E$2:$E$85&lt;=D47)*('Out cOSTbis'!$F$2:$F$85&gt;=D47)*(F47&gt;='Out cOSTbis'!$I$2:$I$85)*(F47&lt;='Out cOSTbis'!$J$2:$J$85)*(E47&gt;='Out cOSTbis'!$G$2:$G$85)*(E47&lt;='Out cOSTbis'!$H$2:$H$85)),0)+1,1)*E47+F47*0.12</f>
        <v>132.93306613226451</v>
      </c>
    </row>
    <row r="48" spans="1:7">
      <c r="A48" s="1" t="s">
        <v>21</v>
      </c>
      <c r="B48" s="1" t="s">
        <v>6</v>
      </c>
      <c r="C48" s="1" t="s">
        <v>24</v>
      </c>
      <c r="D48" s="31">
        <v>41285</v>
      </c>
      <c r="E48" s="1">
        <v>5.59</v>
      </c>
      <c r="F48" s="1">
        <v>57</v>
      </c>
      <c r="G48">
        <f t="array" ref="G48">INDEX('Out cOSTbis'!$K$1:$K$85,MATCH(1,(('Out cOSTbis'!$A$2:$A$85=A48)*('Out cOSTbis'!$B$2:$B$85=B48)*('Out cOSTbis'!$D$2:$D$85=C48)*('Out cOSTbis'!$E$2:$E$85&lt;=D48)*('Out cOSTbis'!$F$2:$F$85&gt;=D48)*(F48&gt;='Out cOSTbis'!$I$2:$I$85)*(F48&lt;='Out cOSTbis'!$J$2:$J$85)*(E48&gt;='Out cOSTbis'!$G$2:$G$85)*(E48&lt;='Out cOSTbis'!$H$2:$H$85)),0)+1,1)*E48+F48*0.12</f>
        <v>62.795955955955961</v>
      </c>
    </row>
    <row r="49" spans="1:7">
      <c r="A49" s="1" t="s">
        <v>21</v>
      </c>
      <c r="B49" s="1" t="s">
        <v>6</v>
      </c>
      <c r="C49" s="1" t="s">
        <v>24</v>
      </c>
      <c r="D49" s="31">
        <v>41285</v>
      </c>
      <c r="E49" s="1">
        <v>2.1360000000000001</v>
      </c>
      <c r="F49" s="1">
        <v>57</v>
      </c>
      <c r="G49">
        <f t="array" ref="G49">INDEX('Out cOSTbis'!$K$1:$K$85,MATCH(1,(('Out cOSTbis'!$A$2:$A$85=A49)*('Out cOSTbis'!$B$2:$B$85=B49)*('Out cOSTbis'!$D$2:$D$85=C49)*('Out cOSTbis'!$E$2:$E$85&lt;=D49)*('Out cOSTbis'!$F$2:$F$85&gt;=D49)*(F49&gt;='Out cOSTbis'!$I$2:$I$85)*(F49&lt;='Out cOSTbis'!$J$2:$J$85)*(E49&gt;='Out cOSTbis'!$G$2:$G$85)*(E49&lt;='Out cOSTbis'!$H$2:$H$85)),0)+1,1)*E49+F49*0.12</f>
        <v>49.645611222444899</v>
      </c>
    </row>
    <row r="50" spans="1:7">
      <c r="A50" s="1" t="s">
        <v>21</v>
      </c>
      <c r="B50" s="1" t="s">
        <v>6</v>
      </c>
      <c r="C50" s="1" t="s">
        <v>24</v>
      </c>
      <c r="D50" s="31">
        <v>41285</v>
      </c>
      <c r="E50" s="1">
        <v>0.191</v>
      </c>
      <c r="F50" s="1">
        <v>57</v>
      </c>
      <c r="G50">
        <f t="array" ref="G50">INDEX('Out cOSTbis'!$K$1:$K$85,MATCH(1,(('Out cOSTbis'!$A$2:$A$85=A50)*('Out cOSTbis'!$B$2:$B$85=B50)*('Out cOSTbis'!$D$2:$D$85=C50)*('Out cOSTbis'!$E$2:$E$85&lt;=D50)*('Out cOSTbis'!$F$2:$F$85&gt;=D50)*(F50&gt;='Out cOSTbis'!$I$2:$I$85)*(F50&lt;='Out cOSTbis'!$J$2:$J$85)*(E50&gt;='Out cOSTbis'!$G$2:$G$85)*(E50&lt;='Out cOSTbis'!$H$2:$H$85)),0)+1,1)*E50+F50*0.12</f>
        <v>10.667655310621242</v>
      </c>
    </row>
    <row r="51" spans="1:7">
      <c r="A51" s="1" t="s">
        <v>21</v>
      </c>
      <c r="B51" s="1" t="s">
        <v>6</v>
      </c>
      <c r="C51" s="1" t="s">
        <v>24</v>
      </c>
      <c r="D51" s="31">
        <v>41285</v>
      </c>
      <c r="E51" s="1">
        <v>0.2</v>
      </c>
      <c r="F51" s="1">
        <v>57</v>
      </c>
      <c r="G51">
        <f t="array" ref="G51">INDEX('Out cOSTbis'!$K$1:$K$85,MATCH(1,(('Out cOSTbis'!$A$2:$A$85=A51)*('Out cOSTbis'!$B$2:$B$85=B51)*('Out cOSTbis'!$D$2:$D$85=C51)*('Out cOSTbis'!$E$2:$E$85&lt;=D51)*('Out cOSTbis'!$F$2:$F$85&gt;=D51)*(F51&gt;='Out cOSTbis'!$I$2:$I$85)*(F51&lt;='Out cOSTbis'!$J$2:$J$85)*(E51&gt;='Out cOSTbis'!$G$2:$G$85)*(E51&lt;='Out cOSTbis'!$H$2:$H$85)),0)+1,1)*E51+F51*0.12</f>
        <v>10.848016032064129</v>
      </c>
    </row>
    <row r="52" spans="1:7">
      <c r="A52" s="1" t="s">
        <v>21</v>
      </c>
      <c r="B52" s="1" t="s">
        <v>6</v>
      </c>
      <c r="C52" s="1" t="s">
        <v>24</v>
      </c>
      <c r="D52" s="31">
        <v>41285</v>
      </c>
      <c r="E52" s="1">
        <v>0.02</v>
      </c>
      <c r="F52" s="1">
        <v>57</v>
      </c>
      <c r="G52">
        <f t="array" ref="G52">INDEX('Out cOSTbis'!$K$1:$K$85,MATCH(1,(('Out cOSTbis'!$A$2:$A$85=A52)*('Out cOSTbis'!$B$2:$B$85=B52)*('Out cOSTbis'!$D$2:$D$85=C52)*('Out cOSTbis'!$E$2:$E$85&lt;=D52)*('Out cOSTbis'!$F$2:$F$85&gt;=D52)*(F52&gt;='Out cOSTbis'!$I$2:$I$85)*(F52&lt;='Out cOSTbis'!$J$2:$J$85)*(E52&gt;='Out cOSTbis'!$G$2:$G$85)*(E52&lt;='Out cOSTbis'!$H$2:$H$85)),0)+1,1)*E52+F52*0.12</f>
        <v>7.2408016032064131</v>
      </c>
    </row>
    <row r="53" spans="1:7">
      <c r="A53" s="1" t="s">
        <v>21</v>
      </c>
      <c r="B53" s="1" t="s">
        <v>6</v>
      </c>
      <c r="C53" s="1" t="s">
        <v>24</v>
      </c>
      <c r="D53" s="31">
        <v>41285</v>
      </c>
      <c r="E53" s="1">
        <v>0.109</v>
      </c>
      <c r="F53" s="1">
        <v>57</v>
      </c>
      <c r="G53">
        <f t="array" ref="G53">INDEX('Out cOSTbis'!$K$1:$K$85,MATCH(1,(('Out cOSTbis'!$A$2:$A$85=A53)*('Out cOSTbis'!$B$2:$B$85=B53)*('Out cOSTbis'!$D$2:$D$85=C53)*('Out cOSTbis'!$E$2:$E$85&lt;=D53)*('Out cOSTbis'!$F$2:$F$85&gt;=D53)*(F53&gt;='Out cOSTbis'!$I$2:$I$85)*(F53&lt;='Out cOSTbis'!$J$2:$J$85)*(E53&gt;='Out cOSTbis'!$G$2:$G$85)*(E53&lt;='Out cOSTbis'!$H$2:$H$85)),0)+1,1)*E53+F53*0.12</f>
        <v>9.0243687374749495</v>
      </c>
    </row>
    <row r="54" spans="1:7">
      <c r="A54" s="1" t="s">
        <v>21</v>
      </c>
      <c r="B54" s="1" t="s">
        <v>6</v>
      </c>
      <c r="C54" s="1" t="s">
        <v>24</v>
      </c>
      <c r="D54" s="31">
        <v>41285</v>
      </c>
      <c r="E54" s="1">
        <v>9.0999999999999998E-2</v>
      </c>
      <c r="F54" s="1">
        <v>57</v>
      </c>
      <c r="G54">
        <f t="array" ref="G54">INDEX('Out cOSTbis'!$K$1:$K$85,MATCH(1,(('Out cOSTbis'!$A$2:$A$85=A54)*('Out cOSTbis'!$B$2:$B$85=B54)*('Out cOSTbis'!$D$2:$D$85=C54)*('Out cOSTbis'!$E$2:$E$85&lt;=D54)*('Out cOSTbis'!$F$2:$F$85&gt;=D54)*(F54&gt;='Out cOSTbis'!$I$2:$I$85)*(F54&lt;='Out cOSTbis'!$J$2:$J$85)*(E54&gt;='Out cOSTbis'!$G$2:$G$85)*(E54&lt;='Out cOSTbis'!$H$2:$H$85)),0)+1,1)*E54+F54*0.12</f>
        <v>8.6636472945891789</v>
      </c>
    </row>
    <row r="55" spans="1:7">
      <c r="A55" s="1" t="s">
        <v>21</v>
      </c>
      <c r="B55" s="1" t="s">
        <v>6</v>
      </c>
      <c r="C55" s="1" t="s">
        <v>24</v>
      </c>
      <c r="D55" s="31">
        <v>41285</v>
      </c>
      <c r="E55" s="1">
        <v>4.5919999999999996</v>
      </c>
      <c r="F55" s="1">
        <v>531</v>
      </c>
      <c r="G55">
        <f t="array" ref="G55">INDEX('Out cOSTbis'!$K$1:$K$85,MATCH(1,(('Out cOSTbis'!$A$2:$A$85=A55)*('Out cOSTbis'!$B$2:$B$85=B55)*('Out cOSTbis'!$D$2:$D$85=C55)*('Out cOSTbis'!$E$2:$E$85&lt;=D55)*('Out cOSTbis'!$F$2:$F$85&gt;=D55)*(F55&gt;='Out cOSTbis'!$I$2:$I$85)*(F55&lt;='Out cOSTbis'!$J$2:$J$85)*(E55&gt;='Out cOSTbis'!$G$2:$G$85)*(E55&lt;='Out cOSTbis'!$H$2:$H$85)),0)+1,1)*E55+F55*0.12</f>
        <v>256.97050100200397</v>
      </c>
    </row>
    <row r="56" spans="1:7">
      <c r="A56" s="1" t="s">
        <v>21</v>
      </c>
      <c r="B56" s="1" t="s">
        <v>6</v>
      </c>
      <c r="C56" s="1" t="s">
        <v>24</v>
      </c>
      <c r="D56" s="31">
        <v>41285</v>
      </c>
      <c r="E56" s="1">
        <v>0.65600000000000003</v>
      </c>
      <c r="F56" s="1">
        <v>531</v>
      </c>
      <c r="G56">
        <f t="array" ref="G56">INDEX('Out cOSTbis'!$K$1:$K$85,MATCH(1,(('Out cOSTbis'!$A$2:$A$85=A56)*('Out cOSTbis'!$B$2:$B$85=B56)*('Out cOSTbis'!$D$2:$D$85=C56)*('Out cOSTbis'!$E$2:$E$85&lt;=D56)*('Out cOSTbis'!$F$2:$F$85&gt;=D56)*(F56&gt;='Out cOSTbis'!$I$2:$I$85)*(F56&lt;='Out cOSTbis'!$J$2:$J$85)*(E56&gt;='Out cOSTbis'!$G$2:$G$85)*(E56&lt;='Out cOSTbis'!$H$2:$H$85)),0)+1,1)*E56+F56*0.12</f>
        <v>91.327214428857715</v>
      </c>
    </row>
    <row r="57" spans="1:7">
      <c r="A57" s="1" t="s">
        <v>21</v>
      </c>
      <c r="B57" s="1" t="s">
        <v>6</v>
      </c>
      <c r="C57" s="1" t="s">
        <v>24</v>
      </c>
      <c r="D57" s="31">
        <v>41285</v>
      </c>
      <c r="E57" s="1">
        <v>1.3120000000000001</v>
      </c>
      <c r="F57" s="1">
        <v>531</v>
      </c>
      <c r="G57">
        <f t="array" ref="G57">INDEX('Out cOSTbis'!$K$1:$K$85,MATCH(1,(('Out cOSTbis'!$A$2:$A$85=A57)*('Out cOSTbis'!$B$2:$B$85=B57)*('Out cOSTbis'!$D$2:$D$85=C57)*('Out cOSTbis'!$E$2:$E$85&lt;=D57)*('Out cOSTbis'!$F$2:$F$85&gt;=D57)*(F57&gt;='Out cOSTbis'!$I$2:$I$85)*(F57&lt;='Out cOSTbis'!$J$2:$J$85)*(E57&gt;='Out cOSTbis'!$G$2:$G$85)*(E57&lt;='Out cOSTbis'!$H$2:$H$85)),0)+1,1)*E57+F57*0.12</f>
        <v>118.93442885771543</v>
      </c>
    </row>
    <row r="58" spans="1:7">
      <c r="A58" s="1" t="s">
        <v>21</v>
      </c>
      <c r="B58" s="1" t="s">
        <v>6</v>
      </c>
      <c r="C58" s="1" t="s">
        <v>24</v>
      </c>
      <c r="D58" s="31">
        <v>41285</v>
      </c>
      <c r="E58" s="1">
        <v>1.3120000000000001</v>
      </c>
      <c r="F58" s="1">
        <v>531</v>
      </c>
      <c r="G58">
        <f t="array" ref="G58">INDEX('Out cOSTbis'!$K$1:$K$85,MATCH(1,(('Out cOSTbis'!$A$2:$A$85=A58)*('Out cOSTbis'!$B$2:$B$85=B58)*('Out cOSTbis'!$D$2:$D$85=C58)*('Out cOSTbis'!$E$2:$E$85&lt;=D58)*('Out cOSTbis'!$F$2:$F$85&gt;=D58)*(F58&gt;='Out cOSTbis'!$I$2:$I$85)*(F58&lt;='Out cOSTbis'!$J$2:$J$85)*(E58&gt;='Out cOSTbis'!$G$2:$G$85)*(E58&lt;='Out cOSTbis'!$H$2:$H$85)),0)+1,1)*E58+F58*0.12</f>
        <v>118.93442885771543</v>
      </c>
    </row>
    <row r="59" spans="1:7">
      <c r="A59" s="1" t="s">
        <v>21</v>
      </c>
      <c r="B59" s="1" t="s">
        <v>6</v>
      </c>
      <c r="C59" s="1" t="s">
        <v>24</v>
      </c>
      <c r="D59" s="31">
        <v>41285</v>
      </c>
      <c r="E59" s="1">
        <v>10.496</v>
      </c>
      <c r="F59" s="1">
        <v>531</v>
      </c>
      <c r="G59">
        <f t="array" ref="G59">INDEX('Out cOSTbis'!$K$1:$K$85,MATCH(1,(('Out cOSTbis'!$A$2:$A$85=A59)*('Out cOSTbis'!$B$2:$B$85=B59)*('Out cOSTbis'!$D$2:$D$85=C59)*('Out cOSTbis'!$E$2:$E$85&lt;=D59)*('Out cOSTbis'!$F$2:$F$85&gt;=D59)*(F59&gt;='Out cOSTbis'!$I$2:$I$85)*(F59&lt;='Out cOSTbis'!$J$2:$J$85)*(E59&gt;='Out cOSTbis'!$G$2:$G$85)*(E59&lt;='Out cOSTbis'!$H$2:$H$85)),0)+1,1)*E59+F59*0.12</f>
        <v>451.33727999999996</v>
      </c>
    </row>
    <row r="60" spans="1:7">
      <c r="A60" s="1" t="s">
        <v>21</v>
      </c>
      <c r="B60" s="1" t="s">
        <v>6</v>
      </c>
      <c r="C60" s="1" t="s">
        <v>24</v>
      </c>
      <c r="D60" s="31">
        <v>41285</v>
      </c>
      <c r="E60" s="1">
        <v>0.65600000000000003</v>
      </c>
      <c r="F60" s="1">
        <v>531</v>
      </c>
      <c r="G60">
        <f t="array" ref="G60">INDEX('Out cOSTbis'!$K$1:$K$85,MATCH(1,(('Out cOSTbis'!$A$2:$A$85=A60)*('Out cOSTbis'!$B$2:$B$85=B60)*('Out cOSTbis'!$D$2:$D$85=C60)*('Out cOSTbis'!$E$2:$E$85&lt;=D60)*('Out cOSTbis'!$F$2:$F$85&gt;=D60)*(F60&gt;='Out cOSTbis'!$I$2:$I$85)*(F60&lt;='Out cOSTbis'!$J$2:$J$85)*(E60&gt;='Out cOSTbis'!$G$2:$G$85)*(E60&lt;='Out cOSTbis'!$H$2:$H$85)),0)+1,1)*E60+F60*0.12</f>
        <v>91.327214428857715</v>
      </c>
    </row>
    <row r="61" spans="1:7">
      <c r="A61" s="1" t="s">
        <v>21</v>
      </c>
      <c r="B61" s="1" t="s">
        <v>6</v>
      </c>
      <c r="C61" s="1" t="s">
        <v>24</v>
      </c>
      <c r="D61" s="31">
        <v>41285</v>
      </c>
      <c r="E61" s="1">
        <v>1.45</v>
      </c>
      <c r="F61" s="1">
        <v>265</v>
      </c>
      <c r="G61" t="e">
        <f t="array" ref="G61">INDEX('Out cOSTbis'!$K$1:$K$85,MATCH(1,(('Out cOSTbis'!$A$2:$A$85=A61)*('Out cOSTbis'!$B$2:$B$85=B61)*('Out cOSTbis'!$D$2:$D$85=C61)*('Out cOSTbis'!$E$2:$E$85&lt;=D61)*('Out cOSTbis'!$F$2:$F$85&gt;=D61)*(F61&gt;='Out cOSTbis'!$I$2:$I$85)*(F61&lt;='Out cOSTbis'!$J$2:$J$85)*(E61&gt;='Out cOSTbis'!$G$2:$G$85)*(E61&lt;='Out cOSTbis'!$H$2:$H$85)),0)+1,1)*E61+F61*0.12</f>
        <v>#N/A</v>
      </c>
    </row>
    <row r="62" spans="1:7">
      <c r="A62" s="1" t="s">
        <v>21</v>
      </c>
      <c r="B62" s="1" t="s">
        <v>6</v>
      </c>
      <c r="C62" s="1" t="s">
        <v>24</v>
      </c>
      <c r="D62" s="31">
        <v>41285</v>
      </c>
      <c r="E62" s="1">
        <v>0.69499999999999995</v>
      </c>
      <c r="F62" s="1">
        <v>265</v>
      </c>
      <c r="G62" t="e">
        <f t="array" ref="G62">INDEX('Out cOSTbis'!$K$1:$K$85,MATCH(1,(('Out cOSTbis'!$A$2:$A$85=A62)*('Out cOSTbis'!$B$2:$B$85=B62)*('Out cOSTbis'!$D$2:$D$85=C62)*('Out cOSTbis'!$E$2:$E$85&lt;=D62)*('Out cOSTbis'!$F$2:$F$85&gt;=D62)*(F62&gt;='Out cOSTbis'!$I$2:$I$85)*(F62&lt;='Out cOSTbis'!$J$2:$J$85)*(E62&gt;='Out cOSTbis'!$G$2:$G$85)*(E62&lt;='Out cOSTbis'!$H$2:$H$85)),0)+1,1)*E62+F62*0.12</f>
        <v>#N/A</v>
      </c>
    </row>
    <row r="63" spans="1:7">
      <c r="A63" s="1" t="s">
        <v>21</v>
      </c>
      <c r="B63" s="1" t="s">
        <v>6</v>
      </c>
      <c r="C63" s="1" t="s">
        <v>24</v>
      </c>
      <c r="D63" s="31">
        <v>41285</v>
      </c>
      <c r="E63" s="1">
        <v>0.19500000000000001</v>
      </c>
      <c r="F63" s="1">
        <v>265</v>
      </c>
      <c r="G63" t="e">
        <f t="array" ref="G63">INDEX('Out cOSTbis'!$K$1:$K$85,MATCH(1,(('Out cOSTbis'!$A$2:$A$85=A63)*('Out cOSTbis'!$B$2:$B$85=B63)*('Out cOSTbis'!$D$2:$D$85=C63)*('Out cOSTbis'!$E$2:$E$85&lt;=D63)*('Out cOSTbis'!$F$2:$F$85&gt;=D63)*(F63&gt;='Out cOSTbis'!$I$2:$I$85)*(F63&lt;='Out cOSTbis'!$J$2:$J$85)*(E63&gt;='Out cOSTbis'!$G$2:$G$85)*(E63&lt;='Out cOSTbis'!$H$2:$H$85)),0)+1,1)*E63+F63*0.12</f>
        <v>#N/A</v>
      </c>
    </row>
    <row r="64" spans="1:7">
      <c r="A64" s="1" t="s">
        <v>21</v>
      </c>
      <c r="B64" s="1" t="s">
        <v>6</v>
      </c>
      <c r="C64" s="1" t="s">
        <v>24</v>
      </c>
      <c r="D64" s="31">
        <v>41285</v>
      </c>
      <c r="E64" s="1">
        <v>0.89200000000000002</v>
      </c>
      <c r="F64" s="1">
        <v>265</v>
      </c>
      <c r="G64" t="e">
        <f t="array" ref="G64">INDEX('Out cOSTbis'!$K$1:$K$85,MATCH(1,(('Out cOSTbis'!$A$2:$A$85=A64)*('Out cOSTbis'!$B$2:$B$85=B64)*('Out cOSTbis'!$D$2:$D$85=C64)*('Out cOSTbis'!$E$2:$E$85&lt;=D64)*('Out cOSTbis'!$F$2:$F$85&gt;=D64)*(F64&gt;='Out cOSTbis'!$I$2:$I$85)*(F64&lt;='Out cOSTbis'!$J$2:$J$85)*(E64&gt;='Out cOSTbis'!$G$2:$G$85)*(E64&lt;='Out cOSTbis'!$H$2:$H$85)),0)+1,1)*E64+F64*0.12</f>
        <v>#N/A</v>
      </c>
    </row>
    <row r="65" spans="1:7">
      <c r="A65" s="1" t="s">
        <v>21</v>
      </c>
      <c r="B65" s="1" t="s">
        <v>6</v>
      </c>
      <c r="C65" s="1" t="s">
        <v>24</v>
      </c>
      <c r="D65" s="31">
        <v>41285</v>
      </c>
      <c r="E65" s="1">
        <v>0.128</v>
      </c>
      <c r="F65" s="1">
        <v>265</v>
      </c>
      <c r="G65" t="e">
        <f t="array" ref="G65">INDEX('Out cOSTbis'!$K$1:$K$85,MATCH(1,(('Out cOSTbis'!$A$2:$A$85=A65)*('Out cOSTbis'!$B$2:$B$85=B65)*('Out cOSTbis'!$D$2:$D$85=C65)*('Out cOSTbis'!$E$2:$E$85&lt;=D65)*('Out cOSTbis'!$F$2:$F$85&gt;=D65)*(F65&gt;='Out cOSTbis'!$I$2:$I$85)*(F65&lt;='Out cOSTbis'!$J$2:$J$85)*(E65&gt;='Out cOSTbis'!$G$2:$G$85)*(E65&lt;='Out cOSTbis'!$H$2:$H$85)),0)+1,1)*E65+F65*0.12</f>
        <v>#N/A</v>
      </c>
    </row>
    <row r="66" spans="1:7">
      <c r="A66" s="1" t="s">
        <v>21</v>
      </c>
      <c r="B66" s="1" t="s">
        <v>6</v>
      </c>
      <c r="C66" s="1" t="s">
        <v>24</v>
      </c>
      <c r="D66" s="31">
        <v>41285</v>
      </c>
      <c r="E66" s="1">
        <v>6.0999999999999999E-2</v>
      </c>
      <c r="F66" s="1">
        <v>265</v>
      </c>
      <c r="G66" t="e">
        <f t="array" ref="G66">INDEX('Out cOSTbis'!$K$1:$K$85,MATCH(1,(('Out cOSTbis'!$A$2:$A$85=A66)*('Out cOSTbis'!$B$2:$B$85=B66)*('Out cOSTbis'!$D$2:$D$85=C66)*('Out cOSTbis'!$E$2:$E$85&lt;=D66)*('Out cOSTbis'!$F$2:$F$85&gt;=D66)*(F66&gt;='Out cOSTbis'!$I$2:$I$85)*(F66&lt;='Out cOSTbis'!$J$2:$J$85)*(E66&gt;='Out cOSTbis'!$G$2:$G$85)*(E66&lt;='Out cOSTbis'!$H$2:$H$85)),0)+1,1)*E66+F66*0.12</f>
        <v>#N/A</v>
      </c>
    </row>
    <row r="67" spans="1:7">
      <c r="A67" s="1" t="s">
        <v>21</v>
      </c>
      <c r="B67" s="1" t="s">
        <v>6</v>
      </c>
      <c r="C67" s="1" t="s">
        <v>24</v>
      </c>
      <c r="D67" s="31">
        <v>41285</v>
      </c>
      <c r="E67" s="1">
        <v>0.86</v>
      </c>
      <c r="F67" s="1">
        <v>265</v>
      </c>
      <c r="G67" t="e">
        <f t="array" ref="G67">INDEX('Out cOSTbis'!$K$1:$K$85,MATCH(1,(('Out cOSTbis'!$A$2:$A$85=A67)*('Out cOSTbis'!$B$2:$B$85=B67)*('Out cOSTbis'!$D$2:$D$85=C67)*('Out cOSTbis'!$E$2:$E$85&lt;=D67)*('Out cOSTbis'!$F$2:$F$85&gt;=D67)*(F67&gt;='Out cOSTbis'!$I$2:$I$85)*(F67&lt;='Out cOSTbis'!$J$2:$J$85)*(E67&gt;='Out cOSTbis'!$G$2:$G$85)*(E67&lt;='Out cOSTbis'!$H$2:$H$85)),0)+1,1)*E67+F67*0.12</f>
        <v>#N/A</v>
      </c>
    </row>
    <row r="68" spans="1:7">
      <c r="A68" s="1" t="s">
        <v>21</v>
      </c>
      <c r="B68" s="1" t="s">
        <v>6</v>
      </c>
      <c r="C68" s="1" t="s">
        <v>24</v>
      </c>
      <c r="D68" s="31">
        <v>41285</v>
      </c>
      <c r="E68" s="1">
        <v>0.38400000000000001</v>
      </c>
      <c r="F68" s="1">
        <v>265</v>
      </c>
      <c r="G68" t="e">
        <f t="array" ref="G68">INDEX('Out cOSTbis'!$K$1:$K$85,MATCH(1,(('Out cOSTbis'!$A$2:$A$85=A68)*('Out cOSTbis'!$B$2:$B$85=B68)*('Out cOSTbis'!$D$2:$D$85=C68)*('Out cOSTbis'!$E$2:$E$85&lt;=D68)*('Out cOSTbis'!$F$2:$F$85&gt;=D68)*(F68&gt;='Out cOSTbis'!$I$2:$I$85)*(F68&lt;='Out cOSTbis'!$J$2:$J$85)*(E68&gt;='Out cOSTbis'!$G$2:$G$85)*(E68&lt;='Out cOSTbis'!$H$2:$H$85)),0)+1,1)*E68+F68*0.12</f>
        <v>#N/A</v>
      </c>
    </row>
    <row r="69" spans="1:7">
      <c r="A69" s="1" t="s">
        <v>21</v>
      </c>
      <c r="B69" s="1" t="s">
        <v>6</v>
      </c>
      <c r="C69" s="1" t="s">
        <v>24</v>
      </c>
      <c r="D69" s="31">
        <v>41285</v>
      </c>
      <c r="E69" s="1">
        <v>0.30599999999999999</v>
      </c>
      <c r="F69" s="1">
        <v>265</v>
      </c>
      <c r="G69" t="e">
        <f t="array" ref="G69">INDEX('Out cOSTbis'!$K$1:$K$85,MATCH(1,(('Out cOSTbis'!$A$2:$A$85=A69)*('Out cOSTbis'!$B$2:$B$85=B69)*('Out cOSTbis'!$D$2:$D$85=C69)*('Out cOSTbis'!$E$2:$E$85&lt;=D69)*('Out cOSTbis'!$F$2:$F$85&gt;=D69)*(F69&gt;='Out cOSTbis'!$I$2:$I$85)*(F69&lt;='Out cOSTbis'!$J$2:$J$85)*(E69&gt;='Out cOSTbis'!$G$2:$G$85)*(E69&lt;='Out cOSTbis'!$H$2:$H$85)),0)+1,1)*E69+F69*0.12</f>
        <v>#N/A</v>
      </c>
    </row>
    <row r="70" spans="1:7">
      <c r="A70" s="1" t="s">
        <v>21</v>
      </c>
      <c r="B70" s="1" t="s">
        <v>6</v>
      </c>
      <c r="C70" s="1" t="s">
        <v>24</v>
      </c>
      <c r="D70" s="31">
        <v>41285</v>
      </c>
      <c r="E70" s="1">
        <v>1.835</v>
      </c>
      <c r="F70" s="1">
        <v>265</v>
      </c>
      <c r="G70" t="e">
        <f t="array" ref="G70">INDEX('Out cOSTbis'!$K$1:$K$85,MATCH(1,(('Out cOSTbis'!$A$2:$A$85=A70)*('Out cOSTbis'!$B$2:$B$85=B70)*('Out cOSTbis'!$D$2:$D$85=C70)*('Out cOSTbis'!$E$2:$E$85&lt;=D70)*('Out cOSTbis'!$F$2:$F$85&gt;=D70)*(F70&gt;='Out cOSTbis'!$I$2:$I$85)*(F70&lt;='Out cOSTbis'!$J$2:$J$85)*(E70&gt;='Out cOSTbis'!$G$2:$G$85)*(E70&lt;='Out cOSTbis'!$H$2:$H$85)),0)+1,1)*E70+F70*0.12</f>
        <v>#N/A</v>
      </c>
    </row>
    <row r="71" spans="1:7">
      <c r="A71" s="1" t="s">
        <v>21</v>
      </c>
      <c r="B71" s="1" t="s">
        <v>6</v>
      </c>
      <c r="C71" s="1" t="s">
        <v>24</v>
      </c>
      <c r="D71" s="31">
        <v>41285</v>
      </c>
      <c r="E71" s="1">
        <v>0.05</v>
      </c>
      <c r="F71" s="1">
        <v>265</v>
      </c>
      <c r="G71" t="e">
        <f t="array" ref="G71">INDEX('Out cOSTbis'!$K$1:$K$85,MATCH(1,(('Out cOSTbis'!$A$2:$A$85=A71)*('Out cOSTbis'!$B$2:$B$85=B71)*('Out cOSTbis'!$D$2:$D$85=C71)*('Out cOSTbis'!$E$2:$E$85&lt;=D71)*('Out cOSTbis'!$F$2:$F$85&gt;=D71)*(F71&gt;='Out cOSTbis'!$I$2:$I$85)*(F71&lt;='Out cOSTbis'!$J$2:$J$85)*(E71&gt;='Out cOSTbis'!$G$2:$G$85)*(E71&lt;='Out cOSTbis'!$H$2:$H$85)),0)+1,1)*E71+F71*0.12</f>
        <v>#N/A</v>
      </c>
    </row>
    <row r="72" spans="1:7">
      <c r="A72" s="1" t="s">
        <v>21</v>
      </c>
      <c r="B72" s="1" t="s">
        <v>6</v>
      </c>
      <c r="C72" s="1" t="s">
        <v>24</v>
      </c>
      <c r="D72" s="31">
        <v>41285</v>
      </c>
      <c r="E72" s="1">
        <v>0.436</v>
      </c>
      <c r="F72" s="1">
        <v>265</v>
      </c>
      <c r="G72" t="e">
        <f t="array" ref="G72">INDEX('Out cOSTbis'!$K$1:$K$85,MATCH(1,(('Out cOSTbis'!$A$2:$A$85=A72)*('Out cOSTbis'!$B$2:$B$85=B72)*('Out cOSTbis'!$D$2:$D$85=C72)*('Out cOSTbis'!$E$2:$E$85&lt;=D72)*('Out cOSTbis'!$F$2:$F$85&gt;=D72)*(F72&gt;='Out cOSTbis'!$I$2:$I$85)*(F72&lt;='Out cOSTbis'!$J$2:$J$85)*(E72&gt;='Out cOSTbis'!$G$2:$G$85)*(E72&lt;='Out cOSTbis'!$H$2:$H$85)),0)+1,1)*E72+F72*0.12</f>
        <v>#N/A</v>
      </c>
    </row>
    <row r="73" spans="1:7">
      <c r="A73" s="1" t="s">
        <v>21</v>
      </c>
      <c r="B73" s="1" t="s">
        <v>6</v>
      </c>
      <c r="C73" s="1" t="s">
        <v>24</v>
      </c>
      <c r="D73" s="31">
        <v>41285</v>
      </c>
      <c r="E73" s="1">
        <v>1.37</v>
      </c>
      <c r="F73" s="1">
        <v>338</v>
      </c>
      <c r="G73">
        <f t="array" ref="G73">INDEX('Out cOSTbis'!$K$1:$K$85,MATCH(1,(('Out cOSTbis'!$A$2:$A$85=A73)*('Out cOSTbis'!$B$2:$B$85=B73)*('Out cOSTbis'!$D$2:$D$85=C73)*('Out cOSTbis'!$E$2:$E$85&lt;=D73)*('Out cOSTbis'!$F$2:$F$85&gt;=D73)*(F73&gt;='Out cOSTbis'!$I$2:$I$85)*(F73&lt;='Out cOSTbis'!$J$2:$J$85)*(E73&gt;='Out cOSTbis'!$G$2:$G$85)*(E73&lt;='Out cOSTbis'!$H$2:$H$85)),0)+1,1)*E73+F73*0.12</f>
        <v>74.878637274549106</v>
      </c>
    </row>
    <row r="74" spans="1:7">
      <c r="A74" s="1" t="s">
        <v>21</v>
      </c>
      <c r="B74" s="1" t="s">
        <v>6</v>
      </c>
      <c r="C74" s="1" t="s">
        <v>24</v>
      </c>
      <c r="D74" s="31">
        <v>41285</v>
      </c>
      <c r="E74" s="1">
        <v>6.85</v>
      </c>
      <c r="F74" s="1">
        <v>338</v>
      </c>
      <c r="G74">
        <f t="array" ref="G74">INDEX('Out cOSTbis'!$K$1:$K$85,MATCH(1,(('Out cOSTbis'!$A$2:$A$85=A74)*('Out cOSTbis'!$B$2:$B$85=B74)*('Out cOSTbis'!$D$2:$D$85=C74)*('Out cOSTbis'!$E$2:$E$85&lt;=D74)*('Out cOSTbis'!$F$2:$F$85&gt;=D74)*(F74&gt;='Out cOSTbis'!$I$2:$I$85)*(F74&lt;='Out cOSTbis'!$J$2:$J$85)*(E74&gt;='Out cOSTbis'!$G$2:$G$85)*(E74&lt;='Out cOSTbis'!$H$2:$H$85)),0)+1,1)*E74+F74*0.12</f>
        <v>367.37349999999998</v>
      </c>
    </row>
    <row r="75" spans="1:7">
      <c r="A75" s="1" t="s">
        <v>21</v>
      </c>
      <c r="B75" s="1" t="s">
        <v>6</v>
      </c>
      <c r="C75" s="1" t="s">
        <v>24</v>
      </c>
      <c r="D75" s="31">
        <v>41285</v>
      </c>
      <c r="E75" s="1">
        <v>6.85</v>
      </c>
      <c r="F75" s="1">
        <v>338</v>
      </c>
      <c r="G75">
        <f t="array" ref="G75">INDEX('Out cOSTbis'!$K$1:$K$85,MATCH(1,(('Out cOSTbis'!$A$2:$A$85=A75)*('Out cOSTbis'!$B$2:$B$85=B75)*('Out cOSTbis'!$D$2:$D$85=C75)*('Out cOSTbis'!$E$2:$E$85&lt;=D75)*('Out cOSTbis'!$F$2:$F$85&gt;=D75)*(F75&gt;='Out cOSTbis'!$I$2:$I$85)*(F75&lt;='Out cOSTbis'!$J$2:$J$85)*(E75&gt;='Out cOSTbis'!$G$2:$G$85)*(E75&lt;='Out cOSTbis'!$H$2:$H$85)),0)+1,1)*E75+F75*0.12</f>
        <v>367.37349999999998</v>
      </c>
    </row>
    <row r="76" spans="1:7">
      <c r="A76" s="1" t="s">
        <v>21</v>
      </c>
      <c r="B76" s="1" t="s">
        <v>6</v>
      </c>
      <c r="C76" s="1" t="s">
        <v>24</v>
      </c>
      <c r="D76" s="31">
        <v>41285</v>
      </c>
      <c r="E76" s="1">
        <v>1.575</v>
      </c>
      <c r="F76" s="1">
        <v>69</v>
      </c>
      <c r="G76">
        <f t="array" ref="G76">INDEX('Out cOSTbis'!$K$1:$K$85,MATCH(1,(('Out cOSTbis'!$A$2:$A$85=A76)*('Out cOSTbis'!$B$2:$B$85=B76)*('Out cOSTbis'!$D$2:$D$85=C76)*('Out cOSTbis'!$E$2:$E$85&lt;=D76)*('Out cOSTbis'!$F$2:$F$85&gt;=D76)*(F76&gt;='Out cOSTbis'!$I$2:$I$85)*(F76&lt;='Out cOSTbis'!$J$2:$J$85)*(E76&gt;='Out cOSTbis'!$G$2:$G$85)*(E76&lt;='Out cOSTbis'!$H$2:$H$85)),0)+1,1)*E76+F76*0.12</f>
        <v>39.843126252505009</v>
      </c>
    </row>
    <row r="77" spans="1:7">
      <c r="A77" s="1" t="s">
        <v>21</v>
      </c>
      <c r="B77" s="1" t="s">
        <v>6</v>
      </c>
      <c r="C77" s="1" t="s">
        <v>24</v>
      </c>
      <c r="D77" s="31">
        <v>41286</v>
      </c>
      <c r="E77" s="1">
        <v>2.8079999999999998</v>
      </c>
      <c r="F77" s="1">
        <v>287</v>
      </c>
      <c r="G77">
        <f t="array" ref="G77">INDEX('Out cOSTbis'!$K$1:$K$85,MATCH(1,(('Out cOSTbis'!$A$2:$A$85=A77)*('Out cOSTbis'!$B$2:$B$85=B77)*('Out cOSTbis'!$D$2:$D$85=C77)*('Out cOSTbis'!$E$2:$E$85&lt;=D77)*('Out cOSTbis'!$F$2:$F$85&gt;=D77)*(F77&gt;='Out cOSTbis'!$I$2:$I$85)*(F77&lt;='Out cOSTbis'!$J$2:$J$85)*(E77&gt;='Out cOSTbis'!$G$2:$G$85)*(E77&lt;='Out cOSTbis'!$H$2:$H$85)),0)+1,1)*E77+F77*0.12</f>
        <v>104.78068136272545</v>
      </c>
    </row>
    <row r="78" spans="1:7">
      <c r="A78" s="1" t="s">
        <v>21</v>
      </c>
      <c r="B78" s="1" t="s">
        <v>6</v>
      </c>
      <c r="C78" s="1" t="s">
        <v>24</v>
      </c>
      <c r="D78" s="31">
        <v>41286</v>
      </c>
      <c r="E78" s="1">
        <v>2.3279999999999998</v>
      </c>
      <c r="F78" s="1">
        <v>287</v>
      </c>
      <c r="G78">
        <f t="array" ref="G78">INDEX('Out cOSTbis'!$K$1:$K$85,MATCH(1,(('Out cOSTbis'!$A$2:$A$85=A78)*('Out cOSTbis'!$B$2:$B$85=B78)*('Out cOSTbis'!$D$2:$D$85=C78)*('Out cOSTbis'!$E$2:$E$85&lt;=D78)*('Out cOSTbis'!$F$2:$F$85&gt;=D78)*(F78&gt;='Out cOSTbis'!$I$2:$I$85)*(F78&lt;='Out cOSTbis'!$J$2:$J$85)*(E78&gt;='Out cOSTbis'!$G$2:$G$85)*(E78&lt;='Out cOSTbis'!$H$2:$H$85)),0)+1,1)*E78+F78*0.12</f>
        <v>92.756633266533072</v>
      </c>
    </row>
    <row r="79" spans="1:7">
      <c r="A79" s="1" t="s">
        <v>21</v>
      </c>
      <c r="B79" s="1" t="s">
        <v>6</v>
      </c>
      <c r="C79" s="1" t="s">
        <v>24</v>
      </c>
      <c r="D79" s="31">
        <v>41286</v>
      </c>
      <c r="E79" s="1">
        <v>1.1639999999999999</v>
      </c>
      <c r="F79" s="1">
        <v>287</v>
      </c>
      <c r="G79">
        <f t="array" ref="G79">INDEX('Out cOSTbis'!$K$1:$K$85,MATCH(1,(('Out cOSTbis'!$A$2:$A$85=A79)*('Out cOSTbis'!$B$2:$B$85=B79)*('Out cOSTbis'!$D$2:$D$85=C79)*('Out cOSTbis'!$E$2:$E$85&lt;=D79)*('Out cOSTbis'!$F$2:$F$85&gt;=D79)*(F79&gt;='Out cOSTbis'!$I$2:$I$85)*(F79&lt;='Out cOSTbis'!$J$2:$J$85)*(E79&gt;='Out cOSTbis'!$G$2:$G$85)*(E79&lt;='Out cOSTbis'!$H$2:$H$85)),0)+1,1)*E79+F79*0.12</f>
        <v>63.598316633266535</v>
      </c>
    </row>
    <row r="80" spans="1:7">
      <c r="A80" s="1" t="s">
        <v>21</v>
      </c>
      <c r="B80" s="1" t="s">
        <v>6</v>
      </c>
      <c r="C80" s="1" t="s">
        <v>24</v>
      </c>
      <c r="D80" s="31">
        <v>41286</v>
      </c>
      <c r="E80" s="1">
        <v>0.315</v>
      </c>
      <c r="F80" s="1">
        <v>287</v>
      </c>
      <c r="G80">
        <f t="array" ref="G80">INDEX('Out cOSTbis'!$K$1:$K$85,MATCH(1,(('Out cOSTbis'!$A$2:$A$85=A80)*('Out cOSTbis'!$B$2:$B$85=B80)*('Out cOSTbis'!$D$2:$D$85=C80)*('Out cOSTbis'!$E$2:$E$85&lt;=D80)*('Out cOSTbis'!$F$2:$F$85&gt;=D80)*(F80&gt;='Out cOSTbis'!$I$2:$I$85)*(F80&lt;='Out cOSTbis'!$J$2:$J$85)*(E80&gt;='Out cOSTbis'!$G$2:$G$85)*(E80&lt;='Out cOSTbis'!$H$2:$H$85)),0)+1,1)*E80+F80*0.12</f>
        <v>42.330781563126251</v>
      </c>
    </row>
    <row r="81" spans="1:7">
      <c r="A81" s="1" t="s">
        <v>21</v>
      </c>
      <c r="B81" s="1" t="s">
        <v>6</v>
      </c>
      <c r="C81" s="1" t="s">
        <v>24</v>
      </c>
      <c r="D81" s="31">
        <v>41286</v>
      </c>
      <c r="E81" s="1">
        <v>7.6999999999999999E-2</v>
      </c>
      <c r="F81" s="1">
        <v>287</v>
      </c>
      <c r="G81">
        <f t="array" ref="G81">INDEX('Out cOSTbis'!$K$1:$K$85,MATCH(1,(('Out cOSTbis'!$A$2:$A$85=A81)*('Out cOSTbis'!$B$2:$B$85=B81)*('Out cOSTbis'!$D$2:$D$85=C81)*('Out cOSTbis'!$E$2:$E$85&lt;=D81)*('Out cOSTbis'!$F$2:$F$85&gt;=D81)*(F81&gt;='Out cOSTbis'!$I$2:$I$85)*(F81&lt;='Out cOSTbis'!$J$2:$J$85)*(E81&gt;='Out cOSTbis'!$G$2:$G$85)*(E81&lt;='Out cOSTbis'!$H$2:$H$85)),0)+1,1)*E81+F81*0.12</f>
        <v>36.368857715430856</v>
      </c>
    </row>
    <row r="82" spans="1:7">
      <c r="A82" s="1" t="s">
        <v>21</v>
      </c>
      <c r="B82" s="1" t="s">
        <v>6</v>
      </c>
      <c r="C82" s="1" t="s">
        <v>24</v>
      </c>
      <c r="D82" s="31">
        <v>41286</v>
      </c>
      <c r="E82" s="1">
        <v>0.42</v>
      </c>
      <c r="F82" s="1">
        <v>287</v>
      </c>
      <c r="G82">
        <f t="array" ref="G82">INDEX('Out cOSTbis'!$K$1:$K$85,MATCH(1,(('Out cOSTbis'!$A$2:$A$85=A82)*('Out cOSTbis'!$B$2:$B$85=B82)*('Out cOSTbis'!$D$2:$D$85=C82)*('Out cOSTbis'!$E$2:$E$85&lt;=D82)*('Out cOSTbis'!$F$2:$F$85&gt;=D82)*(F82&gt;='Out cOSTbis'!$I$2:$I$85)*(F82&lt;='Out cOSTbis'!$J$2:$J$85)*(E82&gt;='Out cOSTbis'!$G$2:$G$85)*(E82&lt;='Out cOSTbis'!$H$2:$H$85)),0)+1,1)*E82+F82*0.12</f>
        <v>44.961042084168334</v>
      </c>
    </row>
    <row r="83" spans="1:7">
      <c r="A83" s="1" t="s">
        <v>21</v>
      </c>
      <c r="B83" s="1" t="s">
        <v>6</v>
      </c>
      <c r="C83" s="1" t="s">
        <v>24</v>
      </c>
      <c r="D83" s="31">
        <v>41286</v>
      </c>
      <c r="E83" s="1">
        <v>3.4359999999999999</v>
      </c>
      <c r="F83" s="1">
        <v>287</v>
      </c>
      <c r="G83">
        <f t="array" ref="G83">INDEX('Out cOSTbis'!$K$1:$K$85,MATCH(1,(('Out cOSTbis'!$A$2:$A$85=A83)*('Out cOSTbis'!$B$2:$B$85=B83)*('Out cOSTbis'!$D$2:$D$85=C83)*('Out cOSTbis'!$E$2:$E$85&lt;=D83)*('Out cOSTbis'!$F$2:$F$85&gt;=D83)*(F83&gt;='Out cOSTbis'!$I$2:$I$85)*(F83&lt;='Out cOSTbis'!$J$2:$J$85)*(E83&gt;='Out cOSTbis'!$G$2:$G$85)*(E83&lt;='Out cOSTbis'!$H$2:$H$85)),0)+1,1)*E83+F83*0.12</f>
        <v>120.51214428857715</v>
      </c>
    </row>
    <row r="84" spans="1:7">
      <c r="A84" s="1" t="s">
        <v>21</v>
      </c>
      <c r="B84" s="1" t="s">
        <v>6</v>
      </c>
      <c r="C84" s="1" t="s">
        <v>24</v>
      </c>
      <c r="D84" s="31">
        <v>41286</v>
      </c>
      <c r="E84" s="1">
        <v>3.8580000000000001</v>
      </c>
      <c r="F84" s="1">
        <v>287</v>
      </c>
      <c r="G84">
        <f t="array" ref="G84">INDEX('Out cOSTbis'!$K$1:$K$85,MATCH(1,(('Out cOSTbis'!$A$2:$A$85=A84)*('Out cOSTbis'!$B$2:$B$85=B84)*('Out cOSTbis'!$D$2:$D$85=C84)*('Out cOSTbis'!$E$2:$E$85&lt;=D84)*('Out cOSTbis'!$F$2:$F$85&gt;=D84)*(F84&gt;='Out cOSTbis'!$I$2:$I$85)*(F84&lt;='Out cOSTbis'!$J$2:$J$85)*(E84&gt;='Out cOSTbis'!$G$2:$G$85)*(E84&lt;='Out cOSTbis'!$H$2:$H$85)),0)+1,1)*E84+F84*0.12</f>
        <v>131.0832865731463</v>
      </c>
    </row>
    <row r="85" spans="1:7">
      <c r="A85" s="1" t="s">
        <v>21</v>
      </c>
      <c r="B85" s="1" t="s">
        <v>6</v>
      </c>
      <c r="C85" s="1" t="s">
        <v>24</v>
      </c>
      <c r="D85" s="31">
        <v>41286</v>
      </c>
      <c r="E85" s="1">
        <v>1.4950000000000001</v>
      </c>
      <c r="F85" s="1">
        <v>287</v>
      </c>
      <c r="G85">
        <f t="array" ref="G85">INDEX('Out cOSTbis'!$K$1:$K$85,MATCH(1,(('Out cOSTbis'!$A$2:$A$85=A85)*('Out cOSTbis'!$B$2:$B$85=B85)*('Out cOSTbis'!$D$2:$D$85=C85)*('Out cOSTbis'!$E$2:$E$85&lt;=D85)*('Out cOSTbis'!$F$2:$F$85&gt;=D85)*(F85&gt;='Out cOSTbis'!$I$2:$I$85)*(F85&lt;='Out cOSTbis'!$J$2:$J$85)*(E85&gt;='Out cOSTbis'!$G$2:$G$85)*(E85&lt;='Out cOSTbis'!$H$2:$H$85)),0)+1,1)*E85+F85*0.12</f>
        <v>71.889899799599192</v>
      </c>
    </row>
    <row r="86" spans="1:7">
      <c r="A86" s="1" t="s">
        <v>21</v>
      </c>
      <c r="B86" s="1" t="s">
        <v>6</v>
      </c>
      <c r="C86" s="1" t="s">
        <v>24</v>
      </c>
      <c r="D86" s="31">
        <v>41286</v>
      </c>
      <c r="E86" s="1">
        <v>0.54200000000000004</v>
      </c>
      <c r="F86" s="1">
        <v>287</v>
      </c>
      <c r="G86">
        <f t="array" ref="G86">INDEX('Out cOSTbis'!$K$1:$K$85,MATCH(1,(('Out cOSTbis'!$A$2:$A$85=A86)*('Out cOSTbis'!$B$2:$B$85=B86)*('Out cOSTbis'!$D$2:$D$85=C86)*('Out cOSTbis'!$E$2:$E$85&lt;=D86)*('Out cOSTbis'!$F$2:$F$85&gt;=D86)*(F86&gt;='Out cOSTbis'!$I$2:$I$85)*(F86&lt;='Out cOSTbis'!$J$2:$J$85)*(E86&gt;='Out cOSTbis'!$G$2:$G$85)*(E86&lt;='Out cOSTbis'!$H$2:$H$85)),0)+1,1)*E86+F86*0.12</f>
        <v>48.017154308617236</v>
      </c>
    </row>
    <row r="87" spans="1:7">
      <c r="A87" s="1" t="s">
        <v>21</v>
      </c>
      <c r="B87" s="1" t="s">
        <v>6</v>
      </c>
      <c r="C87" s="1" t="s">
        <v>24</v>
      </c>
      <c r="D87" s="31">
        <v>41286</v>
      </c>
      <c r="E87" s="1">
        <v>1.69</v>
      </c>
      <c r="F87" s="1">
        <v>287</v>
      </c>
      <c r="G87">
        <f t="array" ref="G87">INDEX('Out cOSTbis'!$K$1:$K$85,MATCH(1,(('Out cOSTbis'!$A$2:$A$85=A87)*('Out cOSTbis'!$B$2:$B$85=B87)*('Out cOSTbis'!$D$2:$D$85=C87)*('Out cOSTbis'!$E$2:$E$85&lt;=D87)*('Out cOSTbis'!$F$2:$F$85&gt;=D87)*(F87&gt;='Out cOSTbis'!$I$2:$I$85)*(F87&lt;='Out cOSTbis'!$J$2:$J$85)*(E87&gt;='Out cOSTbis'!$G$2:$G$85)*(E87&lt;='Out cOSTbis'!$H$2:$H$85)),0)+1,1)*E87+F87*0.12</f>
        <v>76.774669338677342</v>
      </c>
    </row>
    <row r="88" spans="1:7">
      <c r="A88" s="1" t="s">
        <v>21</v>
      </c>
      <c r="B88" s="1" t="s">
        <v>6</v>
      </c>
      <c r="C88" s="1" t="s">
        <v>24</v>
      </c>
      <c r="D88" s="31">
        <v>41286</v>
      </c>
      <c r="E88" s="1">
        <v>0.64800000000000002</v>
      </c>
      <c r="F88" s="1">
        <v>287</v>
      </c>
      <c r="G88">
        <f t="array" ref="G88">INDEX('Out cOSTbis'!$K$1:$K$85,MATCH(1,(('Out cOSTbis'!$A$2:$A$85=A88)*('Out cOSTbis'!$B$2:$B$85=B88)*('Out cOSTbis'!$D$2:$D$85=C88)*('Out cOSTbis'!$E$2:$E$85&lt;=D88)*('Out cOSTbis'!$F$2:$F$85&gt;=D88)*(F88&gt;='Out cOSTbis'!$I$2:$I$85)*(F88&lt;='Out cOSTbis'!$J$2:$J$85)*(E88&gt;='Out cOSTbis'!$G$2:$G$85)*(E88&lt;='Out cOSTbis'!$H$2:$H$85)),0)+1,1)*E88+F88*0.12</f>
        <v>50.672464929859714</v>
      </c>
    </row>
    <row r="89" spans="1:7">
      <c r="A89" s="1" t="s">
        <v>21</v>
      </c>
      <c r="B89" s="1" t="s">
        <v>6</v>
      </c>
      <c r="C89" s="1" t="s">
        <v>24</v>
      </c>
      <c r="D89" s="31">
        <v>41286</v>
      </c>
      <c r="E89" s="1">
        <v>0.38400000000000001</v>
      </c>
      <c r="F89" s="1">
        <v>189</v>
      </c>
      <c r="G89" t="e">
        <f t="array" ref="G89">INDEX('Out cOSTbis'!$K$1:$K$85,MATCH(1,(('Out cOSTbis'!$A$2:$A$85=A89)*('Out cOSTbis'!$B$2:$B$85=B89)*('Out cOSTbis'!$D$2:$D$85=C89)*('Out cOSTbis'!$E$2:$E$85&lt;=D89)*('Out cOSTbis'!$F$2:$F$85&gt;=D89)*(F89&gt;='Out cOSTbis'!$I$2:$I$85)*(F89&lt;='Out cOSTbis'!$J$2:$J$85)*(E89&gt;='Out cOSTbis'!$G$2:$G$85)*(E89&lt;='Out cOSTbis'!$H$2:$H$85)),0)+1,1)*E89+F89*0.12</f>
        <v>#N/A</v>
      </c>
    </row>
    <row r="90" spans="1:7">
      <c r="A90" s="1" t="s">
        <v>21</v>
      </c>
      <c r="B90" s="1" t="s">
        <v>6</v>
      </c>
      <c r="C90" s="1" t="s">
        <v>24</v>
      </c>
      <c r="D90" s="31">
        <v>41286</v>
      </c>
      <c r="E90" s="1">
        <v>0.312</v>
      </c>
      <c r="F90" s="1">
        <v>189</v>
      </c>
      <c r="G90" t="e">
        <f t="array" ref="G90">INDEX('Out cOSTbis'!$K$1:$K$85,MATCH(1,(('Out cOSTbis'!$A$2:$A$85=A90)*('Out cOSTbis'!$B$2:$B$85=B90)*('Out cOSTbis'!$D$2:$D$85=C90)*('Out cOSTbis'!$E$2:$E$85&lt;=D90)*('Out cOSTbis'!$F$2:$F$85&gt;=D90)*(F90&gt;='Out cOSTbis'!$I$2:$I$85)*(F90&lt;='Out cOSTbis'!$J$2:$J$85)*(E90&gt;='Out cOSTbis'!$G$2:$G$85)*(E90&lt;='Out cOSTbis'!$H$2:$H$85)),0)+1,1)*E90+F90*0.12</f>
        <v>#N/A</v>
      </c>
    </row>
    <row r="91" spans="1:7">
      <c r="A91" s="1" t="s">
        <v>21</v>
      </c>
      <c r="B91" s="1" t="s">
        <v>6</v>
      </c>
      <c r="C91" s="1" t="s">
        <v>24</v>
      </c>
      <c r="D91" s="31">
        <v>41286</v>
      </c>
      <c r="E91" s="1">
        <v>0.43</v>
      </c>
      <c r="F91" s="1">
        <v>189</v>
      </c>
      <c r="G91" t="e">
        <f t="array" ref="G91">INDEX('Out cOSTbis'!$K$1:$K$85,MATCH(1,(('Out cOSTbis'!$A$2:$A$85=A91)*('Out cOSTbis'!$B$2:$B$85=B91)*('Out cOSTbis'!$D$2:$D$85=C91)*('Out cOSTbis'!$E$2:$E$85&lt;=D91)*('Out cOSTbis'!$F$2:$F$85&gt;=D91)*(F91&gt;='Out cOSTbis'!$I$2:$I$85)*(F91&lt;='Out cOSTbis'!$J$2:$J$85)*(E91&gt;='Out cOSTbis'!$G$2:$G$85)*(E91&lt;='Out cOSTbis'!$H$2:$H$85)),0)+1,1)*E91+F91*0.12</f>
        <v>#N/A</v>
      </c>
    </row>
    <row r="92" spans="1:7">
      <c r="A92" s="1" t="s">
        <v>21</v>
      </c>
      <c r="B92" s="1" t="s">
        <v>6</v>
      </c>
      <c r="C92" s="1" t="s">
        <v>24</v>
      </c>
      <c r="D92" s="31">
        <v>41286</v>
      </c>
      <c r="E92" s="1">
        <v>12.054</v>
      </c>
      <c r="F92" s="1">
        <v>269</v>
      </c>
      <c r="G92" t="e">
        <f t="array" ref="G92">INDEX('Out cOSTbis'!$K$1:$K$85,MATCH(1,(('Out cOSTbis'!$A$2:$A$85=A92)*('Out cOSTbis'!$B$2:$B$85=B92)*('Out cOSTbis'!$D$2:$D$85=C92)*('Out cOSTbis'!$E$2:$E$85&lt;=D92)*('Out cOSTbis'!$F$2:$F$85&gt;=D92)*(F92&gt;='Out cOSTbis'!$I$2:$I$85)*(F92&lt;='Out cOSTbis'!$J$2:$J$85)*(E92&gt;='Out cOSTbis'!$G$2:$G$85)*(E92&lt;='Out cOSTbis'!$H$2:$H$85)),0)+1,1)*E92+F92*0.12</f>
        <v>#N/A</v>
      </c>
    </row>
    <row r="93" spans="1:7">
      <c r="A93" s="1" t="s">
        <v>21</v>
      </c>
      <c r="B93" s="1" t="s">
        <v>6</v>
      </c>
      <c r="C93" s="1" t="s">
        <v>24</v>
      </c>
      <c r="D93" s="31">
        <v>41286</v>
      </c>
      <c r="E93" s="1">
        <v>2.0089999999999999</v>
      </c>
      <c r="F93" s="1">
        <v>269</v>
      </c>
      <c r="G93" t="e">
        <f t="array" ref="G93">INDEX('Out cOSTbis'!$K$1:$K$85,MATCH(1,(('Out cOSTbis'!$A$2:$A$85=A93)*('Out cOSTbis'!$B$2:$B$85=B93)*('Out cOSTbis'!$D$2:$D$85=C93)*('Out cOSTbis'!$E$2:$E$85&lt;=D93)*('Out cOSTbis'!$F$2:$F$85&gt;=D93)*(F93&gt;='Out cOSTbis'!$I$2:$I$85)*(F93&lt;='Out cOSTbis'!$J$2:$J$85)*(E93&gt;='Out cOSTbis'!$G$2:$G$85)*(E93&lt;='Out cOSTbis'!$H$2:$H$85)),0)+1,1)*E93+F93*0.12</f>
        <v>#N/A</v>
      </c>
    </row>
    <row r="94" spans="1:7">
      <c r="A94" s="1" t="s">
        <v>21</v>
      </c>
      <c r="B94" s="1" t="s">
        <v>6</v>
      </c>
      <c r="C94" s="1" t="s">
        <v>24</v>
      </c>
      <c r="D94" s="31">
        <v>41286</v>
      </c>
      <c r="E94" s="1">
        <v>8.0359999999999996</v>
      </c>
      <c r="F94" s="1">
        <v>269</v>
      </c>
      <c r="G94" t="e">
        <f t="array" ref="G94">INDEX('Out cOSTbis'!$K$1:$K$85,MATCH(1,(('Out cOSTbis'!$A$2:$A$85=A94)*('Out cOSTbis'!$B$2:$B$85=B94)*('Out cOSTbis'!$D$2:$D$85=C94)*('Out cOSTbis'!$E$2:$E$85&lt;=D94)*('Out cOSTbis'!$F$2:$F$85&gt;=D94)*(F94&gt;='Out cOSTbis'!$I$2:$I$85)*(F94&lt;='Out cOSTbis'!$J$2:$J$85)*(E94&gt;='Out cOSTbis'!$G$2:$G$85)*(E94&lt;='Out cOSTbis'!$H$2:$H$85)),0)+1,1)*E94+F94*0.12</f>
        <v>#N/A</v>
      </c>
    </row>
    <row r="95" spans="1:7">
      <c r="A95" s="1" t="s">
        <v>21</v>
      </c>
      <c r="B95" s="1" t="s">
        <v>6</v>
      </c>
      <c r="C95" s="1" t="s">
        <v>24</v>
      </c>
      <c r="D95" s="31">
        <v>41286</v>
      </c>
      <c r="E95" s="1">
        <v>0.54200000000000004</v>
      </c>
      <c r="F95" s="1">
        <v>269</v>
      </c>
      <c r="G95" t="e">
        <f t="array" ref="G95">INDEX('Out cOSTbis'!$K$1:$K$85,MATCH(1,(('Out cOSTbis'!$A$2:$A$85=A95)*('Out cOSTbis'!$B$2:$B$85=B95)*('Out cOSTbis'!$D$2:$D$85=C95)*('Out cOSTbis'!$E$2:$E$85&lt;=D95)*('Out cOSTbis'!$F$2:$F$85&gt;=D95)*(F95&gt;='Out cOSTbis'!$I$2:$I$85)*(F95&lt;='Out cOSTbis'!$J$2:$J$85)*(E95&gt;='Out cOSTbis'!$G$2:$G$85)*(E95&lt;='Out cOSTbis'!$H$2:$H$85)),0)+1,1)*E95+F95*0.12</f>
        <v>#N/A</v>
      </c>
    </row>
    <row r="96" spans="1:7">
      <c r="A96" s="1" t="s">
        <v>21</v>
      </c>
      <c r="B96" s="1" t="s">
        <v>6</v>
      </c>
      <c r="C96" s="1" t="s">
        <v>24</v>
      </c>
      <c r="D96" s="31">
        <v>41286</v>
      </c>
      <c r="E96" s="1">
        <v>5.8140000000000001</v>
      </c>
      <c r="F96" s="1">
        <v>531</v>
      </c>
      <c r="G96">
        <f t="array" ref="G96">INDEX('Out cOSTbis'!$K$1:$K$85,MATCH(1,(('Out cOSTbis'!$A$2:$A$85=A96)*('Out cOSTbis'!$B$2:$B$85=B96)*('Out cOSTbis'!$D$2:$D$85=C96)*('Out cOSTbis'!$E$2:$E$85&lt;=D96)*('Out cOSTbis'!$F$2:$F$85&gt;=D96)*(F96&gt;='Out cOSTbis'!$I$2:$I$85)*(F96&lt;='Out cOSTbis'!$J$2:$J$85)*(E96&gt;='Out cOSTbis'!$G$2:$G$85)*(E96&lt;='Out cOSTbis'!$H$2:$H$85)),0)+1,1)*E96+F96*0.12</f>
        <v>430.11828000000003</v>
      </c>
    </row>
    <row r="97" spans="1:7">
      <c r="A97" s="1" t="s">
        <v>21</v>
      </c>
      <c r="B97" s="1" t="s">
        <v>6</v>
      </c>
      <c r="C97" s="1" t="s">
        <v>24</v>
      </c>
      <c r="D97" s="31">
        <v>41286</v>
      </c>
      <c r="E97" s="1">
        <v>17.135999999999999</v>
      </c>
      <c r="F97" s="1">
        <v>531</v>
      </c>
      <c r="G97">
        <f t="array" ref="G97">INDEX('Out cOSTbis'!$K$1:$K$85,MATCH(1,(('Out cOSTbis'!$A$2:$A$85=A97)*('Out cOSTbis'!$B$2:$B$85=B97)*('Out cOSTbis'!$D$2:$D$85=C97)*('Out cOSTbis'!$E$2:$E$85&lt;=D97)*('Out cOSTbis'!$F$2:$F$85&gt;=D97)*(F97&gt;='Out cOSTbis'!$I$2:$I$85)*(F97&lt;='Out cOSTbis'!$J$2:$J$85)*(E97&gt;='Out cOSTbis'!$G$2:$G$85)*(E97&lt;='Out cOSTbis'!$H$2:$H$85)),0)+1,1)*E97+F97*0.12</f>
        <v>537.35903999999994</v>
      </c>
    </row>
    <row r="98" spans="1:7">
      <c r="A98" s="1" t="s">
        <v>21</v>
      </c>
      <c r="B98" s="1" t="s">
        <v>6</v>
      </c>
      <c r="C98" s="1" t="s">
        <v>24</v>
      </c>
      <c r="D98" s="31">
        <v>41286</v>
      </c>
      <c r="E98" s="1">
        <v>0.97</v>
      </c>
      <c r="F98" s="1">
        <v>94</v>
      </c>
      <c r="G98" t="e">
        <f t="array" ref="G98">INDEX('Out cOSTbis'!$K$1:$K$85,MATCH(1,(('Out cOSTbis'!$A$2:$A$85=A98)*('Out cOSTbis'!$B$2:$B$85=B98)*('Out cOSTbis'!$D$2:$D$85=C98)*('Out cOSTbis'!$E$2:$E$85&lt;=D98)*('Out cOSTbis'!$F$2:$F$85&gt;=D98)*(F98&gt;='Out cOSTbis'!$I$2:$I$85)*(F98&lt;='Out cOSTbis'!$J$2:$J$85)*(E98&gt;='Out cOSTbis'!$G$2:$G$85)*(E98&lt;='Out cOSTbis'!$H$2:$H$85)),0)+1,1)*E98+F98*0.12</f>
        <v>#N/A</v>
      </c>
    </row>
    <row r="99" spans="1:7">
      <c r="A99" s="1" t="s">
        <v>21</v>
      </c>
      <c r="B99" s="1" t="s">
        <v>6</v>
      </c>
      <c r="C99" s="1" t="s">
        <v>24</v>
      </c>
      <c r="D99" s="31">
        <v>41286</v>
      </c>
      <c r="E99" s="1">
        <v>14.162000000000001</v>
      </c>
      <c r="F99" s="1">
        <v>94</v>
      </c>
      <c r="G99" t="e">
        <f t="array" ref="G99">INDEX('Out cOSTbis'!$K$1:$K$85,MATCH(1,(('Out cOSTbis'!$A$2:$A$85=A99)*('Out cOSTbis'!$B$2:$B$85=B99)*('Out cOSTbis'!$D$2:$D$85=C99)*('Out cOSTbis'!$E$2:$E$85&lt;=D99)*('Out cOSTbis'!$F$2:$F$85&gt;=D99)*(F99&gt;='Out cOSTbis'!$I$2:$I$85)*(F99&lt;='Out cOSTbis'!$J$2:$J$85)*(E99&gt;='Out cOSTbis'!$G$2:$G$85)*(E99&lt;='Out cOSTbis'!$H$2:$H$85)),0)+1,1)*E99+F99*0.12</f>
        <v>#N/A</v>
      </c>
    </row>
    <row r="100" spans="1:7">
      <c r="A100" s="1" t="s">
        <v>21</v>
      </c>
      <c r="B100" s="1" t="s">
        <v>6</v>
      </c>
      <c r="C100" s="1" t="s">
        <v>24</v>
      </c>
      <c r="D100" s="31">
        <v>41286</v>
      </c>
      <c r="E100" s="1">
        <v>0.19400000000000001</v>
      </c>
      <c r="F100" s="1">
        <v>94</v>
      </c>
      <c r="G100" t="e">
        <f t="array" ref="G100">INDEX('Out cOSTbis'!$K$1:$K$85,MATCH(1,(('Out cOSTbis'!$A$2:$A$85=A100)*('Out cOSTbis'!$B$2:$B$85=B100)*('Out cOSTbis'!$D$2:$D$85=C100)*('Out cOSTbis'!$E$2:$E$85&lt;=D100)*('Out cOSTbis'!$F$2:$F$85&gt;=D100)*(F100&gt;='Out cOSTbis'!$I$2:$I$85)*(F100&lt;='Out cOSTbis'!$J$2:$J$85)*(E100&gt;='Out cOSTbis'!$G$2:$G$85)*(E100&lt;='Out cOSTbis'!$H$2:$H$85)),0)+1,1)*E100+F100*0.12</f>
        <v>#N/A</v>
      </c>
    </row>
    <row r="101" spans="1:7">
      <c r="A101" s="1" t="s">
        <v>21</v>
      </c>
      <c r="B101" s="1" t="s">
        <v>6</v>
      </c>
      <c r="C101" s="1" t="s">
        <v>24</v>
      </c>
      <c r="D101" s="31">
        <v>41286</v>
      </c>
      <c r="E101" s="1">
        <v>1.1459999999999999</v>
      </c>
      <c r="F101" s="1">
        <v>94</v>
      </c>
      <c r="G101" t="e">
        <f t="array" ref="G101">INDEX('Out cOSTbis'!$K$1:$K$85,MATCH(1,(('Out cOSTbis'!$A$2:$A$85=A101)*('Out cOSTbis'!$B$2:$B$85=B101)*('Out cOSTbis'!$D$2:$D$85=C101)*('Out cOSTbis'!$E$2:$E$85&lt;=D101)*('Out cOSTbis'!$F$2:$F$85&gt;=D101)*(F101&gt;='Out cOSTbis'!$I$2:$I$85)*(F101&lt;='Out cOSTbis'!$J$2:$J$85)*(E101&gt;='Out cOSTbis'!$G$2:$G$85)*(E101&lt;='Out cOSTbis'!$H$2:$H$85)),0)+1,1)*E101+F101*0.12</f>
        <v>#N/A</v>
      </c>
    </row>
    <row r="102" spans="1:7">
      <c r="A102" s="1" t="s">
        <v>21</v>
      </c>
      <c r="B102" s="1" t="s">
        <v>6</v>
      </c>
      <c r="C102" s="1" t="s">
        <v>24</v>
      </c>
      <c r="D102" s="31">
        <v>41286</v>
      </c>
      <c r="E102" s="1">
        <v>4.5839999999999996</v>
      </c>
      <c r="F102" s="1">
        <v>94</v>
      </c>
      <c r="G102" t="e">
        <f t="array" ref="G102">INDEX('Out cOSTbis'!$K$1:$K$85,MATCH(1,(('Out cOSTbis'!$A$2:$A$85=A102)*('Out cOSTbis'!$B$2:$B$85=B102)*('Out cOSTbis'!$D$2:$D$85=C102)*('Out cOSTbis'!$E$2:$E$85&lt;=D102)*('Out cOSTbis'!$F$2:$F$85&gt;=D102)*(F102&gt;='Out cOSTbis'!$I$2:$I$85)*(F102&lt;='Out cOSTbis'!$J$2:$J$85)*(E102&gt;='Out cOSTbis'!$G$2:$G$85)*(E102&lt;='Out cOSTbis'!$H$2:$H$85)),0)+1,1)*E102+F102*0.12</f>
        <v>#N/A</v>
      </c>
    </row>
    <row r="103" spans="1:7">
      <c r="A103" s="1" t="s">
        <v>21</v>
      </c>
      <c r="B103" s="1" t="s">
        <v>6</v>
      </c>
      <c r="C103" s="1" t="s">
        <v>24</v>
      </c>
      <c r="D103" s="31">
        <v>41286</v>
      </c>
      <c r="E103" s="1">
        <v>0.19</v>
      </c>
      <c r="F103" s="1">
        <v>305</v>
      </c>
      <c r="G103">
        <f t="array" ref="G103">INDEX('Out cOSTbis'!$K$1:$K$85,MATCH(1,(('Out cOSTbis'!$A$2:$A$85=A103)*('Out cOSTbis'!$B$2:$B$85=B103)*('Out cOSTbis'!$D$2:$D$85=C103)*('Out cOSTbis'!$E$2:$E$85&lt;=D103)*('Out cOSTbis'!$F$2:$F$85&gt;=D103)*(F103&gt;='Out cOSTbis'!$I$2:$I$85)*(F103&lt;='Out cOSTbis'!$J$2:$J$85)*(E103&gt;='Out cOSTbis'!$G$2:$G$85)*(E103&lt;='Out cOSTbis'!$H$2:$H$85)),0)+1,1)*E103+F103*0.12</f>
        <v>41.359519038076151</v>
      </c>
    </row>
    <row r="104" spans="1:7">
      <c r="A104" s="1" t="s">
        <v>21</v>
      </c>
      <c r="B104" s="1" t="s">
        <v>6</v>
      </c>
      <c r="C104" s="1" t="s">
        <v>24</v>
      </c>
      <c r="D104" s="31">
        <v>41286</v>
      </c>
      <c r="E104" s="1">
        <v>0.51500000000000001</v>
      </c>
      <c r="F104" s="1">
        <v>305</v>
      </c>
      <c r="G104">
        <f t="array" ref="G104">INDEX('Out cOSTbis'!$K$1:$K$85,MATCH(1,(('Out cOSTbis'!$A$2:$A$85=A104)*('Out cOSTbis'!$B$2:$B$85=B104)*('Out cOSTbis'!$D$2:$D$85=C104)*('Out cOSTbis'!$E$2:$E$85&lt;=D104)*('Out cOSTbis'!$F$2:$F$85&gt;=D104)*(F104&gt;='Out cOSTbis'!$I$2:$I$85)*(F104&lt;='Out cOSTbis'!$J$2:$J$85)*(E104&gt;='Out cOSTbis'!$G$2:$G$85)*(E104&lt;='Out cOSTbis'!$H$2:$H$85)),0)+1,1)*E104+F104*0.12</f>
        <v>49.500801603206412</v>
      </c>
    </row>
    <row r="105" spans="1:7">
      <c r="A105" s="1" t="s">
        <v>21</v>
      </c>
      <c r="B105" s="1" t="s">
        <v>6</v>
      </c>
      <c r="C105" s="1" t="s">
        <v>24</v>
      </c>
      <c r="D105" s="31">
        <v>41286</v>
      </c>
      <c r="E105" s="1">
        <v>0.33500000000000002</v>
      </c>
      <c r="F105" s="1">
        <v>305</v>
      </c>
      <c r="G105">
        <f t="array" ref="G105">INDEX('Out cOSTbis'!$K$1:$K$85,MATCH(1,(('Out cOSTbis'!$A$2:$A$85=A105)*('Out cOSTbis'!$B$2:$B$85=B105)*('Out cOSTbis'!$D$2:$D$85=C105)*('Out cOSTbis'!$E$2:$E$85&lt;=D105)*('Out cOSTbis'!$F$2:$F$85&gt;=D105)*(F105&gt;='Out cOSTbis'!$I$2:$I$85)*(F105&lt;='Out cOSTbis'!$J$2:$J$85)*(E105&gt;='Out cOSTbis'!$G$2:$G$85)*(E105&lt;='Out cOSTbis'!$H$2:$H$85)),0)+1,1)*E105+F105*0.12</f>
        <v>44.99178356713427</v>
      </c>
    </row>
    <row r="106" spans="1:7">
      <c r="A106" s="1" t="s">
        <v>21</v>
      </c>
      <c r="B106" s="1" t="s">
        <v>6</v>
      </c>
      <c r="C106" s="1" t="s">
        <v>24</v>
      </c>
      <c r="D106" s="31">
        <v>41286</v>
      </c>
      <c r="E106" s="1">
        <v>1.296</v>
      </c>
      <c r="F106" s="1">
        <v>305</v>
      </c>
      <c r="G106">
        <f t="array" ref="G106">INDEX('Out cOSTbis'!$K$1:$K$85,MATCH(1,(('Out cOSTbis'!$A$2:$A$85=A106)*('Out cOSTbis'!$B$2:$B$85=B106)*('Out cOSTbis'!$D$2:$D$85=C106)*('Out cOSTbis'!$E$2:$E$85&lt;=D106)*('Out cOSTbis'!$F$2:$F$85&gt;=D106)*(F106&gt;='Out cOSTbis'!$I$2:$I$85)*(F106&lt;='Out cOSTbis'!$J$2:$J$85)*(E106&gt;='Out cOSTbis'!$G$2:$G$85)*(E106&lt;='Out cOSTbis'!$H$2:$H$85)),0)+1,1)*E106+F106*0.12</f>
        <v>69.064929859719442</v>
      </c>
    </row>
    <row r="107" spans="1:7">
      <c r="A107" s="1" t="s">
        <v>21</v>
      </c>
      <c r="B107" s="1" t="s">
        <v>6</v>
      </c>
      <c r="C107" s="1" t="s">
        <v>24</v>
      </c>
      <c r="D107" s="31">
        <v>41286</v>
      </c>
      <c r="E107" s="1">
        <v>0.22700000000000001</v>
      </c>
      <c r="F107" s="1">
        <v>305</v>
      </c>
      <c r="G107">
        <f t="array" ref="G107">INDEX('Out cOSTbis'!$K$1:$K$85,MATCH(1,(('Out cOSTbis'!$A$2:$A$85=A107)*('Out cOSTbis'!$B$2:$B$85=B107)*('Out cOSTbis'!$D$2:$D$85=C107)*('Out cOSTbis'!$E$2:$E$85&lt;=D107)*('Out cOSTbis'!$F$2:$F$85&gt;=D107)*(F107&gt;='Out cOSTbis'!$I$2:$I$85)*(F107&lt;='Out cOSTbis'!$J$2:$J$85)*(E107&gt;='Out cOSTbis'!$G$2:$G$85)*(E107&lt;='Out cOSTbis'!$H$2:$H$85)),0)+1,1)*E107+F107*0.12</f>
        <v>42.286372745490986</v>
      </c>
    </row>
    <row r="108" spans="1:7">
      <c r="A108" s="1" t="s">
        <v>21</v>
      </c>
      <c r="B108" s="1" t="s">
        <v>6</v>
      </c>
      <c r="C108" s="1" t="s">
        <v>24</v>
      </c>
      <c r="D108" s="31">
        <v>41286</v>
      </c>
      <c r="E108" s="1">
        <v>0.30599999999999999</v>
      </c>
      <c r="F108" s="1">
        <v>305</v>
      </c>
      <c r="G108">
        <f t="array" ref="G108">INDEX('Out cOSTbis'!$K$1:$K$85,MATCH(1,(('Out cOSTbis'!$A$2:$A$85=A108)*('Out cOSTbis'!$B$2:$B$85=B108)*('Out cOSTbis'!$D$2:$D$85=C108)*('Out cOSTbis'!$E$2:$E$85&lt;=D108)*('Out cOSTbis'!$F$2:$F$85&gt;=D108)*(F108&gt;='Out cOSTbis'!$I$2:$I$85)*(F108&lt;='Out cOSTbis'!$J$2:$J$85)*(E108&gt;='Out cOSTbis'!$G$2:$G$85)*(E108&lt;='Out cOSTbis'!$H$2:$H$85)),0)+1,1)*E108+F108*0.12</f>
        <v>44.26533066132265</v>
      </c>
    </row>
    <row r="109" spans="1:7">
      <c r="A109" s="1" t="s">
        <v>21</v>
      </c>
      <c r="B109" s="1" t="s">
        <v>6</v>
      </c>
      <c r="C109" s="1" t="s">
        <v>24</v>
      </c>
      <c r="D109" s="31">
        <v>41286</v>
      </c>
      <c r="E109" s="1">
        <v>2.0089999999999999</v>
      </c>
      <c r="F109" s="1">
        <v>269</v>
      </c>
      <c r="G109" t="e">
        <f t="array" ref="G109">INDEX('Out cOSTbis'!$K$1:$K$85,MATCH(1,(('Out cOSTbis'!$A$2:$A$85=A109)*('Out cOSTbis'!$B$2:$B$85=B109)*('Out cOSTbis'!$D$2:$D$85=C109)*('Out cOSTbis'!$E$2:$E$85&lt;=D109)*('Out cOSTbis'!$F$2:$F$85&gt;=D109)*(F109&gt;='Out cOSTbis'!$I$2:$I$85)*(F109&lt;='Out cOSTbis'!$J$2:$J$85)*(E109&gt;='Out cOSTbis'!$G$2:$G$85)*(E109&lt;='Out cOSTbis'!$H$2:$H$85)),0)+1,1)*E109+F109*0.12</f>
        <v>#N/A</v>
      </c>
    </row>
    <row r="110" spans="1:7">
      <c r="A110" s="1" t="s">
        <v>21</v>
      </c>
      <c r="B110" s="1" t="s">
        <v>6</v>
      </c>
      <c r="C110" s="1" t="s">
        <v>24</v>
      </c>
      <c r="D110" s="31">
        <v>41286</v>
      </c>
      <c r="E110" s="1">
        <v>12.054</v>
      </c>
      <c r="F110" s="1">
        <v>269</v>
      </c>
      <c r="G110" t="e">
        <f t="array" ref="G110">INDEX('Out cOSTbis'!$K$1:$K$85,MATCH(1,(('Out cOSTbis'!$A$2:$A$85=A110)*('Out cOSTbis'!$B$2:$B$85=B110)*('Out cOSTbis'!$D$2:$D$85=C110)*('Out cOSTbis'!$E$2:$E$85&lt;=D110)*('Out cOSTbis'!$F$2:$F$85&gt;=D110)*(F110&gt;='Out cOSTbis'!$I$2:$I$85)*(F110&lt;='Out cOSTbis'!$J$2:$J$85)*(E110&gt;='Out cOSTbis'!$G$2:$G$85)*(E110&lt;='Out cOSTbis'!$H$2:$H$85)),0)+1,1)*E110+F110*0.12</f>
        <v>#N/A</v>
      </c>
    </row>
    <row r="111" spans="1:7">
      <c r="A111" s="1" t="s">
        <v>21</v>
      </c>
      <c r="B111" s="1" t="s">
        <v>6</v>
      </c>
      <c r="C111" s="1" t="s">
        <v>24</v>
      </c>
      <c r="D111" s="31">
        <v>41286</v>
      </c>
      <c r="E111" s="1">
        <v>6.0270000000000001</v>
      </c>
      <c r="F111" s="1">
        <v>269</v>
      </c>
      <c r="G111" t="e">
        <f t="array" ref="G111">INDEX('Out cOSTbis'!$K$1:$K$85,MATCH(1,(('Out cOSTbis'!$A$2:$A$85=A111)*('Out cOSTbis'!$B$2:$B$85=B111)*('Out cOSTbis'!$D$2:$D$85=C111)*('Out cOSTbis'!$E$2:$E$85&lt;=D111)*('Out cOSTbis'!$F$2:$F$85&gt;=D111)*(F111&gt;='Out cOSTbis'!$I$2:$I$85)*(F111&lt;='Out cOSTbis'!$J$2:$J$85)*(E111&gt;='Out cOSTbis'!$G$2:$G$85)*(E111&lt;='Out cOSTbis'!$H$2:$H$85)),0)+1,1)*E111+F111*0.12</f>
        <v>#N/A</v>
      </c>
    </row>
    <row r="112" spans="1:7">
      <c r="A112" s="1" t="s">
        <v>21</v>
      </c>
      <c r="B112" s="1" t="s">
        <v>6</v>
      </c>
      <c r="C112" s="1" t="s">
        <v>24</v>
      </c>
      <c r="D112" s="31">
        <v>41286</v>
      </c>
      <c r="E112" s="1">
        <v>1.0840000000000001</v>
      </c>
      <c r="F112" s="1">
        <v>269</v>
      </c>
      <c r="G112" t="e">
        <f t="array" ref="G112">INDEX('Out cOSTbis'!$K$1:$K$85,MATCH(1,(('Out cOSTbis'!$A$2:$A$85=A112)*('Out cOSTbis'!$B$2:$B$85=B112)*('Out cOSTbis'!$D$2:$D$85=C112)*('Out cOSTbis'!$E$2:$E$85&lt;=D112)*('Out cOSTbis'!$F$2:$F$85&gt;=D112)*(F112&gt;='Out cOSTbis'!$I$2:$I$85)*(F112&lt;='Out cOSTbis'!$J$2:$J$85)*(E112&gt;='Out cOSTbis'!$G$2:$G$85)*(E112&lt;='Out cOSTbis'!$H$2:$H$85)),0)+1,1)*E112+F112*0.12</f>
        <v>#N/A</v>
      </c>
    </row>
    <row r="113" spans="1:7">
      <c r="A113" s="1" t="s">
        <v>21</v>
      </c>
      <c r="B113" s="1" t="s">
        <v>6</v>
      </c>
      <c r="C113" s="1" t="s">
        <v>24</v>
      </c>
      <c r="D113" s="31">
        <v>41286</v>
      </c>
      <c r="E113" s="1">
        <v>0.91100000000000003</v>
      </c>
      <c r="F113" s="1">
        <v>287</v>
      </c>
      <c r="G113">
        <f t="array" ref="G113">INDEX('Out cOSTbis'!$K$1:$K$85,MATCH(1,(('Out cOSTbis'!$A$2:$A$85=A113)*('Out cOSTbis'!$B$2:$B$85=B113)*('Out cOSTbis'!$D$2:$D$85=C113)*('Out cOSTbis'!$E$2:$E$85&lt;=D113)*('Out cOSTbis'!$F$2:$F$85&gt;=D113)*(F113&gt;='Out cOSTbis'!$I$2:$I$85)*(F113&lt;='Out cOSTbis'!$J$2:$J$85)*(E113&gt;='Out cOSTbis'!$G$2:$G$85)*(E113&lt;='Out cOSTbis'!$H$2:$H$85)),0)+1,1)*E113+F113*0.12</f>
        <v>57.260641282565132</v>
      </c>
    </row>
    <row r="114" spans="1:7">
      <c r="A114" s="1" t="s">
        <v>21</v>
      </c>
      <c r="B114" s="1" t="s">
        <v>6</v>
      </c>
      <c r="C114" s="1" t="s">
        <v>24</v>
      </c>
      <c r="D114" s="31">
        <v>41286</v>
      </c>
      <c r="E114" s="1">
        <v>5.82</v>
      </c>
      <c r="F114" s="1">
        <v>287</v>
      </c>
      <c r="G114">
        <f t="array" ref="G114">INDEX('Out cOSTbis'!$K$1:$K$85,MATCH(1,(('Out cOSTbis'!$A$2:$A$85=A114)*('Out cOSTbis'!$B$2:$B$85=B114)*('Out cOSTbis'!$D$2:$D$85=C114)*('Out cOSTbis'!$E$2:$E$85&lt;=D114)*('Out cOSTbis'!$F$2:$F$85&gt;=D114)*(F114&gt;='Out cOSTbis'!$I$2:$I$85)*(F114&lt;='Out cOSTbis'!$J$2:$J$85)*(E114&gt;='Out cOSTbis'!$G$2:$G$85)*(E114&lt;='Out cOSTbis'!$H$2:$H$85)),0)+1,1)*E114+F114*0.12</f>
        <v>312.11220000000003</v>
      </c>
    </row>
    <row r="115" spans="1:7">
      <c r="A115" s="1" t="s">
        <v>21</v>
      </c>
      <c r="B115" s="1" t="s">
        <v>6</v>
      </c>
      <c r="C115" s="1" t="s">
        <v>24</v>
      </c>
      <c r="D115" s="31">
        <v>41286</v>
      </c>
      <c r="E115" s="1">
        <v>0.81299999999999994</v>
      </c>
      <c r="F115" s="1">
        <v>287</v>
      </c>
      <c r="G115">
        <f t="array" ref="G115">INDEX('Out cOSTbis'!$K$1:$K$85,MATCH(1,(('Out cOSTbis'!$A$2:$A$85=A115)*('Out cOSTbis'!$B$2:$B$85=B115)*('Out cOSTbis'!$D$2:$D$85=C115)*('Out cOSTbis'!$E$2:$E$85&lt;=D115)*('Out cOSTbis'!$F$2:$F$85&gt;=D115)*(F115&gt;='Out cOSTbis'!$I$2:$I$85)*(F115&lt;='Out cOSTbis'!$J$2:$J$85)*(E115&gt;='Out cOSTbis'!$G$2:$G$85)*(E115&lt;='Out cOSTbis'!$H$2:$H$85)),0)+1,1)*E115+F115*0.12</f>
        <v>54.805731462925849</v>
      </c>
    </row>
    <row r="116" spans="1:7">
      <c r="A116" s="1" t="s">
        <v>21</v>
      </c>
      <c r="B116" s="1" t="s">
        <v>6</v>
      </c>
      <c r="C116" s="1" t="s">
        <v>24</v>
      </c>
      <c r="D116" s="31">
        <v>41286</v>
      </c>
      <c r="E116" s="1">
        <v>9.8000000000000004E-2</v>
      </c>
      <c r="F116" s="1">
        <v>287</v>
      </c>
      <c r="G116">
        <f t="array" ref="G116">INDEX('Out cOSTbis'!$K$1:$K$85,MATCH(1,(('Out cOSTbis'!$A$2:$A$85=A116)*('Out cOSTbis'!$B$2:$B$85=B116)*('Out cOSTbis'!$D$2:$D$85=C116)*('Out cOSTbis'!$E$2:$E$85&lt;=D116)*('Out cOSTbis'!$F$2:$F$85&gt;=D116)*(F116&gt;='Out cOSTbis'!$I$2:$I$85)*(F116&lt;='Out cOSTbis'!$J$2:$J$85)*(E116&gt;='Out cOSTbis'!$G$2:$G$85)*(E116&lt;='Out cOSTbis'!$H$2:$H$85)),0)+1,1)*E116+F116*0.12</f>
        <v>36.894909819639274</v>
      </c>
    </row>
    <row r="117" spans="1:7">
      <c r="A117" s="1" t="s">
        <v>21</v>
      </c>
      <c r="B117" s="1" t="s">
        <v>6</v>
      </c>
      <c r="C117" s="1" t="s">
        <v>24</v>
      </c>
      <c r="D117" s="31">
        <v>41286</v>
      </c>
      <c r="E117" s="1">
        <v>15.353999999999999</v>
      </c>
      <c r="F117" s="1">
        <v>269</v>
      </c>
      <c r="G117" t="e">
        <f t="array" ref="G117">INDEX('Out cOSTbis'!$K$1:$K$85,MATCH(1,(('Out cOSTbis'!$A$2:$A$85=A117)*('Out cOSTbis'!$B$2:$B$85=B117)*('Out cOSTbis'!$D$2:$D$85=C117)*('Out cOSTbis'!$E$2:$E$85&lt;=D117)*('Out cOSTbis'!$F$2:$F$85&gt;=D117)*(F117&gt;='Out cOSTbis'!$I$2:$I$85)*(F117&lt;='Out cOSTbis'!$J$2:$J$85)*(E117&gt;='Out cOSTbis'!$G$2:$G$85)*(E117&lt;='Out cOSTbis'!$H$2:$H$85)),0)+1,1)*E117+F117*0.12</f>
        <v>#N/A</v>
      </c>
    </row>
    <row r="118" spans="1:7">
      <c r="A118" s="1" t="s">
        <v>21</v>
      </c>
      <c r="B118" s="1" t="s">
        <v>6</v>
      </c>
      <c r="C118" s="1" t="s">
        <v>24</v>
      </c>
      <c r="D118" s="31">
        <v>41286</v>
      </c>
      <c r="E118" s="1">
        <v>0.81299999999999994</v>
      </c>
      <c r="F118" s="1">
        <v>269</v>
      </c>
      <c r="G118" t="e">
        <f t="array" ref="G118">INDEX('Out cOSTbis'!$K$1:$K$85,MATCH(1,(('Out cOSTbis'!$A$2:$A$85=A118)*('Out cOSTbis'!$B$2:$B$85=B118)*('Out cOSTbis'!$D$2:$D$85=C118)*('Out cOSTbis'!$E$2:$E$85&lt;=D118)*('Out cOSTbis'!$F$2:$F$85&gt;=D118)*(F118&gt;='Out cOSTbis'!$I$2:$I$85)*(F118&lt;='Out cOSTbis'!$J$2:$J$85)*(E118&gt;='Out cOSTbis'!$G$2:$G$85)*(E118&lt;='Out cOSTbis'!$H$2:$H$85)),0)+1,1)*E118+F118*0.12</f>
        <v>#N/A</v>
      </c>
    </row>
    <row r="119" spans="1:7">
      <c r="A119" s="1" t="s">
        <v>21</v>
      </c>
      <c r="B119" s="1" t="s">
        <v>6</v>
      </c>
      <c r="C119" s="1" t="s">
        <v>24</v>
      </c>
      <c r="D119" s="31">
        <v>41286</v>
      </c>
      <c r="E119" s="1">
        <v>4.49</v>
      </c>
      <c r="F119" s="1">
        <v>512</v>
      </c>
      <c r="G119">
        <f t="array" ref="G119">INDEX('Out cOSTbis'!$K$1:$K$85,MATCH(1,(('Out cOSTbis'!$A$2:$A$85=A119)*('Out cOSTbis'!$B$2:$B$85=B119)*('Out cOSTbis'!$D$2:$D$85=C119)*('Out cOSTbis'!$E$2:$E$85&lt;=D119)*('Out cOSTbis'!$F$2:$F$85&gt;=D119)*(F119&gt;='Out cOSTbis'!$I$2:$I$85)*(F119&lt;='Out cOSTbis'!$J$2:$J$85)*(E119&gt;='Out cOSTbis'!$G$2:$G$85)*(E119&lt;='Out cOSTbis'!$H$2:$H$85)),0)+1,1)*E119+F119*0.12</f>
        <v>250.39791583166331</v>
      </c>
    </row>
    <row r="120" spans="1:7">
      <c r="A120" s="1" t="s">
        <v>21</v>
      </c>
      <c r="B120" s="1" t="s">
        <v>6</v>
      </c>
      <c r="C120" s="1" t="s">
        <v>24</v>
      </c>
      <c r="D120" s="31">
        <v>41286</v>
      </c>
      <c r="E120" s="1">
        <v>4.6740000000000004</v>
      </c>
      <c r="F120" s="1">
        <v>512</v>
      </c>
      <c r="G120">
        <f t="array" ref="G120">INDEX('Out cOSTbis'!$K$1:$K$85,MATCH(1,(('Out cOSTbis'!$A$2:$A$85=A120)*('Out cOSTbis'!$B$2:$B$85=B120)*('Out cOSTbis'!$D$2:$D$85=C120)*('Out cOSTbis'!$E$2:$E$85&lt;=D120)*('Out cOSTbis'!$F$2:$F$85&gt;=D120)*(F120&gt;='Out cOSTbis'!$I$2:$I$85)*(F120&lt;='Out cOSTbis'!$J$2:$J$85)*(E120&gt;='Out cOSTbis'!$G$2:$G$85)*(E120&lt;='Out cOSTbis'!$H$2:$H$85)),0)+1,1)*E120+F120*0.12</f>
        <v>258.14140280561122</v>
      </c>
    </row>
    <row r="121" spans="1:7">
      <c r="A121" s="1" t="s">
        <v>21</v>
      </c>
      <c r="B121" s="1" t="s">
        <v>6</v>
      </c>
      <c r="C121" s="1" t="s">
        <v>24</v>
      </c>
      <c r="D121" s="31">
        <v>41286</v>
      </c>
      <c r="E121" s="1">
        <v>2.6160000000000001</v>
      </c>
      <c r="F121" s="1">
        <v>512</v>
      </c>
      <c r="G121">
        <f t="array" ref="G121">INDEX('Out cOSTbis'!$K$1:$K$85,MATCH(1,(('Out cOSTbis'!$A$2:$A$85=A121)*('Out cOSTbis'!$B$2:$B$85=B121)*('Out cOSTbis'!$D$2:$D$85=C121)*('Out cOSTbis'!$E$2:$E$85&lt;=D121)*('Out cOSTbis'!$F$2:$F$85&gt;=D121)*(F121&gt;='Out cOSTbis'!$I$2:$I$85)*(F121&lt;='Out cOSTbis'!$J$2:$J$85)*(E121&gt;='Out cOSTbis'!$G$2:$G$85)*(E121&lt;='Out cOSTbis'!$H$2:$H$85)),0)+1,1)*E121+F121*0.12</f>
        <v>171.53218436873749</v>
      </c>
    </row>
    <row r="122" spans="1:7">
      <c r="A122" s="1" t="s">
        <v>21</v>
      </c>
      <c r="B122" s="1" t="s">
        <v>6</v>
      </c>
      <c r="C122" s="1" t="s">
        <v>24</v>
      </c>
      <c r="D122" s="31">
        <v>41286</v>
      </c>
      <c r="E122" s="1">
        <v>2.044</v>
      </c>
      <c r="F122" s="1">
        <v>416</v>
      </c>
      <c r="G122">
        <f t="array" ref="G122">INDEX('Out cOSTbis'!$K$1:$K$85,MATCH(1,(('Out cOSTbis'!$A$2:$A$85=A122)*('Out cOSTbis'!$B$2:$B$85=B122)*('Out cOSTbis'!$D$2:$D$85=C122)*('Out cOSTbis'!$E$2:$E$85&lt;=D122)*('Out cOSTbis'!$F$2:$F$85&gt;=D122)*(F122&gt;='Out cOSTbis'!$I$2:$I$85)*(F122&lt;='Out cOSTbis'!$J$2:$J$85)*(E122&gt;='Out cOSTbis'!$G$2:$G$85)*(E122&lt;='Out cOSTbis'!$H$2:$H$85)),0)+1,1)*E122+F122*0.12</f>
        <v>135.94004008016032</v>
      </c>
    </row>
    <row r="123" spans="1:7">
      <c r="A123" s="1" t="s">
        <v>21</v>
      </c>
      <c r="B123" s="1" t="s">
        <v>6</v>
      </c>
      <c r="C123" s="1" t="s">
        <v>24</v>
      </c>
      <c r="D123" s="31">
        <v>41286</v>
      </c>
      <c r="E123" s="1">
        <v>0.27100000000000002</v>
      </c>
      <c r="F123" s="1">
        <v>416</v>
      </c>
      <c r="G123">
        <f t="array" ref="G123">INDEX('Out cOSTbis'!$K$1:$K$85,MATCH(1,(('Out cOSTbis'!$A$2:$A$85=A123)*('Out cOSTbis'!$B$2:$B$85=B123)*('Out cOSTbis'!$D$2:$D$85=C123)*('Out cOSTbis'!$E$2:$E$85&lt;=D123)*('Out cOSTbis'!$F$2:$F$85&gt;=D123)*(F123&gt;='Out cOSTbis'!$I$2:$I$85)*(F123&lt;='Out cOSTbis'!$J$2:$J$85)*(E123&gt;='Out cOSTbis'!$G$2:$G$85)*(E123&lt;='Out cOSTbis'!$H$2:$H$85)),0)+1,1)*E123+F123*0.12</f>
        <v>61.324809619238479</v>
      </c>
    </row>
    <row r="124" spans="1:7">
      <c r="A124" s="1" t="s">
        <v>21</v>
      </c>
      <c r="B124" s="1" t="s">
        <v>6</v>
      </c>
      <c r="C124" s="1" t="s">
        <v>24</v>
      </c>
      <c r="D124" s="31">
        <v>41286</v>
      </c>
      <c r="E124" s="1">
        <v>2.4079999999999999</v>
      </c>
      <c r="F124" s="1">
        <v>416</v>
      </c>
      <c r="G124">
        <f t="array" ref="G124">INDEX('Out cOSTbis'!$K$1:$K$85,MATCH(1,(('Out cOSTbis'!$A$2:$A$85=A124)*('Out cOSTbis'!$B$2:$B$85=B124)*('Out cOSTbis'!$D$2:$D$85=C124)*('Out cOSTbis'!$E$2:$E$85&lt;=D124)*('Out cOSTbis'!$F$2:$F$85&gt;=D124)*(F124&gt;='Out cOSTbis'!$I$2:$I$85)*(F124&lt;='Out cOSTbis'!$J$2:$J$85)*(E124&gt;='Out cOSTbis'!$G$2:$G$85)*(E124&lt;='Out cOSTbis'!$H$2:$H$85)),0)+1,1)*E124+F124*0.12</f>
        <v>151.25867735470939</v>
      </c>
    </row>
    <row r="125" spans="1:7">
      <c r="A125" s="1" t="s">
        <v>21</v>
      </c>
      <c r="B125" s="1" t="s">
        <v>6</v>
      </c>
      <c r="C125" s="1" t="s">
        <v>24</v>
      </c>
      <c r="D125" s="31">
        <v>41286</v>
      </c>
      <c r="E125" s="1">
        <v>2.4079999999999999</v>
      </c>
      <c r="F125" s="1">
        <v>416</v>
      </c>
      <c r="G125">
        <f t="array" ref="G125">INDEX('Out cOSTbis'!$K$1:$K$85,MATCH(1,(('Out cOSTbis'!$A$2:$A$85=A125)*('Out cOSTbis'!$B$2:$B$85=B125)*('Out cOSTbis'!$D$2:$D$85=C125)*('Out cOSTbis'!$E$2:$E$85&lt;=D125)*('Out cOSTbis'!$F$2:$F$85&gt;=D125)*(F125&gt;='Out cOSTbis'!$I$2:$I$85)*(F125&lt;='Out cOSTbis'!$J$2:$J$85)*(E125&gt;='Out cOSTbis'!$G$2:$G$85)*(E125&lt;='Out cOSTbis'!$H$2:$H$85)),0)+1,1)*E125+F125*0.12</f>
        <v>151.25867735470939</v>
      </c>
    </row>
    <row r="126" spans="1:7">
      <c r="A126" s="1" t="s">
        <v>21</v>
      </c>
      <c r="B126" s="1" t="s">
        <v>6</v>
      </c>
      <c r="C126" s="1" t="s">
        <v>24</v>
      </c>
      <c r="D126" s="31">
        <v>41287</v>
      </c>
      <c r="E126" s="1">
        <v>3.472</v>
      </c>
      <c r="F126" s="1">
        <v>316</v>
      </c>
      <c r="G126">
        <f t="array" ref="G126">INDEX('Out cOSTbis'!$K$1:$K$85,MATCH(1,(('Out cOSTbis'!$A$2:$A$85=A126)*('Out cOSTbis'!$B$2:$B$85=B126)*('Out cOSTbis'!$D$2:$D$85=C126)*('Out cOSTbis'!$E$2:$E$85&lt;=D126)*('Out cOSTbis'!$F$2:$F$85&gt;=D126)*(F126&gt;='Out cOSTbis'!$I$2:$I$85)*(F126&lt;='Out cOSTbis'!$J$2:$J$85)*(E126&gt;='Out cOSTbis'!$G$2:$G$85)*(E126&lt;='Out cOSTbis'!$H$2:$H$85)),0)+1,1)*E126+F126*0.12</f>
        <v>124.89394789579158</v>
      </c>
    </row>
    <row r="127" spans="1:7">
      <c r="A127" s="1" t="s">
        <v>21</v>
      </c>
      <c r="B127" s="1" t="s">
        <v>6</v>
      </c>
      <c r="C127" s="1" t="s">
        <v>24</v>
      </c>
      <c r="D127" s="31">
        <v>41287</v>
      </c>
      <c r="E127" s="1">
        <v>3.472</v>
      </c>
      <c r="F127" s="1">
        <v>316</v>
      </c>
      <c r="G127">
        <f t="array" ref="G127">INDEX('Out cOSTbis'!$K$1:$K$85,MATCH(1,(('Out cOSTbis'!$A$2:$A$85=A127)*('Out cOSTbis'!$B$2:$B$85=B127)*('Out cOSTbis'!$D$2:$D$85=C127)*('Out cOSTbis'!$E$2:$E$85&lt;=D127)*('Out cOSTbis'!$F$2:$F$85&gt;=D127)*(F127&gt;='Out cOSTbis'!$I$2:$I$85)*(F127&lt;='Out cOSTbis'!$J$2:$J$85)*(E127&gt;='Out cOSTbis'!$G$2:$G$85)*(E127&lt;='Out cOSTbis'!$H$2:$H$85)),0)+1,1)*E127+F127*0.12</f>
        <v>124.89394789579158</v>
      </c>
    </row>
    <row r="128" spans="1:7">
      <c r="A128" s="1" t="s">
        <v>21</v>
      </c>
      <c r="B128" s="1" t="s">
        <v>6</v>
      </c>
      <c r="C128" s="1" t="s">
        <v>24</v>
      </c>
      <c r="D128" s="31">
        <v>41287</v>
      </c>
      <c r="E128" s="1">
        <v>3.472</v>
      </c>
      <c r="F128" s="1">
        <v>316</v>
      </c>
      <c r="G128">
        <f t="array" ref="G128">INDEX('Out cOSTbis'!$K$1:$K$85,MATCH(1,(('Out cOSTbis'!$A$2:$A$85=A128)*('Out cOSTbis'!$B$2:$B$85=B128)*('Out cOSTbis'!$D$2:$D$85=C128)*('Out cOSTbis'!$E$2:$E$85&lt;=D128)*('Out cOSTbis'!$F$2:$F$85&gt;=D128)*(F128&gt;='Out cOSTbis'!$I$2:$I$85)*(F128&lt;='Out cOSTbis'!$J$2:$J$85)*(E128&gt;='Out cOSTbis'!$G$2:$G$85)*(E128&lt;='Out cOSTbis'!$H$2:$H$85)),0)+1,1)*E128+F128*0.12</f>
        <v>124.89394789579158</v>
      </c>
    </row>
    <row r="129" spans="1:7">
      <c r="A129" s="1" t="s">
        <v>21</v>
      </c>
      <c r="B129" s="1" t="s">
        <v>6</v>
      </c>
      <c r="C129" s="1" t="s">
        <v>24</v>
      </c>
      <c r="D129" s="31">
        <v>41287</v>
      </c>
      <c r="E129" s="1">
        <v>0.999</v>
      </c>
      <c r="F129" s="1">
        <v>22</v>
      </c>
      <c r="G129">
        <f t="array" ref="G129">INDEX('Out cOSTbis'!$K$1:$K$85,MATCH(1,(('Out cOSTbis'!$A$2:$A$85=A129)*('Out cOSTbis'!$B$2:$B$85=B129)*('Out cOSTbis'!$D$2:$D$85=C129)*('Out cOSTbis'!$E$2:$E$85&lt;=D129)*('Out cOSTbis'!$F$2:$F$85&gt;=D129)*(F129&gt;='Out cOSTbis'!$I$2:$I$85)*(F129&lt;='Out cOSTbis'!$J$2:$J$85)*(E129&gt;='Out cOSTbis'!$G$2:$G$85)*(E129&lt;='Out cOSTbis'!$H$2:$H$85)),0)+1,1)*E129+F129*0.12</f>
        <v>22.660040080160321</v>
      </c>
    </row>
    <row r="130" spans="1:7">
      <c r="A130" s="1" t="s">
        <v>21</v>
      </c>
      <c r="B130" s="1" t="s">
        <v>6</v>
      </c>
      <c r="C130" s="1" t="s">
        <v>24</v>
      </c>
      <c r="D130" s="31">
        <v>41287</v>
      </c>
      <c r="E130" s="1">
        <v>0.51500000000000001</v>
      </c>
      <c r="F130" s="1">
        <v>22</v>
      </c>
      <c r="G130">
        <f t="array" ref="G130">INDEX('Out cOSTbis'!$K$1:$K$85,MATCH(1,(('Out cOSTbis'!$A$2:$A$85=A130)*('Out cOSTbis'!$B$2:$B$85=B130)*('Out cOSTbis'!$D$2:$D$85=C130)*('Out cOSTbis'!$E$2:$E$85&lt;=D130)*('Out cOSTbis'!$F$2:$F$85&gt;=D130)*(F130&gt;='Out cOSTbis'!$I$2:$I$85)*(F130&lt;='Out cOSTbis'!$J$2:$J$85)*(E130&gt;='Out cOSTbis'!$G$2:$G$85)*(E130&lt;='Out cOSTbis'!$H$2:$H$85)),0)+1,1)*E130+F130*0.12</f>
        <v>12.960641282565131</v>
      </c>
    </row>
    <row r="131" spans="1:7">
      <c r="A131" s="1" t="s">
        <v>21</v>
      </c>
      <c r="B131" s="1" t="s">
        <v>6</v>
      </c>
      <c r="C131" s="1" t="s">
        <v>24</v>
      </c>
      <c r="D131" s="31">
        <v>41287</v>
      </c>
      <c r="E131" s="1">
        <v>0.70799999999999996</v>
      </c>
      <c r="F131" s="1">
        <v>22</v>
      </c>
      <c r="G131">
        <f t="array" ref="G131">INDEX('Out cOSTbis'!$K$1:$K$85,MATCH(1,(('Out cOSTbis'!$A$2:$A$85=A131)*('Out cOSTbis'!$B$2:$B$85=B131)*('Out cOSTbis'!$D$2:$D$85=C131)*('Out cOSTbis'!$E$2:$E$85&lt;=D131)*('Out cOSTbis'!$F$2:$F$85&gt;=D131)*(F131&gt;='Out cOSTbis'!$I$2:$I$85)*(F131&lt;='Out cOSTbis'!$J$2:$J$85)*(E131&gt;='Out cOSTbis'!$G$2:$G$85)*(E131&lt;='Out cOSTbis'!$H$2:$H$85)),0)+1,1)*E131+F131*0.12</f>
        <v>16.828376753507012</v>
      </c>
    </row>
    <row r="132" spans="1:7">
      <c r="A132" s="1" t="s">
        <v>21</v>
      </c>
      <c r="B132" s="1" t="s">
        <v>6</v>
      </c>
      <c r="C132" s="1" t="s">
        <v>24</v>
      </c>
      <c r="D132" s="31">
        <v>41287</v>
      </c>
      <c r="E132" s="1">
        <v>0.70799999999999996</v>
      </c>
      <c r="F132" s="1">
        <v>22</v>
      </c>
      <c r="G132">
        <f t="array" ref="G132">INDEX('Out cOSTbis'!$K$1:$K$85,MATCH(1,(('Out cOSTbis'!$A$2:$A$85=A132)*('Out cOSTbis'!$B$2:$B$85=B132)*('Out cOSTbis'!$D$2:$D$85=C132)*('Out cOSTbis'!$E$2:$E$85&lt;=D132)*('Out cOSTbis'!$F$2:$F$85&gt;=D132)*(F132&gt;='Out cOSTbis'!$I$2:$I$85)*(F132&lt;='Out cOSTbis'!$J$2:$J$85)*(E132&gt;='Out cOSTbis'!$G$2:$G$85)*(E132&lt;='Out cOSTbis'!$H$2:$H$85)),0)+1,1)*E132+F132*0.12</f>
        <v>16.828376753507012</v>
      </c>
    </row>
    <row r="133" spans="1:7">
      <c r="A133" s="1" t="s">
        <v>21</v>
      </c>
      <c r="B133" s="1" t="s">
        <v>6</v>
      </c>
      <c r="C133" s="1" t="s">
        <v>24</v>
      </c>
      <c r="D133" s="31">
        <v>41287</v>
      </c>
      <c r="E133" s="1">
        <v>0.33300000000000002</v>
      </c>
      <c r="F133" s="1">
        <v>22</v>
      </c>
      <c r="G133">
        <f t="array" ref="G133">INDEX('Out cOSTbis'!$K$1:$K$85,MATCH(1,(('Out cOSTbis'!$A$2:$A$85=A133)*('Out cOSTbis'!$B$2:$B$85=B133)*('Out cOSTbis'!$D$2:$D$85=C133)*('Out cOSTbis'!$E$2:$E$85&lt;=D133)*('Out cOSTbis'!$F$2:$F$85&gt;=D133)*(F133&gt;='Out cOSTbis'!$I$2:$I$85)*(F133&lt;='Out cOSTbis'!$J$2:$J$85)*(E133&gt;='Out cOSTbis'!$G$2:$G$85)*(E133&lt;='Out cOSTbis'!$H$2:$H$85)),0)+1,1)*E133+F133*0.12</f>
        <v>9.313346693386773</v>
      </c>
    </row>
    <row r="134" spans="1:7">
      <c r="A134" s="1" t="s">
        <v>21</v>
      </c>
      <c r="B134" s="1" t="s">
        <v>6</v>
      </c>
      <c r="C134" s="1" t="s">
        <v>24</v>
      </c>
      <c r="D134" s="31">
        <v>41287</v>
      </c>
      <c r="E134" s="1">
        <v>22.95</v>
      </c>
      <c r="F134" s="1">
        <v>531</v>
      </c>
      <c r="G134">
        <f t="array" ref="G134">INDEX('Out cOSTbis'!$K$1:$K$85,MATCH(1,(('Out cOSTbis'!$A$2:$A$85=A134)*('Out cOSTbis'!$B$2:$B$85=B134)*('Out cOSTbis'!$D$2:$D$85=C134)*('Out cOSTbis'!$E$2:$E$85&lt;=D134)*('Out cOSTbis'!$F$2:$F$85&gt;=D134)*(F134&gt;='Out cOSTbis'!$I$2:$I$85)*(F134&lt;='Out cOSTbis'!$J$2:$J$85)*(E134&gt;='Out cOSTbis'!$G$2:$G$85)*(E134&lt;='Out cOSTbis'!$H$2:$H$85)),0)+1,1)*E134+F134*0.12</f>
        <v>621.86400000000003</v>
      </c>
    </row>
    <row r="135" spans="1:7">
      <c r="A135" s="1" t="s">
        <v>21</v>
      </c>
      <c r="B135" s="1" t="s">
        <v>6</v>
      </c>
      <c r="C135" s="1" t="s">
        <v>24</v>
      </c>
      <c r="D135" s="31">
        <v>41287</v>
      </c>
      <c r="E135" s="1">
        <v>3.7519999999999998</v>
      </c>
      <c r="F135" s="1">
        <v>31</v>
      </c>
      <c r="G135" t="e">
        <f t="array" ref="G135">INDEX('Out cOSTbis'!$K$1:$K$85,MATCH(1,(('Out cOSTbis'!$A$2:$A$85=A135)*('Out cOSTbis'!$B$2:$B$85=B135)*('Out cOSTbis'!$D$2:$D$85=C135)*('Out cOSTbis'!$E$2:$E$85&lt;=D135)*('Out cOSTbis'!$F$2:$F$85&gt;=D135)*(F135&gt;='Out cOSTbis'!$I$2:$I$85)*(F135&lt;='Out cOSTbis'!$J$2:$J$85)*(E135&gt;='Out cOSTbis'!$G$2:$G$85)*(E135&lt;='Out cOSTbis'!$H$2:$H$85)),0)+1,1)*E135+F135*0.12</f>
        <v>#N/A</v>
      </c>
    </row>
    <row r="136" spans="1:7">
      <c r="A136" s="1" t="s">
        <v>21</v>
      </c>
      <c r="B136" s="1" t="s">
        <v>6</v>
      </c>
      <c r="C136" s="1" t="s">
        <v>24</v>
      </c>
      <c r="D136" s="31">
        <v>41287</v>
      </c>
      <c r="E136" s="1">
        <v>3.7519999999999998</v>
      </c>
      <c r="F136" s="1">
        <v>31</v>
      </c>
      <c r="G136" t="e">
        <f t="array" ref="G136">INDEX('Out cOSTbis'!$K$1:$K$85,MATCH(1,(('Out cOSTbis'!$A$2:$A$85=A136)*('Out cOSTbis'!$B$2:$B$85=B136)*('Out cOSTbis'!$D$2:$D$85=C136)*('Out cOSTbis'!$E$2:$E$85&lt;=D136)*('Out cOSTbis'!$F$2:$F$85&gt;=D136)*(F136&gt;='Out cOSTbis'!$I$2:$I$85)*(F136&lt;='Out cOSTbis'!$J$2:$J$85)*(E136&gt;='Out cOSTbis'!$G$2:$G$85)*(E136&lt;='Out cOSTbis'!$H$2:$H$85)),0)+1,1)*E136+F136*0.12</f>
        <v>#N/A</v>
      </c>
    </row>
    <row r="137" spans="1:7">
      <c r="A137" s="1" t="s">
        <v>21</v>
      </c>
      <c r="B137" s="1" t="s">
        <v>6</v>
      </c>
      <c r="C137" s="1" t="s">
        <v>24</v>
      </c>
      <c r="D137" s="31">
        <v>41290</v>
      </c>
      <c r="E137" s="1">
        <v>11.256</v>
      </c>
      <c r="F137" s="1">
        <v>31</v>
      </c>
      <c r="G137" t="e">
        <f t="array" ref="G137">INDEX('Out cOSTbis'!$K$1:$K$85,MATCH(1,(('Out cOSTbis'!$A$2:$A$85=A137)*('Out cOSTbis'!$B$2:$B$85=B137)*('Out cOSTbis'!$D$2:$D$85=C137)*('Out cOSTbis'!$E$2:$E$85&lt;=D137)*('Out cOSTbis'!$F$2:$F$85&gt;=D137)*(F137&gt;='Out cOSTbis'!$I$2:$I$85)*(F137&lt;='Out cOSTbis'!$J$2:$J$85)*(E137&gt;='Out cOSTbis'!$G$2:$G$85)*(E137&lt;='Out cOSTbis'!$H$2:$H$85)),0)+1,1)*E137+F137*0.12</f>
        <v>#N/A</v>
      </c>
    </row>
    <row r="138" spans="1:7">
      <c r="A138" s="1" t="s">
        <v>21</v>
      </c>
      <c r="B138" s="1" t="s">
        <v>6</v>
      </c>
      <c r="C138" s="1" t="s">
        <v>24</v>
      </c>
      <c r="D138" s="31">
        <v>41290</v>
      </c>
      <c r="E138" s="1">
        <v>8.7999999999999995E-2</v>
      </c>
      <c r="F138" s="1">
        <v>23</v>
      </c>
      <c r="G138">
        <f t="array" ref="G138">INDEX('Out cOSTbis'!$K$1:$K$85,MATCH(1,(('Out cOSTbis'!$A$2:$A$85=A138)*('Out cOSTbis'!$B$2:$B$85=B138)*('Out cOSTbis'!$D$2:$D$85=C138)*('Out cOSTbis'!$E$2:$E$85&lt;=D138)*('Out cOSTbis'!$F$2:$F$85&gt;=D138)*(F138&gt;='Out cOSTbis'!$I$2:$I$85)*(F138&lt;='Out cOSTbis'!$J$2:$J$85)*(E138&gt;='Out cOSTbis'!$G$2:$G$85)*(E138&lt;='Out cOSTbis'!$H$2:$H$85)),0)+1,1)*E138+F138*0.12</f>
        <v>4.5235270541082162</v>
      </c>
    </row>
    <row r="139" spans="1:7">
      <c r="A139" s="1" t="s">
        <v>21</v>
      </c>
      <c r="B139" s="1" t="s">
        <v>6</v>
      </c>
      <c r="C139" s="1" t="s">
        <v>24</v>
      </c>
      <c r="D139" s="31">
        <v>41290</v>
      </c>
      <c r="E139" s="1">
        <v>2.25</v>
      </c>
      <c r="F139" s="1">
        <v>23</v>
      </c>
      <c r="G139">
        <f t="array" ref="G139">INDEX('Out cOSTbis'!$K$1:$K$85,MATCH(1,(('Out cOSTbis'!$A$2:$A$85=A139)*('Out cOSTbis'!$B$2:$B$85=B139)*('Out cOSTbis'!$D$2:$D$85=C139)*('Out cOSTbis'!$E$2:$E$85&lt;=D139)*('Out cOSTbis'!$F$2:$F$85&gt;=D139)*(F139&gt;='Out cOSTbis'!$I$2:$I$85)*(F139&lt;='Out cOSTbis'!$J$2:$J$85)*(E139&gt;='Out cOSTbis'!$G$2:$G$85)*(E139&lt;='Out cOSTbis'!$H$2:$H$85)),0)+1,1)*E139+F139*0.12</f>
        <v>47.850180360721446</v>
      </c>
    </row>
    <row r="140" spans="1:7">
      <c r="A140" s="1" t="s">
        <v>21</v>
      </c>
      <c r="B140" s="1" t="s">
        <v>6</v>
      </c>
      <c r="C140" s="1" t="s">
        <v>24</v>
      </c>
      <c r="D140" s="31">
        <v>41290</v>
      </c>
      <c r="E140" s="1">
        <v>14.544</v>
      </c>
      <c r="F140" s="1">
        <v>44</v>
      </c>
      <c r="G140" t="e">
        <f t="array" ref="G140">INDEX('Out cOSTbis'!$K$1:$K$85,MATCH(1,(('Out cOSTbis'!$A$2:$A$85=A140)*('Out cOSTbis'!$B$2:$B$85=B140)*('Out cOSTbis'!$D$2:$D$85=C140)*('Out cOSTbis'!$E$2:$E$85&lt;=D140)*('Out cOSTbis'!$F$2:$F$85&gt;=D140)*(F140&gt;='Out cOSTbis'!$I$2:$I$85)*(F140&lt;='Out cOSTbis'!$J$2:$J$85)*(E140&gt;='Out cOSTbis'!$G$2:$G$85)*(E140&lt;='Out cOSTbis'!$H$2:$H$85)),0)+1,1)*E140+F140*0.12</f>
        <v>#N/A</v>
      </c>
    </row>
    <row r="141" spans="1:7">
      <c r="A141" s="1" t="s">
        <v>21</v>
      </c>
      <c r="B141" s="1" t="s">
        <v>6</v>
      </c>
      <c r="C141" s="1" t="s">
        <v>24</v>
      </c>
      <c r="D141" s="31">
        <v>41290</v>
      </c>
      <c r="E141" s="1">
        <v>7.4390000000000001</v>
      </c>
      <c r="F141" s="1">
        <v>44</v>
      </c>
      <c r="G141" t="e">
        <f t="array" ref="G141">INDEX('Out cOSTbis'!$K$1:$K$85,MATCH(1,(('Out cOSTbis'!$A$2:$A$85=A141)*('Out cOSTbis'!$B$2:$B$85=B141)*('Out cOSTbis'!$D$2:$D$85=C141)*('Out cOSTbis'!$E$2:$E$85&lt;=D141)*('Out cOSTbis'!$F$2:$F$85&gt;=D141)*(F141&gt;='Out cOSTbis'!$I$2:$I$85)*(F141&lt;='Out cOSTbis'!$J$2:$J$85)*(E141&gt;='Out cOSTbis'!$G$2:$G$85)*(E141&lt;='Out cOSTbis'!$H$2:$H$85)),0)+1,1)*E141+F141*0.12</f>
        <v>#N/A</v>
      </c>
    </row>
    <row r="142" spans="1:7">
      <c r="A142" s="1" t="s">
        <v>21</v>
      </c>
      <c r="B142" s="1" t="s">
        <v>6</v>
      </c>
      <c r="C142" s="1" t="s">
        <v>24</v>
      </c>
      <c r="D142" s="31">
        <v>41290</v>
      </c>
      <c r="E142" s="1">
        <v>1.903</v>
      </c>
      <c r="F142" s="1">
        <v>44</v>
      </c>
      <c r="G142" t="e">
        <f t="array" ref="G142">INDEX('Out cOSTbis'!$K$1:$K$85,MATCH(1,(('Out cOSTbis'!$A$2:$A$85=A142)*('Out cOSTbis'!$B$2:$B$85=B142)*('Out cOSTbis'!$D$2:$D$85=C142)*('Out cOSTbis'!$E$2:$E$85&lt;=D142)*('Out cOSTbis'!$F$2:$F$85&gt;=D142)*(F142&gt;='Out cOSTbis'!$I$2:$I$85)*(F142&lt;='Out cOSTbis'!$J$2:$J$85)*(E142&gt;='Out cOSTbis'!$G$2:$G$85)*(E142&lt;='Out cOSTbis'!$H$2:$H$85)),0)+1,1)*E142+F142*0.12</f>
        <v>#N/A</v>
      </c>
    </row>
    <row r="143" spans="1:7">
      <c r="A143" s="1" t="s">
        <v>21</v>
      </c>
      <c r="B143" s="1" t="s">
        <v>6</v>
      </c>
      <c r="C143" s="1" t="s">
        <v>24</v>
      </c>
      <c r="D143" s="31">
        <v>41290</v>
      </c>
      <c r="E143" s="1">
        <v>4.9059999999999997</v>
      </c>
      <c r="F143" s="1">
        <v>123</v>
      </c>
      <c r="G143">
        <f t="array" ref="G143">INDEX('Out cOSTbis'!$K$1:$K$85,MATCH(1,(('Out cOSTbis'!$A$2:$A$85=A143)*('Out cOSTbis'!$B$2:$B$85=B143)*('Out cOSTbis'!$D$2:$D$85=C143)*('Out cOSTbis'!$E$2:$E$85&lt;=D143)*('Out cOSTbis'!$F$2:$F$85&gt;=D143)*(F143&gt;='Out cOSTbis'!$I$2:$I$85)*(F143&lt;='Out cOSTbis'!$J$2:$J$85)*(E143&gt;='Out cOSTbis'!$G$2:$G$85)*(E143&lt;='Out cOSTbis'!$H$2:$H$85)),0)+1,1)*E143+F143*0.12</f>
        <v>290.04657314629253</v>
      </c>
    </row>
    <row r="144" spans="1:7">
      <c r="A144" s="1" t="s">
        <v>21</v>
      </c>
      <c r="B144" s="1" t="s">
        <v>6</v>
      </c>
      <c r="C144" s="1" t="s">
        <v>24</v>
      </c>
      <c r="D144" s="31">
        <v>41290</v>
      </c>
      <c r="E144" s="1">
        <v>0.45</v>
      </c>
      <c r="F144" s="1">
        <v>123</v>
      </c>
      <c r="G144">
        <f t="array" ref="G144">INDEX('Out cOSTbis'!$K$1:$K$85,MATCH(1,(('Out cOSTbis'!$A$2:$A$85=A144)*('Out cOSTbis'!$B$2:$B$85=B144)*('Out cOSTbis'!$D$2:$D$85=C144)*('Out cOSTbis'!$E$2:$E$85&lt;=D144)*('Out cOSTbis'!$F$2:$F$85&gt;=D144)*(F144&gt;='Out cOSTbis'!$I$2:$I$85)*(F144&lt;='Out cOSTbis'!$J$2:$J$85)*(E144&gt;='Out cOSTbis'!$G$2:$G$85)*(E144&lt;='Out cOSTbis'!$H$2:$H$85)),0)+1,1)*E144+F144*0.12</f>
        <v>40.010501002004005</v>
      </c>
    </row>
    <row r="145" spans="1:7">
      <c r="A145" s="1" t="s">
        <v>21</v>
      </c>
      <c r="B145" s="1" t="s">
        <v>6</v>
      </c>
      <c r="C145" s="1" t="s">
        <v>24</v>
      </c>
      <c r="D145" s="31">
        <v>41290</v>
      </c>
      <c r="E145" s="1">
        <v>1.6160000000000001</v>
      </c>
      <c r="F145" s="1">
        <v>292</v>
      </c>
      <c r="G145">
        <f t="array" ref="G145">INDEX('Out cOSTbis'!$K$1:$K$85,MATCH(1,(('Out cOSTbis'!$A$2:$A$85=A145)*('Out cOSTbis'!$B$2:$B$85=B145)*('Out cOSTbis'!$D$2:$D$85=C145)*('Out cOSTbis'!$E$2:$E$85&lt;=D145)*('Out cOSTbis'!$F$2:$F$85&gt;=D145)*(F145&gt;='Out cOSTbis'!$I$2:$I$85)*(F145&lt;='Out cOSTbis'!$J$2:$J$85)*(E145&gt;='Out cOSTbis'!$G$2:$G$85)*(E145&lt;='Out cOSTbis'!$H$2:$H$85)),0)+1,1)*E145+F145*0.12</f>
        <v>75.520961923847693</v>
      </c>
    </row>
    <row r="146" spans="1:7">
      <c r="A146" s="1" t="s">
        <v>21</v>
      </c>
      <c r="B146" s="1" t="s">
        <v>6</v>
      </c>
      <c r="C146" s="1" t="s">
        <v>24</v>
      </c>
      <c r="D146" s="31">
        <v>41290</v>
      </c>
      <c r="E146" s="1">
        <v>1.196</v>
      </c>
      <c r="F146" s="1">
        <v>292</v>
      </c>
      <c r="G146">
        <f t="array" ref="G146">INDEX('Out cOSTbis'!$K$1:$K$85,MATCH(1,(('Out cOSTbis'!$A$2:$A$85=A146)*('Out cOSTbis'!$B$2:$B$85=B146)*('Out cOSTbis'!$D$2:$D$85=C146)*('Out cOSTbis'!$E$2:$E$85&lt;=D146)*('Out cOSTbis'!$F$2:$F$85&gt;=D146)*(F146&gt;='Out cOSTbis'!$I$2:$I$85)*(F146&lt;='Out cOSTbis'!$J$2:$J$85)*(E146&gt;='Out cOSTbis'!$G$2:$G$85)*(E146&lt;='Out cOSTbis'!$H$2:$H$85)),0)+1,1)*E146+F146*0.12</f>
        <v>64.999919839679364</v>
      </c>
    </row>
    <row r="147" spans="1:7">
      <c r="A147" s="1" t="s">
        <v>21</v>
      </c>
      <c r="B147" s="1" t="s">
        <v>6</v>
      </c>
      <c r="C147" s="1" t="s">
        <v>24</v>
      </c>
      <c r="D147" s="31">
        <v>41290</v>
      </c>
      <c r="E147" s="1">
        <v>0.39200000000000002</v>
      </c>
      <c r="F147" s="1">
        <v>292</v>
      </c>
      <c r="G147">
        <f t="array" ref="G147">INDEX('Out cOSTbis'!$K$1:$K$85,MATCH(1,(('Out cOSTbis'!$A$2:$A$85=A147)*('Out cOSTbis'!$B$2:$B$85=B147)*('Out cOSTbis'!$D$2:$D$85=C147)*('Out cOSTbis'!$E$2:$E$85&lt;=D147)*('Out cOSTbis'!$F$2:$F$85&gt;=D147)*(F147&gt;='Out cOSTbis'!$I$2:$I$85)*(F147&lt;='Out cOSTbis'!$J$2:$J$85)*(E147&gt;='Out cOSTbis'!$G$2:$G$85)*(E147&lt;='Out cOSTbis'!$H$2:$H$85)),0)+1,1)*E147+F147*0.12</f>
        <v>44.859639278557111</v>
      </c>
    </row>
    <row r="148" spans="1:7">
      <c r="A148" s="1" t="s">
        <v>21</v>
      </c>
      <c r="B148" s="1" t="s">
        <v>6</v>
      </c>
      <c r="C148" s="1" t="s">
        <v>24</v>
      </c>
      <c r="D148" s="31">
        <v>41290</v>
      </c>
      <c r="E148" s="1">
        <v>2.5219999999999998</v>
      </c>
      <c r="F148" s="1">
        <v>292</v>
      </c>
      <c r="G148">
        <f t="array" ref="G148">INDEX('Out cOSTbis'!$K$1:$K$85,MATCH(1,(('Out cOSTbis'!$A$2:$A$85=A148)*('Out cOSTbis'!$B$2:$B$85=B148)*('Out cOSTbis'!$D$2:$D$85=C148)*('Out cOSTbis'!$E$2:$E$85&lt;=D148)*('Out cOSTbis'!$F$2:$F$85&gt;=D148)*(F148&gt;='Out cOSTbis'!$I$2:$I$85)*(F148&lt;='Out cOSTbis'!$J$2:$J$85)*(E148&gt;='Out cOSTbis'!$G$2:$G$85)*(E148&lt;='Out cOSTbis'!$H$2:$H$85)),0)+1,1)*E148+F148*0.12</f>
        <v>98.216352705410827</v>
      </c>
    </row>
    <row r="149" spans="1:7">
      <c r="A149" s="1" t="s">
        <v>21</v>
      </c>
      <c r="B149" s="1" t="s">
        <v>6</v>
      </c>
      <c r="C149" s="1" t="s">
        <v>24</v>
      </c>
      <c r="D149" s="31">
        <v>41290</v>
      </c>
      <c r="E149" s="1">
        <v>2.71</v>
      </c>
      <c r="F149" s="1">
        <v>292</v>
      </c>
      <c r="G149">
        <f t="array" ref="G149">INDEX('Out cOSTbis'!$K$1:$K$85,MATCH(1,(('Out cOSTbis'!$A$2:$A$85=A149)*('Out cOSTbis'!$B$2:$B$85=B149)*('Out cOSTbis'!$D$2:$D$85=C149)*('Out cOSTbis'!$E$2:$E$85&lt;=D149)*('Out cOSTbis'!$F$2:$F$85&gt;=D149)*(F149&gt;='Out cOSTbis'!$I$2:$I$85)*(F149&lt;='Out cOSTbis'!$J$2:$J$85)*(E149&gt;='Out cOSTbis'!$G$2:$G$85)*(E149&lt;='Out cOSTbis'!$H$2:$H$85)),0)+1,1)*E149+F149*0.12</f>
        <v>102.92577154308617</v>
      </c>
    </row>
    <row r="150" spans="1:7">
      <c r="A150" s="1" t="s">
        <v>21</v>
      </c>
      <c r="B150" s="1" t="s">
        <v>6</v>
      </c>
      <c r="C150" s="1" t="s">
        <v>24</v>
      </c>
      <c r="D150" s="31">
        <v>41290</v>
      </c>
      <c r="E150" s="1">
        <v>0.74199999999999999</v>
      </c>
      <c r="F150" s="1">
        <v>292</v>
      </c>
      <c r="G150">
        <f t="array" ref="G150">INDEX('Out cOSTbis'!$K$1:$K$85,MATCH(1,(('Out cOSTbis'!$A$2:$A$85=A150)*('Out cOSTbis'!$B$2:$B$85=B150)*('Out cOSTbis'!$D$2:$D$85=C150)*('Out cOSTbis'!$E$2:$E$85&lt;=D150)*('Out cOSTbis'!$F$2:$F$85&gt;=D150)*(F150&gt;='Out cOSTbis'!$I$2:$I$85)*(F150&lt;='Out cOSTbis'!$J$2:$J$85)*(E150&gt;='Out cOSTbis'!$G$2:$G$85)*(E150&lt;='Out cOSTbis'!$H$2:$H$85)),0)+1,1)*E150+F150*0.12</f>
        <v>53.627174348697395</v>
      </c>
    </row>
    <row r="151" spans="1:7">
      <c r="A151" s="1" t="s">
        <v>21</v>
      </c>
      <c r="B151" s="1" t="s">
        <v>6</v>
      </c>
      <c r="C151" s="1" t="s">
        <v>24</v>
      </c>
      <c r="D151" s="31">
        <v>41290</v>
      </c>
      <c r="E151" s="1">
        <v>1.3089999999999999</v>
      </c>
      <c r="F151" s="1">
        <v>292</v>
      </c>
      <c r="G151">
        <f t="array" ref="G151">INDEX('Out cOSTbis'!$K$1:$K$85,MATCH(1,(('Out cOSTbis'!$A$2:$A$85=A151)*('Out cOSTbis'!$B$2:$B$85=B151)*('Out cOSTbis'!$D$2:$D$85=C151)*('Out cOSTbis'!$E$2:$E$85&lt;=D151)*('Out cOSTbis'!$F$2:$F$85&gt;=D151)*(F151&gt;='Out cOSTbis'!$I$2:$I$85)*(F151&lt;='Out cOSTbis'!$J$2:$J$85)*(E151&gt;='Out cOSTbis'!$G$2:$G$85)*(E151&lt;='Out cOSTbis'!$H$2:$H$85)),0)+1,1)*E151+F151*0.12</f>
        <v>67.830581162324648</v>
      </c>
    </row>
    <row r="152" spans="1:7">
      <c r="A152" s="1" t="s">
        <v>21</v>
      </c>
      <c r="B152" s="1" t="s">
        <v>6</v>
      </c>
      <c r="C152" s="1" t="s">
        <v>24</v>
      </c>
      <c r="D152" s="31">
        <v>41290</v>
      </c>
      <c r="E152" s="1">
        <v>1.0640000000000001</v>
      </c>
      <c r="F152" s="1">
        <v>292</v>
      </c>
      <c r="G152">
        <f t="array" ref="G152">INDEX('Out cOSTbis'!$K$1:$K$85,MATCH(1,(('Out cOSTbis'!$A$2:$A$85=A152)*('Out cOSTbis'!$B$2:$B$85=B152)*('Out cOSTbis'!$D$2:$D$85=C152)*('Out cOSTbis'!$E$2:$E$85&lt;=D152)*('Out cOSTbis'!$F$2:$F$85&gt;=D152)*(F152&gt;='Out cOSTbis'!$I$2:$I$85)*(F152&lt;='Out cOSTbis'!$J$2:$J$85)*(E152&gt;='Out cOSTbis'!$G$2:$G$85)*(E152&lt;='Out cOSTbis'!$H$2:$H$85)),0)+1,1)*E152+F152*0.12</f>
        <v>61.693306613226454</v>
      </c>
    </row>
    <row r="153" spans="1:7">
      <c r="A153" s="1" t="s">
        <v>21</v>
      </c>
      <c r="B153" s="1" t="s">
        <v>6</v>
      </c>
      <c r="C153" s="1" t="s">
        <v>24</v>
      </c>
      <c r="D153" s="31">
        <v>41290</v>
      </c>
      <c r="E153" s="1">
        <v>0.46800000000000003</v>
      </c>
      <c r="F153" s="1">
        <v>292</v>
      </c>
      <c r="G153">
        <f t="array" ref="G153">INDEX('Out cOSTbis'!$K$1:$K$85,MATCH(1,(('Out cOSTbis'!$A$2:$A$85=A153)*('Out cOSTbis'!$B$2:$B$85=B153)*('Out cOSTbis'!$D$2:$D$85=C153)*('Out cOSTbis'!$E$2:$E$85&lt;=D153)*('Out cOSTbis'!$F$2:$F$85&gt;=D153)*(F153&gt;='Out cOSTbis'!$I$2:$I$85)*(F153&lt;='Out cOSTbis'!$J$2:$J$85)*(E153&gt;='Out cOSTbis'!$G$2:$G$85)*(E153&lt;='Out cOSTbis'!$H$2:$H$85)),0)+1,1)*E153+F153*0.12</f>
        <v>46.763446893787574</v>
      </c>
    </row>
    <row r="154" spans="1:7">
      <c r="A154" s="1" t="s">
        <v>21</v>
      </c>
      <c r="B154" s="1" t="s">
        <v>6</v>
      </c>
      <c r="C154" s="1" t="s">
        <v>24</v>
      </c>
      <c r="D154" s="31">
        <v>41290</v>
      </c>
      <c r="E154" s="1">
        <v>0.65600000000000003</v>
      </c>
      <c r="F154" s="1">
        <v>269</v>
      </c>
      <c r="G154" t="e">
        <f t="array" ref="G154">INDEX('Out cOSTbis'!$K$1:$K$85,MATCH(1,(('Out cOSTbis'!$A$2:$A$85=A154)*('Out cOSTbis'!$B$2:$B$85=B154)*('Out cOSTbis'!$D$2:$D$85=C154)*('Out cOSTbis'!$E$2:$E$85&lt;=D154)*('Out cOSTbis'!$F$2:$F$85&gt;=D154)*(F154&gt;='Out cOSTbis'!$I$2:$I$85)*(F154&lt;='Out cOSTbis'!$J$2:$J$85)*(E154&gt;='Out cOSTbis'!$G$2:$G$85)*(E154&lt;='Out cOSTbis'!$H$2:$H$85)),0)+1,1)*E154+F154*0.12</f>
        <v>#N/A</v>
      </c>
    </row>
    <row r="155" spans="1:7">
      <c r="A155" s="1" t="s">
        <v>21</v>
      </c>
      <c r="B155" s="1" t="s">
        <v>6</v>
      </c>
      <c r="C155" s="1" t="s">
        <v>24</v>
      </c>
      <c r="D155" s="31">
        <v>41290</v>
      </c>
      <c r="E155" s="1">
        <v>0.63500000000000001</v>
      </c>
      <c r="F155" s="1">
        <v>269</v>
      </c>
      <c r="G155" t="e">
        <f t="array" ref="G155">INDEX('Out cOSTbis'!$K$1:$K$85,MATCH(1,(('Out cOSTbis'!$A$2:$A$85=A155)*('Out cOSTbis'!$B$2:$B$85=B155)*('Out cOSTbis'!$D$2:$D$85=C155)*('Out cOSTbis'!$E$2:$E$85&lt;=D155)*('Out cOSTbis'!$F$2:$F$85&gt;=D155)*(F155&gt;='Out cOSTbis'!$I$2:$I$85)*(F155&lt;='Out cOSTbis'!$J$2:$J$85)*(E155&gt;='Out cOSTbis'!$G$2:$G$85)*(E155&lt;='Out cOSTbis'!$H$2:$H$85)),0)+1,1)*E155+F155*0.12</f>
        <v>#N/A</v>
      </c>
    </row>
    <row r="156" spans="1:7">
      <c r="A156" s="1" t="s">
        <v>21</v>
      </c>
      <c r="B156" s="1" t="s">
        <v>6</v>
      </c>
      <c r="C156" s="1" t="s">
        <v>24</v>
      </c>
      <c r="D156" s="31">
        <v>41290</v>
      </c>
      <c r="E156" s="1">
        <v>1.3120000000000001</v>
      </c>
      <c r="F156" s="1">
        <v>269</v>
      </c>
      <c r="G156" t="e">
        <f t="array" ref="G156">INDEX('Out cOSTbis'!$K$1:$K$85,MATCH(1,(('Out cOSTbis'!$A$2:$A$85=A156)*('Out cOSTbis'!$B$2:$B$85=B156)*('Out cOSTbis'!$D$2:$D$85=C156)*('Out cOSTbis'!$E$2:$E$85&lt;=D156)*('Out cOSTbis'!$F$2:$F$85&gt;=D156)*(F156&gt;='Out cOSTbis'!$I$2:$I$85)*(F156&lt;='Out cOSTbis'!$J$2:$J$85)*(E156&gt;='Out cOSTbis'!$G$2:$G$85)*(E156&lt;='Out cOSTbis'!$H$2:$H$85)),0)+1,1)*E156+F156*0.12</f>
        <v>#N/A</v>
      </c>
    </row>
    <row r="157" spans="1:7">
      <c r="A157" s="1" t="s">
        <v>21</v>
      </c>
      <c r="B157" s="1" t="s">
        <v>6</v>
      </c>
      <c r="C157" s="1" t="s">
        <v>24</v>
      </c>
      <c r="D157" s="31">
        <v>41290</v>
      </c>
      <c r="E157" s="1">
        <v>0.63500000000000001</v>
      </c>
      <c r="F157" s="1">
        <v>269</v>
      </c>
      <c r="G157" t="e">
        <f t="array" ref="G157">INDEX('Out cOSTbis'!$K$1:$K$85,MATCH(1,(('Out cOSTbis'!$A$2:$A$85=A157)*('Out cOSTbis'!$B$2:$B$85=B157)*('Out cOSTbis'!$D$2:$D$85=C157)*('Out cOSTbis'!$E$2:$E$85&lt;=D157)*('Out cOSTbis'!$F$2:$F$85&gt;=D157)*(F157&gt;='Out cOSTbis'!$I$2:$I$85)*(F157&lt;='Out cOSTbis'!$J$2:$J$85)*(E157&gt;='Out cOSTbis'!$G$2:$G$85)*(E157&lt;='Out cOSTbis'!$H$2:$H$85)),0)+1,1)*E157+F157*0.12</f>
        <v>#N/A</v>
      </c>
    </row>
    <row r="158" spans="1:7">
      <c r="A158" s="1" t="s">
        <v>21</v>
      </c>
      <c r="B158" s="1" t="s">
        <v>6</v>
      </c>
      <c r="C158" s="1" t="s">
        <v>24</v>
      </c>
      <c r="D158" s="31">
        <v>41290</v>
      </c>
      <c r="E158" s="1">
        <v>2.4390000000000001</v>
      </c>
      <c r="F158" s="1">
        <v>269</v>
      </c>
      <c r="G158" t="e">
        <f t="array" ref="G158">INDEX('Out cOSTbis'!$K$1:$K$85,MATCH(1,(('Out cOSTbis'!$A$2:$A$85=A158)*('Out cOSTbis'!$B$2:$B$85=B158)*('Out cOSTbis'!$D$2:$D$85=C158)*('Out cOSTbis'!$E$2:$E$85&lt;=D158)*('Out cOSTbis'!$F$2:$F$85&gt;=D158)*(F158&gt;='Out cOSTbis'!$I$2:$I$85)*(F158&lt;='Out cOSTbis'!$J$2:$J$85)*(E158&gt;='Out cOSTbis'!$G$2:$G$85)*(E158&lt;='Out cOSTbis'!$H$2:$H$85)),0)+1,1)*E158+F158*0.12</f>
        <v>#N/A</v>
      </c>
    </row>
    <row r="159" spans="1:7">
      <c r="A159" s="1" t="s">
        <v>21</v>
      </c>
      <c r="B159" s="1" t="s">
        <v>6</v>
      </c>
      <c r="C159" s="1" t="s">
        <v>24</v>
      </c>
      <c r="D159" s="31">
        <v>41290</v>
      </c>
      <c r="E159" s="1">
        <v>1.5509999999999999</v>
      </c>
      <c r="F159" s="1">
        <v>269</v>
      </c>
      <c r="G159" t="e">
        <f t="array" ref="G159">INDEX('Out cOSTbis'!$K$1:$K$85,MATCH(1,(('Out cOSTbis'!$A$2:$A$85=A159)*('Out cOSTbis'!$B$2:$B$85=B159)*('Out cOSTbis'!$D$2:$D$85=C159)*('Out cOSTbis'!$E$2:$E$85&lt;=D159)*('Out cOSTbis'!$F$2:$F$85&gt;=D159)*(F159&gt;='Out cOSTbis'!$I$2:$I$85)*(F159&lt;='Out cOSTbis'!$J$2:$J$85)*(E159&gt;='Out cOSTbis'!$G$2:$G$85)*(E159&lt;='Out cOSTbis'!$H$2:$H$85)),0)+1,1)*E159+F159*0.12</f>
        <v>#N/A</v>
      </c>
    </row>
    <row r="160" spans="1:7">
      <c r="A160" s="1" t="s">
        <v>21</v>
      </c>
      <c r="B160" s="1" t="s">
        <v>6</v>
      </c>
      <c r="C160" s="1" t="s">
        <v>24</v>
      </c>
      <c r="D160" s="31">
        <v>41290</v>
      </c>
      <c r="E160" s="1">
        <v>1.5509999999999999</v>
      </c>
      <c r="F160" s="1">
        <v>269</v>
      </c>
      <c r="G160" t="e">
        <f t="array" ref="G160">INDEX('Out cOSTbis'!$K$1:$K$85,MATCH(1,(('Out cOSTbis'!$A$2:$A$85=A160)*('Out cOSTbis'!$B$2:$B$85=B160)*('Out cOSTbis'!$D$2:$D$85=C160)*('Out cOSTbis'!$E$2:$E$85&lt;=D160)*('Out cOSTbis'!$F$2:$F$85&gt;=D160)*(F160&gt;='Out cOSTbis'!$I$2:$I$85)*(F160&lt;='Out cOSTbis'!$J$2:$J$85)*(E160&gt;='Out cOSTbis'!$G$2:$G$85)*(E160&lt;='Out cOSTbis'!$H$2:$H$85)),0)+1,1)*E160+F160*0.12</f>
        <v>#N/A</v>
      </c>
    </row>
    <row r="161" spans="1:7">
      <c r="A161" s="1" t="s">
        <v>21</v>
      </c>
      <c r="B161" s="1" t="s">
        <v>6</v>
      </c>
      <c r="C161" s="1" t="s">
        <v>24</v>
      </c>
      <c r="D161" s="31">
        <v>41290</v>
      </c>
      <c r="E161" s="1">
        <v>2.5739999999999998</v>
      </c>
      <c r="F161" s="1">
        <v>269</v>
      </c>
      <c r="G161" t="e">
        <f t="array" ref="G161">INDEX('Out cOSTbis'!$K$1:$K$85,MATCH(1,(('Out cOSTbis'!$A$2:$A$85=A161)*('Out cOSTbis'!$B$2:$B$85=B161)*('Out cOSTbis'!$D$2:$D$85=C161)*('Out cOSTbis'!$E$2:$E$85&lt;=D161)*('Out cOSTbis'!$F$2:$F$85&gt;=D161)*(F161&gt;='Out cOSTbis'!$I$2:$I$85)*(F161&lt;='Out cOSTbis'!$J$2:$J$85)*(E161&gt;='Out cOSTbis'!$G$2:$G$85)*(E161&lt;='Out cOSTbis'!$H$2:$H$85)),0)+1,1)*E161+F161*0.12</f>
        <v>#N/A</v>
      </c>
    </row>
    <row r="162" spans="1:7">
      <c r="A162" s="1" t="s">
        <v>21</v>
      </c>
      <c r="B162" s="1" t="s">
        <v>6</v>
      </c>
      <c r="C162" s="1" t="s">
        <v>24</v>
      </c>
      <c r="D162" s="31">
        <v>41290</v>
      </c>
      <c r="E162" s="1">
        <v>0.11600000000000001</v>
      </c>
      <c r="F162" s="1">
        <v>269</v>
      </c>
      <c r="G162" t="e">
        <f t="array" ref="G162">INDEX('Out cOSTbis'!$K$1:$K$85,MATCH(1,(('Out cOSTbis'!$A$2:$A$85=A162)*('Out cOSTbis'!$B$2:$B$85=B162)*('Out cOSTbis'!$D$2:$D$85=C162)*('Out cOSTbis'!$E$2:$E$85&lt;=D162)*('Out cOSTbis'!$F$2:$F$85&gt;=D162)*(F162&gt;='Out cOSTbis'!$I$2:$I$85)*(F162&lt;='Out cOSTbis'!$J$2:$J$85)*(E162&gt;='Out cOSTbis'!$G$2:$G$85)*(E162&lt;='Out cOSTbis'!$H$2:$H$85)),0)+1,1)*E162+F162*0.12</f>
        <v>#N/A</v>
      </c>
    </row>
    <row r="163" spans="1:7">
      <c r="A163" s="1" t="s">
        <v>21</v>
      </c>
      <c r="B163" s="1" t="s">
        <v>6</v>
      </c>
      <c r="C163" s="1" t="s">
        <v>24</v>
      </c>
      <c r="D163" s="31">
        <v>41291</v>
      </c>
      <c r="E163" s="1">
        <v>11.705</v>
      </c>
      <c r="F163" s="1">
        <v>268</v>
      </c>
      <c r="G163" t="e">
        <f t="array" ref="G163">INDEX('Out cOSTbis'!$K$1:$K$85,MATCH(1,(('Out cOSTbis'!$A$2:$A$85=A163)*('Out cOSTbis'!$B$2:$B$85=B163)*('Out cOSTbis'!$D$2:$D$85=C163)*('Out cOSTbis'!$E$2:$E$85&lt;=D163)*('Out cOSTbis'!$F$2:$F$85&gt;=D163)*(F163&gt;='Out cOSTbis'!$I$2:$I$85)*(F163&lt;='Out cOSTbis'!$J$2:$J$85)*(E163&gt;='Out cOSTbis'!$G$2:$G$85)*(E163&lt;='Out cOSTbis'!$H$2:$H$85)),0)+1,1)*E163+F163*0.12</f>
        <v>#N/A</v>
      </c>
    </row>
    <row r="164" spans="1:7">
      <c r="A164" s="1" t="s">
        <v>21</v>
      </c>
      <c r="B164" s="1" t="s">
        <v>6</v>
      </c>
      <c r="C164" s="1" t="s">
        <v>24</v>
      </c>
      <c r="D164" s="31">
        <v>41291</v>
      </c>
      <c r="E164" s="1">
        <v>1.474</v>
      </c>
      <c r="F164" s="1">
        <v>268</v>
      </c>
      <c r="G164" t="e">
        <f t="array" ref="G164">INDEX('Out cOSTbis'!$K$1:$K$85,MATCH(1,(('Out cOSTbis'!$A$2:$A$85=A164)*('Out cOSTbis'!$B$2:$B$85=B164)*('Out cOSTbis'!$D$2:$D$85=C164)*('Out cOSTbis'!$E$2:$E$85&lt;=D164)*('Out cOSTbis'!$F$2:$F$85&gt;=D164)*(F164&gt;='Out cOSTbis'!$I$2:$I$85)*(F164&lt;='Out cOSTbis'!$J$2:$J$85)*(E164&gt;='Out cOSTbis'!$G$2:$G$85)*(E164&lt;='Out cOSTbis'!$H$2:$H$85)),0)+1,1)*E164+F164*0.12</f>
        <v>#N/A</v>
      </c>
    </row>
    <row r="165" spans="1:7">
      <c r="A165" s="1" t="s">
        <v>21</v>
      </c>
      <c r="B165" s="1" t="s">
        <v>6</v>
      </c>
      <c r="C165" s="1" t="s">
        <v>24</v>
      </c>
      <c r="D165" s="31">
        <v>41291</v>
      </c>
      <c r="E165" s="1">
        <v>1.181</v>
      </c>
      <c r="F165" s="1">
        <v>268</v>
      </c>
      <c r="G165" t="e">
        <f t="array" ref="G165">INDEX('Out cOSTbis'!$K$1:$K$85,MATCH(1,(('Out cOSTbis'!$A$2:$A$85=A165)*('Out cOSTbis'!$B$2:$B$85=B165)*('Out cOSTbis'!$D$2:$D$85=C165)*('Out cOSTbis'!$E$2:$E$85&lt;=D165)*('Out cOSTbis'!$F$2:$F$85&gt;=D165)*(F165&gt;='Out cOSTbis'!$I$2:$I$85)*(F165&lt;='Out cOSTbis'!$J$2:$J$85)*(E165&gt;='Out cOSTbis'!$G$2:$G$85)*(E165&lt;='Out cOSTbis'!$H$2:$H$85)),0)+1,1)*E165+F165*0.12</f>
        <v>#N/A</v>
      </c>
    </row>
    <row r="166" spans="1:7">
      <c r="A166" s="1" t="s">
        <v>21</v>
      </c>
      <c r="B166" s="1" t="s">
        <v>6</v>
      </c>
      <c r="C166" s="1" t="s">
        <v>24</v>
      </c>
      <c r="D166" s="31">
        <v>41291</v>
      </c>
      <c r="E166" s="1">
        <v>2.3620000000000001</v>
      </c>
      <c r="F166" s="1">
        <v>268</v>
      </c>
      <c r="G166" t="e">
        <f t="array" ref="G166">INDEX('Out cOSTbis'!$K$1:$K$85,MATCH(1,(('Out cOSTbis'!$A$2:$A$85=A166)*('Out cOSTbis'!$B$2:$B$85=B166)*('Out cOSTbis'!$D$2:$D$85=C166)*('Out cOSTbis'!$E$2:$E$85&lt;=D166)*('Out cOSTbis'!$F$2:$F$85&gt;=D166)*(F166&gt;='Out cOSTbis'!$I$2:$I$85)*(F166&lt;='Out cOSTbis'!$J$2:$J$85)*(E166&gt;='Out cOSTbis'!$G$2:$G$85)*(E166&lt;='Out cOSTbis'!$H$2:$H$85)),0)+1,1)*E166+F166*0.12</f>
        <v>#N/A</v>
      </c>
    </row>
    <row r="167" spans="1:7">
      <c r="A167" s="1" t="s">
        <v>21</v>
      </c>
      <c r="B167" s="1" t="s">
        <v>6</v>
      </c>
      <c r="C167" s="1" t="s">
        <v>24</v>
      </c>
      <c r="D167" s="31">
        <v>41291</v>
      </c>
      <c r="E167" s="1">
        <v>6.5519999999999996</v>
      </c>
      <c r="F167" s="1">
        <v>268</v>
      </c>
      <c r="G167" t="e">
        <f t="array" ref="G167">INDEX('Out cOSTbis'!$K$1:$K$85,MATCH(1,(('Out cOSTbis'!$A$2:$A$85=A167)*('Out cOSTbis'!$B$2:$B$85=B167)*('Out cOSTbis'!$D$2:$D$85=C167)*('Out cOSTbis'!$E$2:$E$85&lt;=D167)*('Out cOSTbis'!$F$2:$F$85&gt;=D167)*(F167&gt;='Out cOSTbis'!$I$2:$I$85)*(F167&lt;='Out cOSTbis'!$J$2:$J$85)*(E167&gt;='Out cOSTbis'!$G$2:$G$85)*(E167&lt;='Out cOSTbis'!$H$2:$H$85)),0)+1,1)*E167+F167*0.12</f>
        <v>#N/A</v>
      </c>
    </row>
    <row r="168" spans="1:7">
      <c r="A168" s="1" t="s">
        <v>21</v>
      </c>
      <c r="B168" s="1" t="s">
        <v>6</v>
      </c>
      <c r="C168" s="1" t="s">
        <v>24</v>
      </c>
      <c r="D168" s="31">
        <v>41291</v>
      </c>
      <c r="E168" s="1">
        <v>8.8439999999999994</v>
      </c>
      <c r="F168" s="1">
        <v>268</v>
      </c>
      <c r="G168" t="e">
        <f t="array" ref="G168">INDEX('Out cOSTbis'!$K$1:$K$85,MATCH(1,(('Out cOSTbis'!$A$2:$A$85=A168)*('Out cOSTbis'!$B$2:$B$85=B168)*('Out cOSTbis'!$D$2:$D$85=C168)*('Out cOSTbis'!$E$2:$E$85&lt;=D168)*('Out cOSTbis'!$F$2:$F$85&gt;=D168)*(F168&gt;='Out cOSTbis'!$I$2:$I$85)*(F168&lt;='Out cOSTbis'!$J$2:$J$85)*(E168&gt;='Out cOSTbis'!$G$2:$G$85)*(E168&lt;='Out cOSTbis'!$H$2:$H$85)),0)+1,1)*E168+F168*0.12</f>
        <v>#N/A</v>
      </c>
    </row>
    <row r="169" spans="1:7">
      <c r="A169" s="1" t="s">
        <v>21</v>
      </c>
      <c r="B169" s="1" t="s">
        <v>6</v>
      </c>
      <c r="C169" s="1" t="s">
        <v>24</v>
      </c>
      <c r="D169" s="31">
        <v>41291</v>
      </c>
      <c r="E169" s="1">
        <v>2.948</v>
      </c>
      <c r="F169" s="1">
        <v>268</v>
      </c>
      <c r="G169" t="e">
        <f t="array" ref="G169">INDEX('Out cOSTbis'!$K$1:$K$85,MATCH(1,(('Out cOSTbis'!$A$2:$A$85=A169)*('Out cOSTbis'!$B$2:$B$85=B169)*('Out cOSTbis'!$D$2:$D$85=C169)*('Out cOSTbis'!$E$2:$E$85&lt;=D169)*('Out cOSTbis'!$F$2:$F$85&gt;=D169)*(F169&gt;='Out cOSTbis'!$I$2:$I$85)*(F169&lt;='Out cOSTbis'!$J$2:$J$85)*(E169&gt;='Out cOSTbis'!$G$2:$G$85)*(E169&lt;='Out cOSTbis'!$H$2:$H$85)),0)+1,1)*E169+F169*0.12</f>
        <v>#N/A</v>
      </c>
    </row>
    <row r="170" spans="1:7">
      <c r="A170" s="1" t="s">
        <v>21</v>
      </c>
      <c r="B170" s="1" t="s">
        <v>6</v>
      </c>
      <c r="C170" s="1" t="s">
        <v>24</v>
      </c>
      <c r="D170" s="31">
        <v>41291</v>
      </c>
      <c r="E170" s="1">
        <v>3.5430000000000001</v>
      </c>
      <c r="F170" s="1">
        <v>268</v>
      </c>
      <c r="G170" t="e">
        <f t="array" ref="G170">INDEX('Out cOSTbis'!$K$1:$K$85,MATCH(1,(('Out cOSTbis'!$A$2:$A$85=A170)*('Out cOSTbis'!$B$2:$B$85=B170)*('Out cOSTbis'!$D$2:$D$85=C170)*('Out cOSTbis'!$E$2:$E$85&lt;=D170)*('Out cOSTbis'!$F$2:$F$85&gt;=D170)*(F170&gt;='Out cOSTbis'!$I$2:$I$85)*(F170&lt;='Out cOSTbis'!$J$2:$J$85)*(E170&gt;='Out cOSTbis'!$G$2:$G$85)*(E170&lt;='Out cOSTbis'!$H$2:$H$85)),0)+1,1)*E170+F170*0.12</f>
        <v>#N/A</v>
      </c>
    </row>
    <row r="171" spans="1:7">
      <c r="A171" s="1" t="s">
        <v>21</v>
      </c>
      <c r="B171" s="1" t="s">
        <v>6</v>
      </c>
      <c r="C171" s="1" t="s">
        <v>24</v>
      </c>
      <c r="D171" s="31">
        <v>41291</v>
      </c>
      <c r="E171" s="1">
        <v>4.7240000000000002</v>
      </c>
      <c r="F171" s="1">
        <v>268</v>
      </c>
      <c r="G171" t="e">
        <f t="array" ref="G171">INDEX('Out cOSTbis'!$K$1:$K$85,MATCH(1,(('Out cOSTbis'!$A$2:$A$85=A171)*('Out cOSTbis'!$B$2:$B$85=B171)*('Out cOSTbis'!$D$2:$D$85=C171)*('Out cOSTbis'!$E$2:$E$85&lt;=D171)*('Out cOSTbis'!$F$2:$F$85&gt;=D171)*(F171&gt;='Out cOSTbis'!$I$2:$I$85)*(F171&lt;='Out cOSTbis'!$J$2:$J$85)*(E171&gt;='Out cOSTbis'!$G$2:$G$85)*(E171&lt;='Out cOSTbis'!$H$2:$H$85)),0)+1,1)*E171+F171*0.12</f>
        <v>#N/A</v>
      </c>
    </row>
    <row r="172" spans="1:7">
      <c r="A172" s="1" t="s">
        <v>21</v>
      </c>
      <c r="B172" s="1" t="s">
        <v>6</v>
      </c>
      <c r="C172" s="1" t="s">
        <v>24</v>
      </c>
      <c r="D172" s="31">
        <v>41291</v>
      </c>
      <c r="E172" s="1">
        <v>2.3620000000000001</v>
      </c>
      <c r="F172" s="1">
        <v>268</v>
      </c>
      <c r="G172" t="e">
        <f t="array" ref="G172">INDEX('Out cOSTbis'!$K$1:$K$85,MATCH(1,(('Out cOSTbis'!$A$2:$A$85=A172)*('Out cOSTbis'!$B$2:$B$85=B172)*('Out cOSTbis'!$D$2:$D$85=C172)*('Out cOSTbis'!$E$2:$E$85&lt;=D172)*('Out cOSTbis'!$F$2:$F$85&gt;=D172)*(F172&gt;='Out cOSTbis'!$I$2:$I$85)*(F172&lt;='Out cOSTbis'!$J$2:$J$85)*(E172&gt;='Out cOSTbis'!$G$2:$G$85)*(E172&lt;='Out cOSTbis'!$H$2:$H$85)),0)+1,1)*E172+F172*0.12</f>
        <v>#N/A</v>
      </c>
    </row>
    <row r="173" spans="1:7">
      <c r="A173" s="1" t="s">
        <v>21</v>
      </c>
      <c r="B173" s="1" t="s">
        <v>6</v>
      </c>
      <c r="C173" s="1" t="s">
        <v>24</v>
      </c>
      <c r="D173" s="31">
        <v>41291</v>
      </c>
      <c r="E173" s="1">
        <v>1.181</v>
      </c>
      <c r="F173" s="1">
        <v>268</v>
      </c>
      <c r="G173" t="e">
        <f t="array" ref="G173">INDEX('Out cOSTbis'!$K$1:$K$85,MATCH(1,(('Out cOSTbis'!$A$2:$A$85=A173)*('Out cOSTbis'!$B$2:$B$85=B173)*('Out cOSTbis'!$D$2:$D$85=C173)*('Out cOSTbis'!$E$2:$E$85&lt;=D173)*('Out cOSTbis'!$F$2:$F$85&gt;=D173)*(F173&gt;='Out cOSTbis'!$I$2:$I$85)*(F173&lt;='Out cOSTbis'!$J$2:$J$85)*(E173&gt;='Out cOSTbis'!$G$2:$G$85)*(E173&lt;='Out cOSTbis'!$H$2:$H$85)),0)+1,1)*E173+F173*0.12</f>
        <v>#N/A</v>
      </c>
    </row>
    <row r="174" spans="1:7">
      <c r="A174" s="1" t="s">
        <v>21</v>
      </c>
      <c r="B174" s="1" t="s">
        <v>6</v>
      </c>
      <c r="C174" s="1" t="s">
        <v>24</v>
      </c>
      <c r="D174" s="31">
        <v>41291</v>
      </c>
      <c r="E174" s="1">
        <v>1.1100000000000001</v>
      </c>
      <c r="F174" s="1">
        <v>338</v>
      </c>
      <c r="G174">
        <f t="array" ref="G174">INDEX('Out cOSTbis'!$K$1:$K$85,MATCH(1,(('Out cOSTbis'!$A$2:$A$85=A174)*('Out cOSTbis'!$B$2:$B$85=B174)*('Out cOSTbis'!$D$2:$D$85=C174)*('Out cOSTbis'!$E$2:$E$85&lt;=D174)*('Out cOSTbis'!$F$2:$F$85&gt;=D174)*(F174&gt;='Out cOSTbis'!$I$2:$I$85)*(F174&lt;='Out cOSTbis'!$J$2:$J$85)*(E174&gt;='Out cOSTbis'!$G$2:$G$85)*(E174&lt;='Out cOSTbis'!$H$2:$H$85)),0)+1,1)*E174+F174*0.12</f>
        <v>68.365611222444883</v>
      </c>
    </row>
    <row r="175" spans="1:7">
      <c r="A175" s="1" t="s">
        <v>21</v>
      </c>
      <c r="B175" s="1" t="s">
        <v>6</v>
      </c>
      <c r="C175" s="1" t="s">
        <v>24</v>
      </c>
      <c r="D175" s="31">
        <v>41291</v>
      </c>
      <c r="E175" s="1">
        <v>0.49</v>
      </c>
      <c r="F175" s="1">
        <v>338</v>
      </c>
      <c r="G175">
        <f t="array" ref="G175">INDEX('Out cOSTbis'!$K$1:$K$85,MATCH(1,(('Out cOSTbis'!$A$2:$A$85=A175)*('Out cOSTbis'!$B$2:$B$85=B175)*('Out cOSTbis'!$D$2:$D$85=C175)*('Out cOSTbis'!$E$2:$E$85&lt;=D175)*('Out cOSTbis'!$F$2:$F$85&gt;=D175)*(F175&gt;='Out cOSTbis'!$I$2:$I$85)*(F175&lt;='Out cOSTbis'!$J$2:$J$85)*(E175&gt;='Out cOSTbis'!$G$2:$G$85)*(E175&lt;='Out cOSTbis'!$H$2:$H$85)),0)+1,1)*E175+F175*0.12</f>
        <v>52.834549098196391</v>
      </c>
    </row>
    <row r="176" spans="1:7">
      <c r="A176" s="1" t="s">
        <v>21</v>
      </c>
      <c r="B176" s="1" t="s">
        <v>6</v>
      </c>
      <c r="C176" s="1" t="s">
        <v>24</v>
      </c>
      <c r="D176" s="31">
        <v>41291</v>
      </c>
      <c r="E176" s="1">
        <v>0.39200000000000002</v>
      </c>
      <c r="F176" s="1">
        <v>338</v>
      </c>
      <c r="G176">
        <f t="array" ref="G176">INDEX('Out cOSTbis'!$K$1:$K$85,MATCH(1,(('Out cOSTbis'!$A$2:$A$85=A176)*('Out cOSTbis'!$B$2:$B$85=B176)*('Out cOSTbis'!$D$2:$D$85=C176)*('Out cOSTbis'!$E$2:$E$85&lt;=D176)*('Out cOSTbis'!$F$2:$F$85&gt;=D176)*(F176&gt;='Out cOSTbis'!$I$2:$I$85)*(F176&lt;='Out cOSTbis'!$J$2:$J$85)*(E176&gt;='Out cOSTbis'!$G$2:$G$85)*(E176&lt;='Out cOSTbis'!$H$2:$H$85)),0)+1,1)*E176+F176*0.12</f>
        <v>50.379639278557107</v>
      </c>
    </row>
    <row r="177" spans="1:7">
      <c r="A177" s="1" t="s">
        <v>21</v>
      </c>
      <c r="B177" s="1" t="s">
        <v>6</v>
      </c>
      <c r="C177" s="1" t="s">
        <v>24</v>
      </c>
      <c r="D177" s="31">
        <v>41291</v>
      </c>
      <c r="E177" s="1">
        <v>1.181</v>
      </c>
      <c r="F177" s="1">
        <v>123</v>
      </c>
      <c r="G177">
        <f t="array" ref="G177">INDEX('Out cOSTbis'!$K$1:$K$85,MATCH(1,(('Out cOSTbis'!$A$2:$A$85=A177)*('Out cOSTbis'!$B$2:$B$85=B177)*('Out cOSTbis'!$D$2:$D$85=C177)*('Out cOSTbis'!$E$2:$E$85&lt;=D177)*('Out cOSTbis'!$F$2:$F$85&gt;=D177)*(F177&gt;='Out cOSTbis'!$I$2:$I$85)*(F177&lt;='Out cOSTbis'!$J$2:$J$85)*(E177&gt;='Out cOSTbis'!$G$2:$G$85)*(E177&lt;='Out cOSTbis'!$H$2:$H$85)),0)+1,1)*E177+F177*0.12</f>
        <v>81.028537074148304</v>
      </c>
    </row>
    <row r="178" spans="1:7">
      <c r="A178" s="1" t="s">
        <v>21</v>
      </c>
      <c r="B178" s="1" t="s">
        <v>6</v>
      </c>
      <c r="C178" s="1" t="s">
        <v>24</v>
      </c>
      <c r="D178" s="31">
        <v>41291</v>
      </c>
      <c r="E178" s="1">
        <v>0.73</v>
      </c>
      <c r="F178" s="1">
        <v>123</v>
      </c>
      <c r="G178">
        <f t="array" ref="G178">INDEX('Out cOSTbis'!$K$1:$K$85,MATCH(1,(('Out cOSTbis'!$A$2:$A$85=A178)*('Out cOSTbis'!$B$2:$B$85=B178)*('Out cOSTbis'!$D$2:$D$85=C178)*('Out cOSTbis'!$E$2:$E$85&lt;=D178)*('Out cOSTbis'!$F$2:$F$85&gt;=D178)*(F178&gt;='Out cOSTbis'!$I$2:$I$85)*(F178&lt;='Out cOSTbis'!$J$2:$J$85)*(E178&gt;='Out cOSTbis'!$G$2:$G$85)*(E178&lt;='Out cOSTbis'!$H$2:$H$85)),0)+1,1)*E178+F178*0.12</f>
        <v>55.721923847695386</v>
      </c>
    </row>
    <row r="179" spans="1:7">
      <c r="A179" s="1" t="s">
        <v>21</v>
      </c>
      <c r="B179" s="1" t="s">
        <v>6</v>
      </c>
      <c r="C179" s="1" t="s">
        <v>24</v>
      </c>
      <c r="D179" s="31">
        <v>41291</v>
      </c>
      <c r="E179" s="1">
        <v>3.8149999999999999</v>
      </c>
      <c r="F179" s="1">
        <v>123</v>
      </c>
      <c r="G179">
        <f t="array" ref="G179">INDEX('Out cOSTbis'!$K$1:$K$85,MATCH(1,(('Out cOSTbis'!$A$2:$A$85=A179)*('Out cOSTbis'!$B$2:$B$85=B179)*('Out cOSTbis'!$D$2:$D$85=C179)*('Out cOSTbis'!$E$2:$E$85&lt;=D179)*('Out cOSTbis'!$F$2:$F$85&gt;=D179)*(F179&gt;='Out cOSTbis'!$I$2:$I$85)*(F179&lt;='Out cOSTbis'!$J$2:$J$85)*(E179&gt;='Out cOSTbis'!$G$2:$G$85)*(E179&lt;='Out cOSTbis'!$H$2:$H$85)),0)+1,1)*E179+F179*0.12</f>
        <v>228.82813627254507</v>
      </c>
    </row>
    <row r="180" spans="1:7">
      <c r="A180" s="1" t="s">
        <v>21</v>
      </c>
      <c r="B180" s="1" t="s">
        <v>6</v>
      </c>
      <c r="C180" s="1" t="s">
        <v>24</v>
      </c>
      <c r="D180" s="31">
        <v>41291</v>
      </c>
      <c r="E180" s="1">
        <v>0.36799999999999999</v>
      </c>
      <c r="F180" s="1">
        <v>123</v>
      </c>
      <c r="G180">
        <f t="array" ref="G180">INDEX('Out cOSTbis'!$K$1:$K$85,MATCH(1,(('Out cOSTbis'!$A$2:$A$85=A180)*('Out cOSTbis'!$B$2:$B$85=B180)*('Out cOSTbis'!$D$2:$D$85=C180)*('Out cOSTbis'!$E$2:$E$85&lt;=D180)*('Out cOSTbis'!$F$2:$F$85&gt;=D180)*(F180&gt;='Out cOSTbis'!$I$2:$I$85)*(F180&lt;='Out cOSTbis'!$J$2:$J$85)*(E180&gt;='Out cOSTbis'!$G$2:$G$85)*(E180&lt;='Out cOSTbis'!$H$2:$H$85)),0)+1,1)*E180+F180*0.12</f>
        <v>35.409298597194386</v>
      </c>
    </row>
    <row r="181" spans="1:7">
      <c r="A181" s="1" t="s">
        <v>21</v>
      </c>
      <c r="B181" s="1" t="s">
        <v>6</v>
      </c>
      <c r="C181" s="1" t="s">
        <v>24</v>
      </c>
      <c r="D181" s="31">
        <v>41291</v>
      </c>
      <c r="E181" s="1">
        <v>2.5550000000000002</v>
      </c>
      <c r="F181" s="1">
        <v>123</v>
      </c>
      <c r="G181">
        <f t="array" ref="G181">INDEX('Out cOSTbis'!$K$1:$K$85,MATCH(1,(('Out cOSTbis'!$A$2:$A$85=A181)*('Out cOSTbis'!$B$2:$B$85=B181)*('Out cOSTbis'!$D$2:$D$85=C181)*('Out cOSTbis'!$E$2:$E$85&lt;=D181)*('Out cOSTbis'!$F$2:$F$85&gt;=D181)*(F181&gt;='Out cOSTbis'!$I$2:$I$85)*(F181&lt;='Out cOSTbis'!$J$2:$J$85)*(E181&gt;='Out cOSTbis'!$G$2:$G$85)*(E181&lt;='Out cOSTbis'!$H$2:$H$85)),0)+1,1)*E181+F181*0.12</f>
        <v>158.12673346693384</v>
      </c>
    </row>
    <row r="182" spans="1:7">
      <c r="A182" s="1" t="s">
        <v>21</v>
      </c>
      <c r="B182" s="1" t="s">
        <v>6</v>
      </c>
      <c r="C182" s="1" t="s">
        <v>24</v>
      </c>
      <c r="D182" s="31">
        <v>41291</v>
      </c>
      <c r="E182" s="1">
        <v>1.585</v>
      </c>
      <c r="F182" s="1">
        <v>123</v>
      </c>
      <c r="G182">
        <f t="array" ref="G182">INDEX('Out cOSTbis'!$K$1:$K$85,MATCH(1,(('Out cOSTbis'!$A$2:$A$85=A182)*('Out cOSTbis'!$B$2:$B$85=B182)*('Out cOSTbis'!$D$2:$D$85=C182)*('Out cOSTbis'!$E$2:$E$85&lt;=D182)*('Out cOSTbis'!$F$2:$F$85&gt;=D182)*(F182&gt;='Out cOSTbis'!$I$2:$I$85)*(F182&lt;='Out cOSTbis'!$J$2:$J$85)*(E182&gt;='Out cOSTbis'!$G$2:$G$85)*(E182&lt;='Out cOSTbis'!$H$2:$H$85)),0)+1,1)*E182+F182*0.12</f>
        <v>103.69787575150301</v>
      </c>
    </row>
    <row r="183" spans="1:7">
      <c r="A183" s="1" t="s">
        <v>21</v>
      </c>
      <c r="B183" s="1" t="s">
        <v>6</v>
      </c>
      <c r="C183" s="1" t="s">
        <v>24</v>
      </c>
      <c r="D183" s="31">
        <v>41291</v>
      </c>
      <c r="E183" s="1">
        <v>0.61199999999999999</v>
      </c>
      <c r="F183" s="1">
        <v>123</v>
      </c>
      <c r="G183">
        <f t="array" ref="G183">INDEX('Out cOSTbis'!$K$1:$K$85,MATCH(1,(('Out cOSTbis'!$A$2:$A$85=A183)*('Out cOSTbis'!$B$2:$B$85=B183)*('Out cOSTbis'!$D$2:$D$85=C183)*('Out cOSTbis'!$E$2:$E$85&lt;=D183)*('Out cOSTbis'!$F$2:$F$85&gt;=D183)*(F183&gt;='Out cOSTbis'!$I$2:$I$85)*(F183&lt;='Out cOSTbis'!$J$2:$J$85)*(E183&gt;='Out cOSTbis'!$G$2:$G$85)*(E183&lt;='Out cOSTbis'!$H$2:$H$85)),0)+1,1)*E183+F183*0.12</f>
        <v>49.100681362725446</v>
      </c>
    </row>
    <row r="184" spans="1:7">
      <c r="A184" s="1" t="s">
        <v>21</v>
      </c>
      <c r="B184" s="1" t="s">
        <v>6</v>
      </c>
      <c r="C184" s="1" t="s">
        <v>24</v>
      </c>
      <c r="D184" s="31">
        <v>41291</v>
      </c>
      <c r="E184" s="1">
        <v>2.1360000000000001</v>
      </c>
      <c r="F184" s="1">
        <v>123</v>
      </c>
      <c r="G184">
        <f t="array" ref="G184">INDEX('Out cOSTbis'!$K$1:$K$85,MATCH(1,(('Out cOSTbis'!$A$2:$A$85=A184)*('Out cOSTbis'!$B$2:$B$85=B184)*('Out cOSTbis'!$D$2:$D$85=C184)*('Out cOSTbis'!$E$2:$E$85&lt;=D184)*('Out cOSTbis'!$F$2:$F$85&gt;=D184)*(F184&gt;='Out cOSTbis'!$I$2:$I$85)*(F184&lt;='Out cOSTbis'!$J$2:$J$85)*(E184&gt;='Out cOSTbis'!$G$2:$G$85)*(E184&lt;='Out cOSTbis'!$H$2:$H$85)),0)+1,1)*E184+F184*0.12</f>
        <v>134.61571142284569</v>
      </c>
    </row>
    <row r="185" spans="1:7">
      <c r="A185" s="1" t="s">
        <v>21</v>
      </c>
      <c r="B185" s="1" t="s">
        <v>6</v>
      </c>
      <c r="C185" s="1" t="s">
        <v>24</v>
      </c>
      <c r="D185" s="31">
        <v>41292</v>
      </c>
      <c r="E185" s="1">
        <v>9.3800000000000008</v>
      </c>
      <c r="F185" s="1">
        <v>268</v>
      </c>
      <c r="G185" t="e">
        <f t="array" ref="G185">INDEX('Out cOSTbis'!$K$1:$K$85,MATCH(1,(('Out cOSTbis'!$A$2:$A$85=A185)*('Out cOSTbis'!$B$2:$B$85=B185)*('Out cOSTbis'!$D$2:$D$85=C185)*('Out cOSTbis'!$E$2:$E$85&lt;=D185)*('Out cOSTbis'!$F$2:$F$85&gt;=D185)*(F185&gt;='Out cOSTbis'!$I$2:$I$85)*(F185&lt;='Out cOSTbis'!$J$2:$J$85)*(E185&gt;='Out cOSTbis'!$G$2:$G$85)*(E185&lt;='Out cOSTbis'!$H$2:$H$85)),0)+1,1)*E185+F185*0.12</f>
        <v>#N/A</v>
      </c>
    </row>
    <row r="186" spans="1:7">
      <c r="A186" s="1" t="s">
        <v>21</v>
      </c>
      <c r="B186" s="1" t="s">
        <v>6</v>
      </c>
      <c r="C186" s="1" t="s">
        <v>24</v>
      </c>
      <c r="D186" s="31">
        <v>41292</v>
      </c>
      <c r="E186" s="1">
        <v>0.312</v>
      </c>
      <c r="F186" s="1">
        <v>268</v>
      </c>
      <c r="G186" t="e">
        <f t="array" ref="G186">INDEX('Out cOSTbis'!$K$1:$K$85,MATCH(1,(('Out cOSTbis'!$A$2:$A$85=A186)*('Out cOSTbis'!$B$2:$B$85=B186)*('Out cOSTbis'!$D$2:$D$85=C186)*('Out cOSTbis'!$E$2:$E$85&lt;=D186)*('Out cOSTbis'!$F$2:$F$85&gt;=D186)*(F186&gt;='Out cOSTbis'!$I$2:$I$85)*(F186&lt;='Out cOSTbis'!$J$2:$J$85)*(E186&gt;='Out cOSTbis'!$G$2:$G$85)*(E186&lt;='Out cOSTbis'!$H$2:$H$85)),0)+1,1)*E186+F186*0.12</f>
        <v>#N/A</v>
      </c>
    </row>
    <row r="187" spans="1:7">
      <c r="A187" s="1" t="s">
        <v>21</v>
      </c>
      <c r="B187" s="1" t="s">
        <v>6</v>
      </c>
      <c r="C187" s="1" t="s">
        <v>24</v>
      </c>
      <c r="D187" s="31">
        <v>41292</v>
      </c>
      <c r="E187" s="1">
        <v>5.1479999999999997</v>
      </c>
      <c r="F187" s="1">
        <v>268</v>
      </c>
      <c r="G187" t="e">
        <f t="array" ref="G187">INDEX('Out cOSTbis'!$K$1:$K$85,MATCH(1,(('Out cOSTbis'!$A$2:$A$85=A187)*('Out cOSTbis'!$B$2:$B$85=B187)*('Out cOSTbis'!$D$2:$D$85=C187)*('Out cOSTbis'!$E$2:$E$85&lt;=D187)*('Out cOSTbis'!$F$2:$F$85&gt;=D187)*(F187&gt;='Out cOSTbis'!$I$2:$I$85)*(F187&lt;='Out cOSTbis'!$J$2:$J$85)*(E187&gt;='Out cOSTbis'!$G$2:$G$85)*(E187&lt;='Out cOSTbis'!$H$2:$H$85)),0)+1,1)*E187+F187*0.12</f>
        <v>#N/A</v>
      </c>
    </row>
    <row r="188" spans="1:7">
      <c r="A188" s="1" t="s">
        <v>21</v>
      </c>
      <c r="B188" s="1" t="s">
        <v>6</v>
      </c>
      <c r="C188" s="1" t="s">
        <v>24</v>
      </c>
      <c r="D188" s="31">
        <v>41292</v>
      </c>
      <c r="E188" s="1">
        <v>0.308</v>
      </c>
      <c r="F188" s="1">
        <v>512</v>
      </c>
      <c r="G188">
        <f t="array" ref="G188">INDEX('Out cOSTbis'!$K$1:$K$85,MATCH(1,(('Out cOSTbis'!$A$2:$A$85=A188)*('Out cOSTbis'!$B$2:$B$85=B188)*('Out cOSTbis'!$D$2:$D$85=C188)*('Out cOSTbis'!$E$2:$E$85&lt;=D188)*('Out cOSTbis'!$F$2:$F$85&gt;=D188)*(F188&gt;='Out cOSTbis'!$I$2:$I$85)*(F188&lt;='Out cOSTbis'!$J$2:$J$85)*(E188&gt;='Out cOSTbis'!$G$2:$G$85)*(E188&lt;='Out cOSTbis'!$H$2:$H$85)),0)+1,1)*E188+F188*0.12</f>
        <v>74.401923847695386</v>
      </c>
    </row>
    <row r="189" spans="1:7">
      <c r="A189" s="1" t="s">
        <v>21</v>
      </c>
      <c r="B189" s="1" t="s">
        <v>6</v>
      </c>
      <c r="C189" s="1" t="s">
        <v>24</v>
      </c>
      <c r="D189" s="31">
        <v>41292</v>
      </c>
      <c r="E189" s="1">
        <v>6.28</v>
      </c>
      <c r="F189" s="1">
        <v>512</v>
      </c>
      <c r="G189">
        <f t="array" ref="G189">INDEX('Out cOSTbis'!$K$1:$K$85,MATCH(1,(('Out cOSTbis'!$A$2:$A$85=A189)*('Out cOSTbis'!$B$2:$B$85=B189)*('Out cOSTbis'!$D$2:$D$85=C189)*('Out cOSTbis'!$E$2:$E$85&lt;=D189)*('Out cOSTbis'!$F$2:$F$85&gt;=D189)*(F189&gt;='Out cOSTbis'!$I$2:$I$85)*(F189&lt;='Out cOSTbis'!$J$2:$J$85)*(E189&gt;='Out cOSTbis'!$G$2:$G$85)*(E189&lt;='Out cOSTbis'!$H$2:$H$85)),0)+1,1)*E189+F189*0.12</f>
        <v>457.20560000000006</v>
      </c>
    </row>
    <row r="190" spans="1:7">
      <c r="A190" s="1" t="s">
        <v>21</v>
      </c>
      <c r="B190" s="1" t="s">
        <v>6</v>
      </c>
      <c r="C190" s="1" t="s">
        <v>24</v>
      </c>
      <c r="D190" s="31">
        <v>41292</v>
      </c>
      <c r="E190" s="1">
        <v>6.0419999999999998</v>
      </c>
      <c r="F190" s="1">
        <v>512</v>
      </c>
      <c r="G190">
        <f t="array" ref="G190">INDEX('Out cOSTbis'!$K$1:$K$85,MATCH(1,(('Out cOSTbis'!$A$2:$A$85=A190)*('Out cOSTbis'!$B$2:$B$85=B190)*('Out cOSTbis'!$D$2:$D$85=C190)*('Out cOSTbis'!$E$2:$E$85&lt;=D190)*('Out cOSTbis'!$F$2:$F$85&gt;=D190)*(F190&gt;='Out cOSTbis'!$I$2:$I$85)*(F190&lt;='Out cOSTbis'!$J$2:$J$85)*(E190&gt;='Out cOSTbis'!$G$2:$G$85)*(E190&lt;='Out cOSTbis'!$H$2:$H$85)),0)+1,1)*E190+F190*0.12</f>
        <v>442.20684</v>
      </c>
    </row>
    <row r="191" spans="1:7">
      <c r="A191" s="1" t="s">
        <v>21</v>
      </c>
      <c r="B191" s="1" t="s">
        <v>6</v>
      </c>
      <c r="C191" s="1" t="s">
        <v>24</v>
      </c>
      <c r="D191" s="31">
        <v>41292</v>
      </c>
      <c r="E191" s="1">
        <v>1.718</v>
      </c>
      <c r="F191" s="1">
        <v>512</v>
      </c>
      <c r="G191">
        <f t="array" ref="G191">INDEX('Out cOSTbis'!$K$1:$K$85,MATCH(1,(('Out cOSTbis'!$A$2:$A$85=A191)*('Out cOSTbis'!$B$2:$B$85=B191)*('Out cOSTbis'!$D$2:$D$85=C191)*('Out cOSTbis'!$E$2:$E$85&lt;=D191)*('Out cOSTbis'!$F$2:$F$85&gt;=D191)*(F191&gt;='Out cOSTbis'!$I$2:$I$85)*(F191&lt;='Out cOSTbis'!$J$2:$J$85)*(E191&gt;='Out cOSTbis'!$G$2:$G$85)*(E191&lt;='Out cOSTbis'!$H$2:$H$85)),0)+1,1)*E191+F191*0.12</f>
        <v>133.7406012024048</v>
      </c>
    </row>
    <row r="192" spans="1:7">
      <c r="A192" s="1" t="s">
        <v>21</v>
      </c>
      <c r="B192" s="1" t="s">
        <v>6</v>
      </c>
      <c r="C192" s="1" t="s">
        <v>24</v>
      </c>
      <c r="D192" s="31">
        <v>41293</v>
      </c>
      <c r="E192" s="1">
        <v>9.1679999999999993</v>
      </c>
      <c r="F192" s="1">
        <v>44</v>
      </c>
      <c r="G192" t="e">
        <f t="array" ref="G192">INDEX('Out cOSTbis'!$K$1:$K$85,MATCH(1,(('Out cOSTbis'!$A$2:$A$85=A192)*('Out cOSTbis'!$B$2:$B$85=B192)*('Out cOSTbis'!$D$2:$D$85=C192)*('Out cOSTbis'!$E$2:$E$85&lt;=D192)*('Out cOSTbis'!$F$2:$F$85&gt;=D192)*(F192&gt;='Out cOSTbis'!$I$2:$I$85)*(F192&lt;='Out cOSTbis'!$J$2:$J$85)*(E192&gt;='Out cOSTbis'!$G$2:$G$85)*(E192&lt;='Out cOSTbis'!$H$2:$H$85)),0)+1,1)*E192+F192*0.12</f>
        <v>#N/A</v>
      </c>
    </row>
    <row r="193" spans="1:7">
      <c r="A193" s="1" t="s">
        <v>21</v>
      </c>
      <c r="B193" s="1" t="s">
        <v>6</v>
      </c>
      <c r="C193" s="1" t="s">
        <v>24</v>
      </c>
      <c r="D193" s="31">
        <v>41293</v>
      </c>
      <c r="E193" s="1">
        <v>0.76400000000000001</v>
      </c>
      <c r="F193" s="1">
        <v>44</v>
      </c>
      <c r="G193" t="e">
        <f t="array" ref="G193">INDEX('Out cOSTbis'!$K$1:$K$85,MATCH(1,(('Out cOSTbis'!$A$2:$A$85=A193)*('Out cOSTbis'!$B$2:$B$85=B193)*('Out cOSTbis'!$D$2:$D$85=C193)*('Out cOSTbis'!$E$2:$E$85&lt;=D193)*('Out cOSTbis'!$F$2:$F$85&gt;=D193)*(F193&gt;='Out cOSTbis'!$I$2:$I$85)*(F193&lt;='Out cOSTbis'!$J$2:$J$85)*(E193&gt;='Out cOSTbis'!$G$2:$G$85)*(E193&lt;='Out cOSTbis'!$H$2:$H$85)),0)+1,1)*E193+F193*0.12</f>
        <v>#N/A</v>
      </c>
    </row>
    <row r="194" spans="1:7">
      <c r="A194" s="1" t="s">
        <v>21</v>
      </c>
      <c r="B194" s="1" t="s">
        <v>6</v>
      </c>
      <c r="C194" s="1" t="s">
        <v>24</v>
      </c>
      <c r="D194" s="31">
        <v>41293</v>
      </c>
      <c r="E194" s="1">
        <v>2.2919999999999998</v>
      </c>
      <c r="F194" s="1">
        <v>44</v>
      </c>
      <c r="G194" t="e">
        <f t="array" ref="G194">INDEX('Out cOSTbis'!$K$1:$K$85,MATCH(1,(('Out cOSTbis'!$A$2:$A$85=A194)*('Out cOSTbis'!$B$2:$B$85=B194)*('Out cOSTbis'!$D$2:$D$85=C194)*('Out cOSTbis'!$E$2:$E$85&lt;=D194)*('Out cOSTbis'!$F$2:$F$85&gt;=D194)*(F194&gt;='Out cOSTbis'!$I$2:$I$85)*(F194&lt;='Out cOSTbis'!$J$2:$J$85)*(E194&gt;='Out cOSTbis'!$G$2:$G$85)*(E194&lt;='Out cOSTbis'!$H$2:$H$85)),0)+1,1)*E194+F194*0.12</f>
        <v>#N/A</v>
      </c>
    </row>
    <row r="195" spans="1:7">
      <c r="A195" s="1" t="s">
        <v>21</v>
      </c>
      <c r="B195" s="1" t="s">
        <v>6</v>
      </c>
      <c r="C195" s="1" t="s">
        <v>24</v>
      </c>
      <c r="D195" s="31">
        <v>41293</v>
      </c>
      <c r="E195" s="1">
        <v>4.2720000000000002</v>
      </c>
      <c r="F195" s="1">
        <v>44</v>
      </c>
      <c r="G195" t="e">
        <f t="array" ref="G195">INDEX('Out cOSTbis'!$K$1:$K$85,MATCH(1,(('Out cOSTbis'!$A$2:$A$85=A195)*('Out cOSTbis'!$B$2:$B$85=B195)*('Out cOSTbis'!$D$2:$D$85=C195)*('Out cOSTbis'!$E$2:$E$85&lt;=D195)*('Out cOSTbis'!$F$2:$F$85&gt;=D195)*(F195&gt;='Out cOSTbis'!$I$2:$I$85)*(F195&lt;='Out cOSTbis'!$J$2:$J$85)*(E195&gt;='Out cOSTbis'!$G$2:$G$85)*(E195&lt;='Out cOSTbis'!$H$2:$H$85)),0)+1,1)*E195+F195*0.12</f>
        <v>#N/A</v>
      </c>
    </row>
    <row r="196" spans="1:7">
      <c r="A196" s="1" t="s">
        <v>21</v>
      </c>
      <c r="B196" s="1" t="s">
        <v>6</v>
      </c>
      <c r="C196" s="1" t="s">
        <v>24</v>
      </c>
      <c r="D196" s="31">
        <v>41294</v>
      </c>
      <c r="E196" s="1">
        <v>9.9</v>
      </c>
      <c r="F196" s="1">
        <v>86</v>
      </c>
      <c r="G196" t="e">
        <f t="array" ref="G196">INDEX('Out cOSTbis'!$K$1:$K$85,MATCH(1,(('Out cOSTbis'!$A$2:$A$85=A196)*('Out cOSTbis'!$B$2:$B$85=B196)*('Out cOSTbis'!$D$2:$D$85=C196)*('Out cOSTbis'!$E$2:$E$85&lt;=D196)*('Out cOSTbis'!$F$2:$F$85&gt;=D196)*(F196&gt;='Out cOSTbis'!$I$2:$I$85)*(F196&lt;='Out cOSTbis'!$J$2:$J$85)*(E196&gt;='Out cOSTbis'!$G$2:$G$85)*(E196&lt;='Out cOSTbis'!$H$2:$H$85)),0)+1,1)*E196+F196*0.12</f>
        <v>#N/A</v>
      </c>
    </row>
    <row r="197" spans="1:7">
      <c r="A197" s="1" t="s">
        <v>21</v>
      </c>
      <c r="B197" s="1" t="s">
        <v>6</v>
      </c>
      <c r="C197" s="1" t="s">
        <v>24</v>
      </c>
      <c r="D197" s="31">
        <v>41294</v>
      </c>
      <c r="E197" s="1">
        <v>2.4750000000000001</v>
      </c>
      <c r="F197" s="1">
        <v>86</v>
      </c>
      <c r="G197" t="e">
        <f t="array" ref="G197">INDEX('Out cOSTbis'!$K$1:$K$85,MATCH(1,(('Out cOSTbis'!$A$2:$A$85=A197)*('Out cOSTbis'!$B$2:$B$85=B197)*('Out cOSTbis'!$D$2:$D$85=C197)*('Out cOSTbis'!$E$2:$E$85&lt;=D197)*('Out cOSTbis'!$F$2:$F$85&gt;=D197)*(F197&gt;='Out cOSTbis'!$I$2:$I$85)*(F197&lt;='Out cOSTbis'!$J$2:$J$85)*(E197&gt;='Out cOSTbis'!$G$2:$G$85)*(E197&lt;='Out cOSTbis'!$H$2:$H$85)),0)+1,1)*E197+F197*0.12</f>
        <v>#N/A</v>
      </c>
    </row>
    <row r="198" spans="1:7">
      <c r="A198" s="1" t="s">
        <v>21</v>
      </c>
      <c r="B198" s="1" t="s">
        <v>6</v>
      </c>
      <c r="C198" s="1" t="s">
        <v>24</v>
      </c>
      <c r="D198" s="31">
        <v>41294</v>
      </c>
      <c r="E198" s="1">
        <v>3.0030000000000001</v>
      </c>
      <c r="F198" s="1">
        <v>69</v>
      </c>
      <c r="G198">
        <f t="array" ref="G198">INDEX('Out cOSTbis'!$K$1:$K$85,MATCH(1,(('Out cOSTbis'!$A$2:$A$85=A198)*('Out cOSTbis'!$B$2:$B$85=B198)*('Out cOSTbis'!$D$2:$D$85=C198)*('Out cOSTbis'!$E$2:$E$85&lt;=D198)*('Out cOSTbis'!$F$2:$F$85&gt;=D198)*(F198&gt;='Out cOSTbis'!$I$2:$I$85)*(F198&lt;='Out cOSTbis'!$J$2:$J$85)*(E198&gt;='Out cOSTbis'!$G$2:$G$85)*(E198&lt;='Out cOSTbis'!$H$2:$H$85)),0)+1,1)*E198+F198*0.12</f>
        <v>68.460360721442882</v>
      </c>
    </row>
    <row r="199" spans="1:7">
      <c r="A199" s="1" t="s">
        <v>21</v>
      </c>
      <c r="B199" s="1" t="s">
        <v>6</v>
      </c>
      <c r="C199" s="1" t="s">
        <v>24</v>
      </c>
      <c r="D199" s="31">
        <v>41294</v>
      </c>
      <c r="E199" s="1">
        <v>4.9450000000000003</v>
      </c>
      <c r="F199" s="1">
        <v>69</v>
      </c>
      <c r="G199">
        <f t="array" ref="G199">INDEX('Out cOSTbis'!$K$1:$K$85,MATCH(1,(('Out cOSTbis'!$A$2:$A$85=A199)*('Out cOSTbis'!$B$2:$B$85=B199)*('Out cOSTbis'!$D$2:$D$85=C199)*('Out cOSTbis'!$E$2:$E$85&lt;=D199)*('Out cOSTbis'!$F$2:$F$85&gt;=D199)*(F199&gt;='Out cOSTbis'!$I$2:$I$85)*(F199&lt;='Out cOSTbis'!$J$2:$J$85)*(E199&gt;='Out cOSTbis'!$G$2:$G$85)*(E199&lt;='Out cOSTbis'!$H$2:$H$85)),0)+1,1)*E199+F199*0.12</f>
        <v>107.37819639278558</v>
      </c>
    </row>
    <row r="200" spans="1:7">
      <c r="A200" s="1" t="s">
        <v>21</v>
      </c>
      <c r="B200" s="1" t="s">
        <v>6</v>
      </c>
      <c r="C200" s="1" t="s">
        <v>24</v>
      </c>
      <c r="D200" s="31">
        <v>41294</v>
      </c>
      <c r="E200" s="1">
        <v>2.0670000000000002</v>
      </c>
      <c r="F200" s="1">
        <v>69</v>
      </c>
      <c r="G200">
        <f t="array" ref="G200">INDEX('Out cOSTbis'!$K$1:$K$85,MATCH(1,(('Out cOSTbis'!$A$2:$A$85=A200)*('Out cOSTbis'!$B$2:$B$85=B200)*('Out cOSTbis'!$D$2:$D$85=C200)*('Out cOSTbis'!$E$2:$E$85&lt;=D200)*('Out cOSTbis'!$F$2:$F$85&gt;=D200)*(F200&gt;='Out cOSTbis'!$I$2:$I$85)*(F200&lt;='Out cOSTbis'!$J$2:$J$85)*(E200&gt;='Out cOSTbis'!$G$2:$G$85)*(E200&lt;='Out cOSTbis'!$H$2:$H$85)),0)+1,1)*E200+F200*0.12</f>
        <v>49.70284569138277</v>
      </c>
    </row>
    <row r="201" spans="1:7">
      <c r="A201" s="1" t="s">
        <v>21</v>
      </c>
      <c r="B201" s="1" t="s">
        <v>6</v>
      </c>
      <c r="C201" s="1" t="s">
        <v>24</v>
      </c>
      <c r="D201" s="31">
        <v>41294</v>
      </c>
      <c r="E201" s="1">
        <v>0.97399999999999998</v>
      </c>
      <c r="F201" s="1">
        <v>69</v>
      </c>
      <c r="G201">
        <f t="array" ref="G201">INDEX('Out cOSTbis'!$K$1:$K$85,MATCH(1,(('Out cOSTbis'!$A$2:$A$85=A201)*('Out cOSTbis'!$B$2:$B$85=B201)*('Out cOSTbis'!$D$2:$D$85=C201)*('Out cOSTbis'!$E$2:$E$85&lt;=D201)*('Out cOSTbis'!$F$2:$F$85&gt;=D201)*(F201&gt;='Out cOSTbis'!$I$2:$I$85)*(F201&lt;='Out cOSTbis'!$J$2:$J$85)*(E201&gt;='Out cOSTbis'!$G$2:$G$85)*(E201&lt;='Out cOSTbis'!$H$2:$H$85)),0)+1,1)*E201+F201*0.12</f>
        <v>27.799038076152307</v>
      </c>
    </row>
    <row r="202" spans="1:7">
      <c r="A202" s="1" t="s">
        <v>21</v>
      </c>
      <c r="B202" s="1" t="s">
        <v>6</v>
      </c>
      <c r="C202" s="1" t="s">
        <v>24</v>
      </c>
      <c r="D202" s="31">
        <v>41297</v>
      </c>
      <c r="E202" s="1">
        <v>8.6760000000000002</v>
      </c>
      <c r="F202" s="1">
        <v>291</v>
      </c>
      <c r="G202">
        <f t="array" ref="G202">INDEX('Out cOSTbis'!$K$1:$K$85,MATCH(1,(('Out cOSTbis'!$A$2:$A$85=A202)*('Out cOSTbis'!$B$2:$B$85=B202)*('Out cOSTbis'!$D$2:$D$85=C202)*('Out cOSTbis'!$E$2:$E$85&lt;=D202)*('Out cOSTbis'!$F$2:$F$85&gt;=D202)*(F202&gt;='Out cOSTbis'!$I$2:$I$85)*(F202&lt;='Out cOSTbis'!$J$2:$J$85)*(E202&gt;='Out cOSTbis'!$G$2:$G$85)*(E202&lt;='Out cOSTbis'!$H$2:$H$85)),0)+1,1)*E202+F202*0.12</f>
        <v>448.85196000000002</v>
      </c>
    </row>
    <row r="203" spans="1:7">
      <c r="A203" s="1" t="s">
        <v>21</v>
      </c>
      <c r="B203" s="1" t="s">
        <v>6</v>
      </c>
      <c r="C203" s="1" t="s">
        <v>24</v>
      </c>
      <c r="D203" s="31">
        <v>41297</v>
      </c>
      <c r="E203" s="1">
        <v>1.9279999999999999</v>
      </c>
      <c r="F203" s="1">
        <v>291</v>
      </c>
      <c r="G203">
        <f t="array" ref="G203">INDEX('Out cOSTbis'!$K$1:$K$85,MATCH(1,(('Out cOSTbis'!$A$2:$A$85=A203)*('Out cOSTbis'!$B$2:$B$85=B203)*('Out cOSTbis'!$D$2:$D$85=C203)*('Out cOSTbis'!$E$2:$E$85&lt;=D203)*('Out cOSTbis'!$F$2:$F$85&gt;=D203)*(F203&gt;='Out cOSTbis'!$I$2:$I$85)*(F203&lt;='Out cOSTbis'!$J$2:$J$85)*(E203&gt;='Out cOSTbis'!$G$2:$G$85)*(E203&lt;='Out cOSTbis'!$H$2:$H$85)),0)+1,1)*E203+F203*0.12</f>
        <v>83.216593186372748</v>
      </c>
    </row>
    <row r="204" spans="1:7">
      <c r="A204" s="1" t="s">
        <v>21</v>
      </c>
      <c r="B204" s="1" t="s">
        <v>6</v>
      </c>
      <c r="C204" s="1" t="s">
        <v>24</v>
      </c>
      <c r="D204" s="31">
        <v>41297</v>
      </c>
      <c r="E204" s="1">
        <v>13.534000000000001</v>
      </c>
      <c r="F204" s="1">
        <v>291</v>
      </c>
      <c r="G204">
        <f t="array" ref="G204">INDEX('Out cOSTbis'!$K$1:$K$85,MATCH(1,(('Out cOSTbis'!$A$2:$A$85=A204)*('Out cOSTbis'!$B$2:$B$85=B204)*('Out cOSTbis'!$D$2:$D$85=C204)*('Out cOSTbis'!$E$2:$E$85&lt;=D204)*('Out cOSTbis'!$F$2:$F$85&gt;=D204)*(F204&gt;='Out cOSTbis'!$I$2:$I$85)*(F204&lt;='Out cOSTbis'!$J$2:$J$85)*(E204&gt;='Out cOSTbis'!$G$2:$G$85)*(E204&lt;='Out cOSTbis'!$H$2:$H$85)),0)+1,1)*E204+F204*0.12</f>
        <v>413.33064000000007</v>
      </c>
    </row>
    <row r="205" spans="1:7">
      <c r="A205" s="1" t="s">
        <v>21</v>
      </c>
      <c r="B205" s="1" t="s">
        <v>6</v>
      </c>
      <c r="C205" s="1" t="s">
        <v>24</v>
      </c>
      <c r="D205" s="31">
        <v>41298</v>
      </c>
      <c r="E205" s="1">
        <v>2.5950000000000002</v>
      </c>
      <c r="F205" s="1">
        <v>192</v>
      </c>
      <c r="G205" t="e">
        <f t="array" ref="G205">INDEX('Out cOSTbis'!$K$1:$K$85,MATCH(1,(('Out cOSTbis'!$A$2:$A$85=A205)*('Out cOSTbis'!$B$2:$B$85=B205)*('Out cOSTbis'!$D$2:$D$85=C205)*('Out cOSTbis'!$E$2:$E$85&lt;=D205)*('Out cOSTbis'!$F$2:$F$85&gt;=D205)*(F205&gt;='Out cOSTbis'!$I$2:$I$85)*(F205&lt;='Out cOSTbis'!$J$2:$J$85)*(E205&gt;='Out cOSTbis'!$G$2:$G$85)*(E205&lt;='Out cOSTbis'!$H$2:$H$85)),0)+1,1)*E205+F205*0.12</f>
        <v>#N/A</v>
      </c>
    </row>
    <row r="206" spans="1:7">
      <c r="A206" s="1" t="s">
        <v>21</v>
      </c>
      <c r="B206" s="1" t="s">
        <v>6</v>
      </c>
      <c r="C206" s="1" t="s">
        <v>24</v>
      </c>
      <c r="D206" s="31">
        <v>41298</v>
      </c>
      <c r="E206" s="1">
        <v>6.92</v>
      </c>
      <c r="F206" s="1">
        <v>192</v>
      </c>
      <c r="G206" t="e">
        <f t="array" ref="G206">INDEX('Out cOSTbis'!$K$1:$K$85,MATCH(1,(('Out cOSTbis'!$A$2:$A$85=A206)*('Out cOSTbis'!$B$2:$B$85=B206)*('Out cOSTbis'!$D$2:$D$85=C206)*('Out cOSTbis'!$E$2:$E$85&lt;=D206)*('Out cOSTbis'!$F$2:$F$85&gt;=D206)*(F206&gt;='Out cOSTbis'!$I$2:$I$85)*(F206&lt;='Out cOSTbis'!$J$2:$J$85)*(E206&gt;='Out cOSTbis'!$G$2:$G$85)*(E206&lt;='Out cOSTbis'!$H$2:$H$85)),0)+1,1)*E206+F206*0.12</f>
        <v>#N/A</v>
      </c>
    </row>
    <row r="207" spans="1:7">
      <c r="A207" s="1" t="s">
        <v>21</v>
      </c>
      <c r="B207" s="1" t="s">
        <v>6</v>
      </c>
      <c r="C207" s="1" t="s">
        <v>24</v>
      </c>
      <c r="D207" s="31">
        <v>41298</v>
      </c>
      <c r="E207" s="1">
        <v>1.73</v>
      </c>
      <c r="F207" s="1">
        <v>192</v>
      </c>
      <c r="G207" t="e">
        <f t="array" ref="G207">INDEX('Out cOSTbis'!$K$1:$K$85,MATCH(1,(('Out cOSTbis'!$A$2:$A$85=A207)*('Out cOSTbis'!$B$2:$B$85=B207)*('Out cOSTbis'!$D$2:$D$85=C207)*('Out cOSTbis'!$E$2:$E$85&lt;=D207)*('Out cOSTbis'!$F$2:$F$85&gt;=D207)*(F207&gt;='Out cOSTbis'!$I$2:$I$85)*(F207&lt;='Out cOSTbis'!$J$2:$J$85)*(E207&gt;='Out cOSTbis'!$G$2:$G$85)*(E207&lt;='Out cOSTbis'!$H$2:$H$85)),0)+1,1)*E207+F207*0.12</f>
        <v>#N/A</v>
      </c>
    </row>
    <row r="208" spans="1:7">
      <c r="A208" s="1" t="s">
        <v>21</v>
      </c>
      <c r="B208" s="1" t="s">
        <v>6</v>
      </c>
      <c r="C208" s="1" t="s">
        <v>24</v>
      </c>
      <c r="D208" s="31">
        <v>41298</v>
      </c>
      <c r="E208" s="1">
        <v>3.46</v>
      </c>
      <c r="F208" s="1">
        <v>192</v>
      </c>
      <c r="G208" t="e">
        <f t="array" ref="G208">INDEX('Out cOSTbis'!$K$1:$K$85,MATCH(1,(('Out cOSTbis'!$A$2:$A$85=A208)*('Out cOSTbis'!$B$2:$B$85=B208)*('Out cOSTbis'!$D$2:$D$85=C208)*('Out cOSTbis'!$E$2:$E$85&lt;=D208)*('Out cOSTbis'!$F$2:$F$85&gt;=D208)*(F208&gt;='Out cOSTbis'!$I$2:$I$85)*(F208&lt;='Out cOSTbis'!$J$2:$J$85)*(E208&gt;='Out cOSTbis'!$G$2:$G$85)*(E208&lt;='Out cOSTbis'!$H$2:$H$85)),0)+1,1)*E208+F208*0.12</f>
        <v>#N/A</v>
      </c>
    </row>
    <row r="209" spans="1:7">
      <c r="A209" s="1" t="s">
        <v>21</v>
      </c>
      <c r="B209" s="1" t="s">
        <v>6</v>
      </c>
      <c r="C209" s="1" t="s">
        <v>24</v>
      </c>
      <c r="D209" s="31">
        <v>41298</v>
      </c>
      <c r="E209" s="1">
        <v>2.448</v>
      </c>
      <c r="F209" s="1">
        <v>192</v>
      </c>
      <c r="G209" t="e">
        <f t="array" ref="G209">INDEX('Out cOSTbis'!$K$1:$K$85,MATCH(1,(('Out cOSTbis'!$A$2:$A$85=A209)*('Out cOSTbis'!$B$2:$B$85=B209)*('Out cOSTbis'!$D$2:$D$85=C209)*('Out cOSTbis'!$E$2:$E$85&lt;=D209)*('Out cOSTbis'!$F$2:$F$85&gt;=D209)*(F209&gt;='Out cOSTbis'!$I$2:$I$85)*(F209&lt;='Out cOSTbis'!$J$2:$J$85)*(E209&gt;='Out cOSTbis'!$G$2:$G$85)*(E209&lt;='Out cOSTbis'!$H$2:$H$85)),0)+1,1)*E209+F209*0.12</f>
        <v>#N/A</v>
      </c>
    </row>
    <row r="210" spans="1:7">
      <c r="A210" s="1" t="s">
        <v>21</v>
      </c>
      <c r="B210" s="1" t="s">
        <v>6</v>
      </c>
      <c r="C210" s="1" t="s">
        <v>24</v>
      </c>
      <c r="D210" s="31">
        <v>41298</v>
      </c>
      <c r="E210" s="1">
        <v>0.16200000000000001</v>
      </c>
      <c r="F210" s="1">
        <v>192</v>
      </c>
      <c r="G210" t="e">
        <f t="array" ref="G210">INDEX('Out cOSTbis'!$K$1:$K$85,MATCH(1,(('Out cOSTbis'!$A$2:$A$85=A210)*('Out cOSTbis'!$B$2:$B$85=B210)*('Out cOSTbis'!$D$2:$D$85=C210)*('Out cOSTbis'!$E$2:$E$85&lt;=D210)*('Out cOSTbis'!$F$2:$F$85&gt;=D210)*(F210&gt;='Out cOSTbis'!$I$2:$I$85)*(F210&lt;='Out cOSTbis'!$J$2:$J$85)*(E210&gt;='Out cOSTbis'!$G$2:$G$85)*(E210&lt;='Out cOSTbis'!$H$2:$H$85)),0)+1,1)*E210+F210*0.12</f>
        <v>#N/A</v>
      </c>
    </row>
    <row r="211" spans="1:7">
      <c r="A211" s="1" t="s">
        <v>21</v>
      </c>
      <c r="B211" s="1" t="s">
        <v>6</v>
      </c>
      <c r="C211" s="1" t="s">
        <v>24</v>
      </c>
      <c r="D211" s="31">
        <v>41298</v>
      </c>
      <c r="E211" s="1">
        <v>3.0419999999999998</v>
      </c>
      <c r="F211" s="1">
        <v>192</v>
      </c>
      <c r="G211" t="e">
        <f t="array" ref="G211">INDEX('Out cOSTbis'!$K$1:$K$85,MATCH(1,(('Out cOSTbis'!$A$2:$A$85=A211)*('Out cOSTbis'!$B$2:$B$85=B211)*('Out cOSTbis'!$D$2:$D$85=C211)*('Out cOSTbis'!$E$2:$E$85&lt;=D211)*('Out cOSTbis'!$F$2:$F$85&gt;=D211)*(F211&gt;='Out cOSTbis'!$I$2:$I$85)*(F211&lt;='Out cOSTbis'!$J$2:$J$85)*(E211&gt;='Out cOSTbis'!$G$2:$G$85)*(E211&lt;='Out cOSTbis'!$H$2:$H$85)),0)+1,1)*E211+F211*0.12</f>
        <v>#N/A</v>
      </c>
    </row>
    <row r="212" spans="1:7">
      <c r="A212" s="1" t="s">
        <v>21</v>
      </c>
      <c r="B212" s="1" t="s">
        <v>6</v>
      </c>
      <c r="C212" s="1" t="s">
        <v>24</v>
      </c>
      <c r="D212" s="31">
        <v>41298</v>
      </c>
      <c r="E212" s="1">
        <v>1.94</v>
      </c>
      <c r="F212" s="1">
        <v>192</v>
      </c>
      <c r="G212" t="e">
        <f t="array" ref="G212">INDEX('Out cOSTbis'!$K$1:$K$85,MATCH(1,(('Out cOSTbis'!$A$2:$A$85=A212)*('Out cOSTbis'!$B$2:$B$85=B212)*('Out cOSTbis'!$D$2:$D$85=C212)*('Out cOSTbis'!$E$2:$E$85&lt;=D212)*('Out cOSTbis'!$F$2:$F$85&gt;=D212)*(F212&gt;='Out cOSTbis'!$I$2:$I$85)*(F212&lt;='Out cOSTbis'!$J$2:$J$85)*(E212&gt;='Out cOSTbis'!$G$2:$G$85)*(E212&lt;='Out cOSTbis'!$H$2:$H$85)),0)+1,1)*E212+F212*0.12</f>
        <v>#N/A</v>
      </c>
    </row>
    <row r="213" spans="1:7">
      <c r="A213" s="1" t="s">
        <v>21</v>
      </c>
      <c r="B213" s="1" t="s">
        <v>6</v>
      </c>
      <c r="C213" s="1" t="s">
        <v>24</v>
      </c>
      <c r="D213" s="31">
        <v>41298</v>
      </c>
      <c r="E213" s="1">
        <v>1.2669999999999999</v>
      </c>
      <c r="F213" s="1">
        <v>192</v>
      </c>
      <c r="G213" t="e">
        <f t="array" ref="G213">INDEX('Out cOSTbis'!$K$1:$K$85,MATCH(1,(('Out cOSTbis'!$A$2:$A$85=A213)*('Out cOSTbis'!$B$2:$B$85=B213)*('Out cOSTbis'!$D$2:$D$85=C213)*('Out cOSTbis'!$E$2:$E$85&lt;=D213)*('Out cOSTbis'!$F$2:$F$85&gt;=D213)*(F213&gt;='Out cOSTbis'!$I$2:$I$85)*(F213&lt;='Out cOSTbis'!$J$2:$J$85)*(E213&gt;='Out cOSTbis'!$G$2:$G$85)*(E213&lt;='Out cOSTbis'!$H$2:$H$85)),0)+1,1)*E213+F213*0.12</f>
        <v>#N/A</v>
      </c>
    </row>
    <row r="214" spans="1:7">
      <c r="A214" s="1" t="s">
        <v>21</v>
      </c>
      <c r="B214" s="1" t="s">
        <v>6</v>
      </c>
      <c r="C214" s="1" t="s">
        <v>24</v>
      </c>
      <c r="D214" s="31">
        <v>41298</v>
      </c>
      <c r="E214" s="1">
        <v>0.63500000000000001</v>
      </c>
      <c r="F214" s="1">
        <v>192</v>
      </c>
      <c r="G214" t="e">
        <f t="array" ref="G214">INDEX('Out cOSTbis'!$K$1:$K$85,MATCH(1,(('Out cOSTbis'!$A$2:$A$85=A214)*('Out cOSTbis'!$B$2:$B$85=B214)*('Out cOSTbis'!$D$2:$D$85=C214)*('Out cOSTbis'!$E$2:$E$85&lt;=D214)*('Out cOSTbis'!$F$2:$F$85&gt;=D214)*(F214&gt;='Out cOSTbis'!$I$2:$I$85)*(F214&lt;='Out cOSTbis'!$J$2:$J$85)*(E214&gt;='Out cOSTbis'!$G$2:$G$85)*(E214&lt;='Out cOSTbis'!$H$2:$H$85)),0)+1,1)*E214+F214*0.12</f>
        <v>#N/A</v>
      </c>
    </row>
    <row r="215" spans="1:7">
      <c r="A215" s="1" t="s">
        <v>21</v>
      </c>
      <c r="B215" s="1" t="s">
        <v>6</v>
      </c>
      <c r="C215" s="1" t="s">
        <v>24</v>
      </c>
      <c r="D215" s="31">
        <v>41299</v>
      </c>
      <c r="E215" s="1">
        <v>2.3940000000000001</v>
      </c>
      <c r="F215" s="1">
        <v>29</v>
      </c>
      <c r="G215" t="e">
        <f t="array" ref="G215">INDEX('Out cOSTbis'!$K$1:$K$85,MATCH(1,(('Out cOSTbis'!$A$2:$A$85=A215)*('Out cOSTbis'!$B$2:$B$85=B215)*('Out cOSTbis'!$D$2:$D$85=C215)*('Out cOSTbis'!$E$2:$E$85&lt;=D215)*('Out cOSTbis'!$F$2:$F$85&gt;=D215)*(F215&gt;='Out cOSTbis'!$I$2:$I$85)*(F215&lt;='Out cOSTbis'!$J$2:$J$85)*(E215&gt;='Out cOSTbis'!$G$2:$G$85)*(E215&lt;='Out cOSTbis'!$H$2:$H$85)),0)+1,1)*E215+F215*0.12</f>
        <v>#N/A</v>
      </c>
    </row>
    <row r="216" spans="1:7">
      <c r="A216" s="1" t="s">
        <v>21</v>
      </c>
      <c r="B216" s="1" t="s">
        <v>6</v>
      </c>
      <c r="C216" s="1" t="s">
        <v>24</v>
      </c>
      <c r="D216" s="31">
        <v>41299</v>
      </c>
      <c r="E216" s="1">
        <v>0.45400000000000001</v>
      </c>
      <c r="F216" s="1">
        <v>29</v>
      </c>
      <c r="G216" t="e">
        <f t="array" ref="G216">INDEX('Out cOSTbis'!$K$1:$K$85,MATCH(1,(('Out cOSTbis'!$A$2:$A$85=A216)*('Out cOSTbis'!$B$2:$B$85=B216)*('Out cOSTbis'!$D$2:$D$85=C216)*('Out cOSTbis'!$E$2:$E$85&lt;=D216)*('Out cOSTbis'!$F$2:$F$85&gt;=D216)*(F216&gt;='Out cOSTbis'!$I$2:$I$85)*(F216&lt;='Out cOSTbis'!$J$2:$J$85)*(E216&gt;='Out cOSTbis'!$G$2:$G$85)*(E216&lt;='Out cOSTbis'!$H$2:$H$85)),0)+1,1)*E216+F216*0.12</f>
        <v>#N/A</v>
      </c>
    </row>
    <row r="217" spans="1:7">
      <c r="A217" s="1" t="s">
        <v>21</v>
      </c>
      <c r="B217" s="1" t="s">
        <v>6</v>
      </c>
      <c r="C217" s="1" t="s">
        <v>24</v>
      </c>
      <c r="D217" s="31">
        <v>41299</v>
      </c>
      <c r="E217" s="1">
        <v>0.81299999999999994</v>
      </c>
      <c r="F217" s="1">
        <v>29</v>
      </c>
      <c r="G217" t="e">
        <f t="array" ref="G217">INDEX('Out cOSTbis'!$K$1:$K$85,MATCH(1,(('Out cOSTbis'!$A$2:$A$85=A217)*('Out cOSTbis'!$B$2:$B$85=B217)*('Out cOSTbis'!$D$2:$D$85=C217)*('Out cOSTbis'!$E$2:$E$85&lt;=D217)*('Out cOSTbis'!$F$2:$F$85&gt;=D217)*(F217&gt;='Out cOSTbis'!$I$2:$I$85)*(F217&lt;='Out cOSTbis'!$J$2:$J$85)*(E217&gt;='Out cOSTbis'!$G$2:$G$85)*(E217&lt;='Out cOSTbis'!$H$2:$H$85)),0)+1,1)*E217+F217*0.12</f>
        <v>#N/A</v>
      </c>
    </row>
    <row r="218" spans="1:7">
      <c r="A218" s="1" t="s">
        <v>21</v>
      </c>
      <c r="B218" s="1" t="s">
        <v>6</v>
      </c>
      <c r="C218" s="1" t="s">
        <v>24</v>
      </c>
      <c r="D218" s="31">
        <v>41299</v>
      </c>
      <c r="E218" s="1">
        <v>1.585</v>
      </c>
      <c r="F218" s="1">
        <v>29</v>
      </c>
      <c r="G218" t="e">
        <f t="array" ref="G218">INDEX('Out cOSTbis'!$K$1:$K$85,MATCH(1,(('Out cOSTbis'!$A$2:$A$85=A218)*('Out cOSTbis'!$B$2:$B$85=B218)*('Out cOSTbis'!$D$2:$D$85=C218)*('Out cOSTbis'!$E$2:$E$85&lt;=D218)*('Out cOSTbis'!$F$2:$F$85&gt;=D218)*(F218&gt;='Out cOSTbis'!$I$2:$I$85)*(F218&lt;='Out cOSTbis'!$J$2:$J$85)*(E218&gt;='Out cOSTbis'!$G$2:$G$85)*(E218&lt;='Out cOSTbis'!$H$2:$H$85)),0)+1,1)*E218+F218*0.12</f>
        <v>#N/A</v>
      </c>
    </row>
    <row r="219" spans="1:7">
      <c r="A219" s="1" t="s">
        <v>21</v>
      </c>
      <c r="B219" s="1" t="s">
        <v>6</v>
      </c>
      <c r="C219" s="1" t="s">
        <v>24</v>
      </c>
      <c r="D219" s="31">
        <v>41299</v>
      </c>
      <c r="E219" s="1">
        <v>0.19400000000000001</v>
      </c>
      <c r="F219" s="1">
        <v>29</v>
      </c>
      <c r="G219" t="e">
        <f t="array" ref="G219">INDEX('Out cOSTbis'!$K$1:$K$85,MATCH(1,(('Out cOSTbis'!$A$2:$A$85=A219)*('Out cOSTbis'!$B$2:$B$85=B219)*('Out cOSTbis'!$D$2:$D$85=C219)*('Out cOSTbis'!$E$2:$E$85&lt;=D219)*('Out cOSTbis'!$F$2:$F$85&gt;=D219)*(F219&gt;='Out cOSTbis'!$I$2:$I$85)*(F219&lt;='Out cOSTbis'!$J$2:$J$85)*(E219&gt;='Out cOSTbis'!$G$2:$G$85)*(E219&lt;='Out cOSTbis'!$H$2:$H$85)),0)+1,1)*E219+F219*0.12</f>
        <v>#N/A</v>
      </c>
    </row>
    <row r="220" spans="1:7">
      <c r="A220" s="1" t="s">
        <v>21</v>
      </c>
      <c r="B220" s="1" t="s">
        <v>6</v>
      </c>
      <c r="C220" s="1" t="s">
        <v>24</v>
      </c>
      <c r="D220" s="31">
        <v>41299</v>
      </c>
      <c r="E220" s="1">
        <v>0.58199999999999996</v>
      </c>
      <c r="F220" s="1">
        <v>29</v>
      </c>
      <c r="G220" t="e">
        <f t="array" ref="G220">INDEX('Out cOSTbis'!$K$1:$K$85,MATCH(1,(('Out cOSTbis'!$A$2:$A$85=A220)*('Out cOSTbis'!$B$2:$B$85=B220)*('Out cOSTbis'!$D$2:$D$85=C220)*('Out cOSTbis'!$E$2:$E$85&lt;=D220)*('Out cOSTbis'!$F$2:$F$85&gt;=D220)*(F220&gt;='Out cOSTbis'!$I$2:$I$85)*(F220&lt;='Out cOSTbis'!$J$2:$J$85)*(E220&gt;='Out cOSTbis'!$G$2:$G$85)*(E220&lt;='Out cOSTbis'!$H$2:$H$85)),0)+1,1)*E220+F220*0.12</f>
        <v>#N/A</v>
      </c>
    </row>
    <row r="221" spans="1:7">
      <c r="A221" s="1" t="s">
        <v>21</v>
      </c>
      <c r="B221" s="1" t="s">
        <v>6</v>
      </c>
      <c r="C221" s="1" t="s">
        <v>24</v>
      </c>
      <c r="D221" s="31">
        <v>41299</v>
      </c>
      <c r="E221" s="1">
        <v>0.74199999999999999</v>
      </c>
      <c r="F221" s="1">
        <v>29</v>
      </c>
      <c r="G221" t="e">
        <f t="array" ref="G221">INDEX('Out cOSTbis'!$K$1:$K$85,MATCH(1,(('Out cOSTbis'!$A$2:$A$85=A221)*('Out cOSTbis'!$B$2:$B$85=B221)*('Out cOSTbis'!$D$2:$D$85=C221)*('Out cOSTbis'!$E$2:$E$85&lt;=D221)*('Out cOSTbis'!$F$2:$F$85&gt;=D221)*(F221&gt;='Out cOSTbis'!$I$2:$I$85)*(F221&lt;='Out cOSTbis'!$J$2:$J$85)*(E221&gt;='Out cOSTbis'!$G$2:$G$85)*(E221&lt;='Out cOSTbis'!$H$2:$H$85)),0)+1,1)*E221+F221*0.12</f>
        <v>#N/A</v>
      </c>
    </row>
    <row r="222" spans="1:7">
      <c r="A222" s="1" t="s">
        <v>21</v>
      </c>
      <c r="B222" s="1" t="s">
        <v>6</v>
      </c>
      <c r="C222" s="1" t="s">
        <v>24</v>
      </c>
      <c r="D222" s="31">
        <v>41299</v>
      </c>
      <c r="E222" s="1">
        <v>0.156</v>
      </c>
      <c r="F222" s="1">
        <v>29</v>
      </c>
      <c r="G222" t="e">
        <f t="array" ref="G222">INDEX('Out cOSTbis'!$K$1:$K$85,MATCH(1,(('Out cOSTbis'!$A$2:$A$85=A222)*('Out cOSTbis'!$B$2:$B$85=B222)*('Out cOSTbis'!$D$2:$D$85=C222)*('Out cOSTbis'!$E$2:$E$85&lt;=D222)*('Out cOSTbis'!$F$2:$F$85&gt;=D222)*(F222&gt;='Out cOSTbis'!$I$2:$I$85)*(F222&lt;='Out cOSTbis'!$J$2:$J$85)*(E222&gt;='Out cOSTbis'!$G$2:$G$85)*(E222&lt;='Out cOSTbis'!$H$2:$H$85)),0)+1,1)*E222+F222*0.12</f>
        <v>#N/A</v>
      </c>
    </row>
    <row r="223" spans="1:7">
      <c r="A223" s="1" t="s">
        <v>21</v>
      </c>
      <c r="B223" s="1" t="s">
        <v>6</v>
      </c>
      <c r="C223" s="1" t="s">
        <v>24</v>
      </c>
      <c r="D223" s="31">
        <v>41299</v>
      </c>
      <c r="E223" s="1">
        <v>0.40799999999999997</v>
      </c>
      <c r="F223" s="1">
        <v>29</v>
      </c>
      <c r="G223" t="e">
        <f t="array" ref="G223">INDEX('Out cOSTbis'!$K$1:$K$85,MATCH(1,(('Out cOSTbis'!$A$2:$A$85=A223)*('Out cOSTbis'!$B$2:$B$85=B223)*('Out cOSTbis'!$D$2:$D$85=C223)*('Out cOSTbis'!$E$2:$E$85&lt;=D223)*('Out cOSTbis'!$F$2:$F$85&gt;=D223)*(F223&gt;='Out cOSTbis'!$I$2:$I$85)*(F223&lt;='Out cOSTbis'!$J$2:$J$85)*(E223&gt;='Out cOSTbis'!$G$2:$G$85)*(E223&lt;='Out cOSTbis'!$H$2:$H$85)),0)+1,1)*E223+F223*0.12</f>
        <v>#N/A</v>
      </c>
    </row>
    <row r="224" spans="1:7">
      <c r="A224" s="1" t="s">
        <v>21</v>
      </c>
      <c r="B224" s="1" t="s">
        <v>6</v>
      </c>
      <c r="C224" s="1" t="s">
        <v>24</v>
      </c>
      <c r="D224" s="31">
        <v>41299</v>
      </c>
      <c r="E224" s="1">
        <v>3.3119999999999998</v>
      </c>
      <c r="F224" s="1">
        <v>29</v>
      </c>
      <c r="G224" t="e">
        <f t="array" ref="G224">INDEX('Out cOSTbis'!$K$1:$K$85,MATCH(1,(('Out cOSTbis'!$A$2:$A$85=A224)*('Out cOSTbis'!$B$2:$B$85=B224)*('Out cOSTbis'!$D$2:$D$85=C224)*('Out cOSTbis'!$E$2:$E$85&lt;=D224)*('Out cOSTbis'!$F$2:$F$85&gt;=D224)*(F224&gt;='Out cOSTbis'!$I$2:$I$85)*(F224&lt;='Out cOSTbis'!$J$2:$J$85)*(E224&gt;='Out cOSTbis'!$G$2:$G$85)*(E224&lt;='Out cOSTbis'!$H$2:$H$85)),0)+1,1)*E224+F224*0.12</f>
        <v>#N/A</v>
      </c>
    </row>
    <row r="225" spans="1:7">
      <c r="A225" s="1" t="s">
        <v>21</v>
      </c>
      <c r="B225" s="1" t="s">
        <v>6</v>
      </c>
      <c r="C225" s="1" t="s">
        <v>24</v>
      </c>
      <c r="D225" s="31">
        <v>41299</v>
      </c>
      <c r="E225" s="1">
        <v>10.672000000000001</v>
      </c>
      <c r="F225" s="1">
        <v>29</v>
      </c>
      <c r="G225" t="e">
        <f t="array" ref="G225">INDEX('Out cOSTbis'!$K$1:$K$85,MATCH(1,(('Out cOSTbis'!$A$2:$A$85=A225)*('Out cOSTbis'!$B$2:$B$85=B225)*('Out cOSTbis'!$D$2:$D$85=C225)*('Out cOSTbis'!$E$2:$E$85&lt;=D225)*('Out cOSTbis'!$F$2:$F$85&gt;=D225)*(F225&gt;='Out cOSTbis'!$I$2:$I$85)*(F225&lt;='Out cOSTbis'!$J$2:$J$85)*(E225&gt;='Out cOSTbis'!$G$2:$G$85)*(E225&lt;='Out cOSTbis'!$H$2:$H$85)),0)+1,1)*E225+F225*0.12</f>
        <v>#N/A</v>
      </c>
    </row>
    <row r="226" spans="1:7">
      <c r="A226" s="1" t="s">
        <v>21</v>
      </c>
      <c r="B226" s="1" t="s">
        <v>6</v>
      </c>
      <c r="C226" s="1" t="s">
        <v>24</v>
      </c>
      <c r="D226" s="31">
        <v>41299</v>
      </c>
      <c r="E226" s="1">
        <v>2.3410000000000002</v>
      </c>
      <c r="F226" s="1">
        <v>300</v>
      </c>
      <c r="G226">
        <f t="array" ref="G226">INDEX('Out cOSTbis'!$K$1:$K$85,MATCH(1,(('Out cOSTbis'!$A$2:$A$85=A226)*('Out cOSTbis'!$B$2:$B$85=B226)*('Out cOSTbis'!$D$2:$D$85=C226)*('Out cOSTbis'!$E$2:$E$85&lt;=D226)*('Out cOSTbis'!$F$2:$F$85&gt;=D226)*(F226&gt;='Out cOSTbis'!$I$2:$I$85)*(F226&lt;='Out cOSTbis'!$J$2:$J$85)*(E226&gt;='Out cOSTbis'!$G$2:$G$85)*(E226&lt;='Out cOSTbis'!$H$2:$H$85)),0)+1,1)*E226+F226*0.12</f>
        <v>94.642284569138283</v>
      </c>
    </row>
    <row r="227" spans="1:7">
      <c r="A227" s="1" t="s">
        <v>21</v>
      </c>
      <c r="B227" s="1" t="s">
        <v>6</v>
      </c>
      <c r="C227" s="1" t="s">
        <v>24</v>
      </c>
      <c r="D227" s="31">
        <v>41299</v>
      </c>
      <c r="E227" s="1">
        <v>2.3410000000000002</v>
      </c>
      <c r="F227" s="1">
        <v>300</v>
      </c>
      <c r="G227">
        <f t="array" ref="G227">INDEX('Out cOSTbis'!$K$1:$K$85,MATCH(1,(('Out cOSTbis'!$A$2:$A$85=A227)*('Out cOSTbis'!$B$2:$B$85=B227)*('Out cOSTbis'!$D$2:$D$85=C227)*('Out cOSTbis'!$E$2:$E$85&lt;=D227)*('Out cOSTbis'!$F$2:$F$85&gt;=D227)*(F227&gt;='Out cOSTbis'!$I$2:$I$85)*(F227&lt;='Out cOSTbis'!$J$2:$J$85)*(E227&gt;='Out cOSTbis'!$G$2:$G$85)*(E227&lt;='Out cOSTbis'!$H$2:$H$85)),0)+1,1)*E227+F227*0.12</f>
        <v>94.642284569138283</v>
      </c>
    </row>
    <row r="228" spans="1:7">
      <c r="A228" s="1" t="s">
        <v>21</v>
      </c>
      <c r="B228" s="1" t="s">
        <v>6</v>
      </c>
      <c r="C228" s="1" t="s">
        <v>24</v>
      </c>
      <c r="D228" s="31">
        <v>41299</v>
      </c>
      <c r="E228" s="1">
        <v>9.3640000000000008</v>
      </c>
      <c r="F228" s="1">
        <v>300</v>
      </c>
      <c r="G228">
        <f t="array" ref="G228">INDEX('Out cOSTbis'!$K$1:$K$85,MATCH(1,(('Out cOSTbis'!$A$2:$A$85=A228)*('Out cOSTbis'!$B$2:$B$85=B228)*('Out cOSTbis'!$D$2:$D$85=C228)*('Out cOSTbis'!$E$2:$E$85&lt;=D228)*('Out cOSTbis'!$F$2:$F$85&gt;=D228)*(F228&gt;='Out cOSTbis'!$I$2:$I$85)*(F228&lt;='Out cOSTbis'!$J$2:$J$85)*(E228&gt;='Out cOSTbis'!$G$2:$G$85)*(E228&lt;='Out cOSTbis'!$H$2:$H$85)),0)+1,1)*E228+F228*0.12</f>
        <v>482.75644000000005</v>
      </c>
    </row>
    <row r="229" spans="1:7">
      <c r="A229" s="1" t="s">
        <v>21</v>
      </c>
      <c r="B229" s="1" t="s">
        <v>6</v>
      </c>
      <c r="C229" s="1" t="s">
        <v>24</v>
      </c>
      <c r="D229" s="31">
        <v>41299</v>
      </c>
      <c r="E229" s="1">
        <v>9.6120000000000001</v>
      </c>
      <c r="F229" s="1">
        <v>407</v>
      </c>
      <c r="G229">
        <f t="array" ref="G229">INDEX('Out cOSTbis'!$K$1:$K$85,MATCH(1,(('Out cOSTbis'!$A$2:$A$85=A229)*('Out cOSTbis'!$B$2:$B$85=B229)*('Out cOSTbis'!$D$2:$D$85=C229)*('Out cOSTbis'!$E$2:$E$85&lt;=D229)*('Out cOSTbis'!$F$2:$F$85&gt;=D229)*(F229&gt;='Out cOSTbis'!$I$2:$I$85)*(F229&lt;='Out cOSTbis'!$J$2:$J$85)*(E229&gt;='Out cOSTbis'!$G$2:$G$85)*(E229&lt;='Out cOSTbis'!$H$2:$H$85)),0)+1,1)*E229+F229*0.12</f>
        <v>654.58824000000004</v>
      </c>
    </row>
    <row r="230" spans="1:7">
      <c r="A230" s="1" t="s">
        <v>21</v>
      </c>
      <c r="B230" s="1" t="s">
        <v>6</v>
      </c>
      <c r="C230" s="1" t="s">
        <v>24</v>
      </c>
      <c r="D230" s="31">
        <v>41299</v>
      </c>
      <c r="E230" s="1">
        <v>5.9050000000000002</v>
      </c>
      <c r="F230" s="1">
        <v>407</v>
      </c>
      <c r="G230">
        <f t="array" ref="G230">INDEX('Out cOSTbis'!$K$1:$K$85,MATCH(1,(('Out cOSTbis'!$A$2:$A$85=A230)*('Out cOSTbis'!$B$2:$B$85=B230)*('Out cOSTbis'!$D$2:$D$85=C230)*('Out cOSTbis'!$E$2:$E$85&lt;=D230)*('Out cOSTbis'!$F$2:$F$85&gt;=D230)*(F230&gt;='Out cOSTbis'!$I$2:$I$85)*(F230&lt;='Out cOSTbis'!$J$2:$J$85)*(E230&gt;='Out cOSTbis'!$G$2:$G$85)*(E230&lt;='Out cOSTbis'!$H$2:$H$85)),0)+1,1)*E230+F230*0.12</f>
        <v>420.97309999999999</v>
      </c>
    </row>
    <row r="231" spans="1:7">
      <c r="A231" s="1" t="s">
        <v>21</v>
      </c>
      <c r="B231" s="1" t="s">
        <v>6</v>
      </c>
      <c r="C231" s="1" t="s">
        <v>24</v>
      </c>
      <c r="D231" s="31">
        <v>41299</v>
      </c>
      <c r="E231" s="1">
        <v>1.181</v>
      </c>
      <c r="F231" s="1">
        <v>407</v>
      </c>
      <c r="G231">
        <f t="array" ref="G231">INDEX('Out cOSTbis'!$K$1:$K$85,MATCH(1,(('Out cOSTbis'!$A$2:$A$85=A231)*('Out cOSTbis'!$B$2:$B$85=B231)*('Out cOSTbis'!$D$2:$D$85=C231)*('Out cOSTbis'!$E$2:$E$85&lt;=D231)*('Out cOSTbis'!$F$2:$F$85&gt;=D231)*(F231&gt;='Out cOSTbis'!$I$2:$I$85)*(F231&lt;='Out cOSTbis'!$J$2:$J$85)*(E231&gt;='Out cOSTbis'!$G$2:$G$85)*(E231&lt;='Out cOSTbis'!$H$2:$H$85)),0)+1,1)*E231+F231*0.12</f>
        <v>98.541402805611227</v>
      </c>
    </row>
    <row r="232" spans="1:7">
      <c r="A232" s="1" t="s">
        <v>21</v>
      </c>
      <c r="B232" s="1" t="s">
        <v>6</v>
      </c>
      <c r="C232" s="1" t="s">
        <v>24</v>
      </c>
      <c r="D232" s="31">
        <v>41299</v>
      </c>
      <c r="E232" s="1">
        <v>1.474</v>
      </c>
      <c r="F232" s="1">
        <v>407</v>
      </c>
      <c r="G232">
        <f t="array" ref="G232">INDEX('Out cOSTbis'!$K$1:$K$85,MATCH(1,(('Out cOSTbis'!$A$2:$A$85=A232)*('Out cOSTbis'!$B$2:$B$85=B232)*('Out cOSTbis'!$D$2:$D$85=C232)*('Out cOSTbis'!$E$2:$E$85&lt;=D232)*('Out cOSTbis'!$F$2:$F$85&gt;=D232)*(F232&gt;='Out cOSTbis'!$I$2:$I$85)*(F232&lt;='Out cOSTbis'!$J$2:$J$85)*(E232&gt;='Out cOSTbis'!$G$2:$G$85)*(E232&lt;='Out cOSTbis'!$H$2:$H$85)),0)+1,1)*E232+F232*0.12</f>
        <v>110.87206412825651</v>
      </c>
    </row>
    <row r="233" spans="1:7">
      <c r="A233" s="1" t="s">
        <v>21</v>
      </c>
      <c r="B233" s="1" t="s">
        <v>6</v>
      </c>
      <c r="C233" s="1" t="s">
        <v>24</v>
      </c>
      <c r="D233" s="31">
        <v>41299</v>
      </c>
      <c r="E233" s="1">
        <v>5.8959999999999999</v>
      </c>
      <c r="F233" s="1">
        <v>407</v>
      </c>
      <c r="G233">
        <f t="array" ref="G233">INDEX('Out cOSTbis'!$K$1:$K$85,MATCH(1,(('Out cOSTbis'!$A$2:$A$85=A233)*('Out cOSTbis'!$B$2:$B$85=B233)*('Out cOSTbis'!$D$2:$D$85=C233)*('Out cOSTbis'!$E$2:$E$85&lt;=D233)*('Out cOSTbis'!$F$2:$F$85&gt;=D233)*(F233&gt;='Out cOSTbis'!$I$2:$I$85)*(F233&lt;='Out cOSTbis'!$J$2:$J$85)*(E233&gt;='Out cOSTbis'!$G$2:$G$85)*(E233&lt;='Out cOSTbis'!$H$2:$H$85)),0)+1,1)*E233+F233*0.12</f>
        <v>420.40591999999998</v>
      </c>
    </row>
    <row r="234" spans="1:7">
      <c r="A234" s="1" t="s">
        <v>21</v>
      </c>
      <c r="B234" s="1" t="s">
        <v>6</v>
      </c>
      <c r="C234" s="1" t="s">
        <v>24</v>
      </c>
      <c r="D234" s="31">
        <v>41300</v>
      </c>
      <c r="E234" s="1">
        <v>2.145</v>
      </c>
      <c r="F234" s="1">
        <v>40</v>
      </c>
      <c r="G234" t="e">
        <f t="array" ref="G234">INDEX('Out cOSTbis'!$K$1:$K$85,MATCH(1,(('Out cOSTbis'!$A$2:$A$85=A234)*('Out cOSTbis'!$B$2:$B$85=B234)*('Out cOSTbis'!$D$2:$D$85=C234)*('Out cOSTbis'!$E$2:$E$85&lt;=D234)*('Out cOSTbis'!$F$2:$F$85&gt;=D234)*(F234&gt;='Out cOSTbis'!$I$2:$I$85)*(F234&lt;='Out cOSTbis'!$J$2:$J$85)*(E234&gt;='Out cOSTbis'!$G$2:$G$85)*(E234&lt;='Out cOSTbis'!$H$2:$H$85)),0)+1,1)*E234+F234*0.12</f>
        <v>#N/A</v>
      </c>
    </row>
    <row r="235" spans="1:7">
      <c r="A235" s="1" t="s">
        <v>21</v>
      </c>
      <c r="B235" s="1" t="s">
        <v>6</v>
      </c>
      <c r="C235" s="1" t="s">
        <v>24</v>
      </c>
      <c r="D235" s="31">
        <v>41300</v>
      </c>
      <c r="E235" s="1">
        <v>2.496</v>
      </c>
      <c r="F235" s="1">
        <v>40</v>
      </c>
      <c r="G235" t="e">
        <f t="array" ref="G235">INDEX('Out cOSTbis'!$K$1:$K$85,MATCH(1,(('Out cOSTbis'!$A$2:$A$85=A235)*('Out cOSTbis'!$B$2:$B$85=B235)*('Out cOSTbis'!$D$2:$D$85=C235)*('Out cOSTbis'!$E$2:$E$85&lt;=D235)*('Out cOSTbis'!$F$2:$F$85&gt;=D235)*(F235&gt;='Out cOSTbis'!$I$2:$I$85)*(F235&lt;='Out cOSTbis'!$J$2:$J$85)*(E235&gt;='Out cOSTbis'!$G$2:$G$85)*(E235&lt;='Out cOSTbis'!$H$2:$H$85)),0)+1,1)*E235+F235*0.12</f>
        <v>#N/A</v>
      </c>
    </row>
    <row r="236" spans="1:7">
      <c r="A236" s="1" t="s">
        <v>21</v>
      </c>
      <c r="B236" s="1" t="s">
        <v>6</v>
      </c>
      <c r="C236" s="1" t="s">
        <v>24</v>
      </c>
      <c r="D236" s="31">
        <v>41300</v>
      </c>
      <c r="E236" s="1">
        <v>3.8490000000000002</v>
      </c>
      <c r="F236" s="1">
        <v>40</v>
      </c>
      <c r="G236" t="e">
        <f t="array" ref="G236">INDEX('Out cOSTbis'!$K$1:$K$85,MATCH(1,(('Out cOSTbis'!$A$2:$A$85=A236)*('Out cOSTbis'!$B$2:$B$85=B236)*('Out cOSTbis'!$D$2:$D$85=C236)*('Out cOSTbis'!$E$2:$E$85&lt;=D236)*('Out cOSTbis'!$F$2:$F$85&gt;=D236)*(F236&gt;='Out cOSTbis'!$I$2:$I$85)*(F236&lt;='Out cOSTbis'!$J$2:$J$85)*(E236&gt;='Out cOSTbis'!$G$2:$G$85)*(E236&lt;='Out cOSTbis'!$H$2:$H$85)),0)+1,1)*E236+F236*0.12</f>
        <v>#N/A</v>
      </c>
    </row>
    <row r="237" spans="1:7">
      <c r="A237" s="1" t="s">
        <v>21</v>
      </c>
      <c r="B237" s="1" t="s">
        <v>6</v>
      </c>
      <c r="C237" s="1" t="s">
        <v>24</v>
      </c>
      <c r="D237" s="31">
        <v>41300</v>
      </c>
      <c r="E237" s="1">
        <v>0.14499999999999999</v>
      </c>
      <c r="F237" s="1">
        <v>40</v>
      </c>
      <c r="G237" t="e">
        <f t="array" ref="G237">INDEX('Out cOSTbis'!$K$1:$K$85,MATCH(1,(('Out cOSTbis'!$A$2:$A$85=A237)*('Out cOSTbis'!$B$2:$B$85=B237)*('Out cOSTbis'!$D$2:$D$85=C237)*('Out cOSTbis'!$E$2:$E$85&lt;=D237)*('Out cOSTbis'!$F$2:$F$85&gt;=D237)*(F237&gt;='Out cOSTbis'!$I$2:$I$85)*(F237&lt;='Out cOSTbis'!$J$2:$J$85)*(E237&gt;='Out cOSTbis'!$G$2:$G$85)*(E237&lt;='Out cOSTbis'!$H$2:$H$85)),0)+1,1)*E237+F237*0.12</f>
        <v>#N/A</v>
      </c>
    </row>
    <row r="238" spans="1:7">
      <c r="A238" s="1" t="s">
        <v>21</v>
      </c>
      <c r="B238" s="1" t="s">
        <v>6</v>
      </c>
      <c r="C238" s="1" t="s">
        <v>24</v>
      </c>
      <c r="D238" s="31">
        <v>41300</v>
      </c>
      <c r="E238" s="1">
        <v>1.5029999999999999</v>
      </c>
      <c r="F238" s="1">
        <v>40</v>
      </c>
      <c r="G238" t="e">
        <f t="array" ref="G238">INDEX('Out cOSTbis'!$K$1:$K$85,MATCH(1,(('Out cOSTbis'!$A$2:$A$85=A238)*('Out cOSTbis'!$B$2:$B$85=B238)*('Out cOSTbis'!$D$2:$D$85=C238)*('Out cOSTbis'!$E$2:$E$85&lt;=D238)*('Out cOSTbis'!$F$2:$F$85&gt;=D238)*(F238&gt;='Out cOSTbis'!$I$2:$I$85)*(F238&lt;='Out cOSTbis'!$J$2:$J$85)*(E238&gt;='Out cOSTbis'!$G$2:$G$85)*(E238&lt;='Out cOSTbis'!$H$2:$H$85)),0)+1,1)*E238+F238*0.12</f>
        <v>#N/A</v>
      </c>
    </row>
    <row r="239" spans="1:7">
      <c r="A239" s="1" t="s">
        <v>21</v>
      </c>
      <c r="B239" s="1" t="s">
        <v>6</v>
      </c>
      <c r="C239" s="1" t="s">
        <v>24</v>
      </c>
      <c r="D239" s="31">
        <v>41300</v>
      </c>
      <c r="E239" s="1">
        <v>3.202</v>
      </c>
      <c r="F239" s="1">
        <v>40</v>
      </c>
      <c r="G239" t="e">
        <f t="array" ref="G239">INDEX('Out cOSTbis'!$K$1:$K$85,MATCH(1,(('Out cOSTbis'!$A$2:$A$85=A239)*('Out cOSTbis'!$B$2:$B$85=B239)*('Out cOSTbis'!$D$2:$D$85=C239)*('Out cOSTbis'!$E$2:$E$85&lt;=D239)*('Out cOSTbis'!$F$2:$F$85&gt;=D239)*(F239&gt;='Out cOSTbis'!$I$2:$I$85)*(F239&lt;='Out cOSTbis'!$J$2:$J$85)*(E239&gt;='Out cOSTbis'!$G$2:$G$85)*(E239&lt;='Out cOSTbis'!$H$2:$H$85)),0)+1,1)*E239+F239*0.12</f>
        <v>#N/A</v>
      </c>
    </row>
    <row r="240" spans="1:7">
      <c r="A240" s="1" t="s">
        <v>21</v>
      </c>
      <c r="B240" s="1" t="s">
        <v>6</v>
      </c>
      <c r="C240" s="1" t="s">
        <v>24</v>
      </c>
      <c r="D240" s="31">
        <v>41300</v>
      </c>
      <c r="E240" s="1">
        <v>16.384</v>
      </c>
      <c r="F240" s="1">
        <v>92</v>
      </c>
      <c r="G240" t="e">
        <f t="array" ref="G240">INDEX('Out cOSTbis'!$K$1:$K$85,MATCH(1,(('Out cOSTbis'!$A$2:$A$85=A240)*('Out cOSTbis'!$B$2:$B$85=B240)*('Out cOSTbis'!$D$2:$D$85=C240)*('Out cOSTbis'!$E$2:$E$85&lt;=D240)*('Out cOSTbis'!$F$2:$F$85&gt;=D240)*(F240&gt;='Out cOSTbis'!$I$2:$I$85)*(F240&lt;='Out cOSTbis'!$J$2:$J$85)*(E240&gt;='Out cOSTbis'!$G$2:$G$85)*(E240&lt;='Out cOSTbis'!$H$2:$H$85)),0)+1,1)*E240+F240*0.12</f>
        <v>#N/A</v>
      </c>
    </row>
    <row r="241" spans="1:7">
      <c r="A241" s="1" t="s">
        <v>21</v>
      </c>
      <c r="B241" s="1" t="s">
        <v>6</v>
      </c>
      <c r="C241" s="1" t="s">
        <v>24</v>
      </c>
      <c r="D241" s="31">
        <v>41300</v>
      </c>
      <c r="E241" s="1">
        <v>7.68</v>
      </c>
      <c r="F241" s="1">
        <v>92</v>
      </c>
      <c r="G241" t="e">
        <f t="array" ref="G241">INDEX('Out cOSTbis'!$K$1:$K$85,MATCH(1,(('Out cOSTbis'!$A$2:$A$85=A241)*('Out cOSTbis'!$B$2:$B$85=B241)*('Out cOSTbis'!$D$2:$D$85=C241)*('Out cOSTbis'!$E$2:$E$85&lt;=D241)*('Out cOSTbis'!$F$2:$F$85&gt;=D241)*(F241&gt;='Out cOSTbis'!$I$2:$I$85)*(F241&lt;='Out cOSTbis'!$J$2:$J$85)*(E241&gt;='Out cOSTbis'!$G$2:$G$85)*(E241&lt;='Out cOSTbis'!$H$2:$H$85)),0)+1,1)*E241+F241*0.12</f>
        <v>#N/A</v>
      </c>
    </row>
    <row r="242" spans="1:7">
      <c r="A242" s="1" t="s">
        <v>21</v>
      </c>
      <c r="B242" s="1" t="s">
        <v>6</v>
      </c>
      <c r="C242" s="1" t="s">
        <v>24</v>
      </c>
      <c r="D242" s="31">
        <v>41300</v>
      </c>
      <c r="E242" s="1">
        <v>3.2040000000000002</v>
      </c>
      <c r="F242" s="1">
        <v>407</v>
      </c>
      <c r="G242">
        <f t="array" ref="G242">INDEX('Out cOSTbis'!$K$1:$K$85,MATCH(1,(('Out cOSTbis'!$A$2:$A$85=A242)*('Out cOSTbis'!$B$2:$B$85=B242)*('Out cOSTbis'!$D$2:$D$85=C242)*('Out cOSTbis'!$E$2:$E$85&lt;=D242)*('Out cOSTbis'!$F$2:$F$85&gt;=D242)*(F242&gt;='Out cOSTbis'!$I$2:$I$85)*(F242&lt;='Out cOSTbis'!$J$2:$J$85)*(E242&gt;='Out cOSTbis'!$G$2:$G$85)*(E242&lt;='Out cOSTbis'!$H$2:$H$85)),0)+1,1)*E242+F242*0.12</f>
        <v>183.67767535070141</v>
      </c>
    </row>
    <row r="243" spans="1:7">
      <c r="A243" s="1" t="s">
        <v>21</v>
      </c>
      <c r="B243" s="1" t="s">
        <v>6</v>
      </c>
      <c r="C243" s="1" t="s">
        <v>24</v>
      </c>
      <c r="D243" s="31">
        <v>41301</v>
      </c>
      <c r="E243" s="1">
        <v>0.97199999999999998</v>
      </c>
      <c r="F243" s="1">
        <v>28</v>
      </c>
      <c r="G243" t="e">
        <f t="array" ref="G243">INDEX('Out cOSTbis'!$K$1:$K$85,MATCH(1,(('Out cOSTbis'!$A$2:$A$85=A243)*('Out cOSTbis'!$B$2:$B$85=B243)*('Out cOSTbis'!$D$2:$D$85=C243)*('Out cOSTbis'!$E$2:$E$85&lt;=D243)*('Out cOSTbis'!$F$2:$F$85&gt;=D243)*(F243&gt;='Out cOSTbis'!$I$2:$I$85)*(F243&lt;='Out cOSTbis'!$J$2:$J$85)*(E243&gt;='Out cOSTbis'!$G$2:$G$85)*(E243&lt;='Out cOSTbis'!$H$2:$H$85)),0)+1,1)*E243+F243*0.12</f>
        <v>#N/A</v>
      </c>
    </row>
    <row r="244" spans="1:7">
      <c r="A244" s="1" t="s">
        <v>21</v>
      </c>
      <c r="B244" s="1" t="s">
        <v>6</v>
      </c>
      <c r="C244" s="1" t="s">
        <v>24</v>
      </c>
      <c r="D244" s="31">
        <v>41301</v>
      </c>
      <c r="E244" s="1">
        <v>1.94</v>
      </c>
      <c r="F244" s="1">
        <v>28</v>
      </c>
      <c r="G244" t="e">
        <f t="array" ref="G244">INDEX('Out cOSTbis'!$K$1:$K$85,MATCH(1,(('Out cOSTbis'!$A$2:$A$85=A244)*('Out cOSTbis'!$B$2:$B$85=B244)*('Out cOSTbis'!$D$2:$D$85=C244)*('Out cOSTbis'!$E$2:$E$85&lt;=D244)*('Out cOSTbis'!$F$2:$F$85&gt;=D244)*(F244&gt;='Out cOSTbis'!$I$2:$I$85)*(F244&lt;='Out cOSTbis'!$J$2:$J$85)*(E244&gt;='Out cOSTbis'!$G$2:$G$85)*(E244&lt;='Out cOSTbis'!$H$2:$H$85)),0)+1,1)*E244+F244*0.12</f>
        <v>#N/A</v>
      </c>
    </row>
    <row r="245" spans="1:7">
      <c r="A245" s="1" t="s">
        <v>21</v>
      </c>
      <c r="B245" s="1" t="s">
        <v>6</v>
      </c>
      <c r="C245" s="1" t="s">
        <v>24</v>
      </c>
      <c r="D245" s="31">
        <v>41301</v>
      </c>
      <c r="E245" s="1">
        <v>5.82</v>
      </c>
      <c r="F245" s="1">
        <v>28</v>
      </c>
      <c r="G245" t="e">
        <f t="array" ref="G245">INDEX('Out cOSTbis'!$K$1:$K$85,MATCH(1,(('Out cOSTbis'!$A$2:$A$85=A245)*('Out cOSTbis'!$B$2:$B$85=B245)*('Out cOSTbis'!$D$2:$D$85=C245)*('Out cOSTbis'!$E$2:$E$85&lt;=D245)*('Out cOSTbis'!$F$2:$F$85&gt;=D245)*(F245&gt;='Out cOSTbis'!$I$2:$I$85)*(F245&lt;='Out cOSTbis'!$J$2:$J$85)*(E245&gt;='Out cOSTbis'!$G$2:$G$85)*(E245&lt;='Out cOSTbis'!$H$2:$H$85)),0)+1,1)*E245+F245*0.12</f>
        <v>#N/A</v>
      </c>
    </row>
    <row r="246" spans="1:7">
      <c r="A246" s="1" t="s">
        <v>21</v>
      </c>
      <c r="B246" s="1" t="s">
        <v>6</v>
      </c>
      <c r="C246" s="1" t="s">
        <v>24</v>
      </c>
      <c r="D246" s="31">
        <v>41301</v>
      </c>
      <c r="E246" s="1">
        <v>1.94</v>
      </c>
      <c r="F246" s="1">
        <v>28</v>
      </c>
      <c r="G246" t="e">
        <f t="array" ref="G246">INDEX('Out cOSTbis'!$K$1:$K$85,MATCH(1,(('Out cOSTbis'!$A$2:$A$85=A246)*('Out cOSTbis'!$B$2:$B$85=B246)*('Out cOSTbis'!$D$2:$D$85=C246)*('Out cOSTbis'!$E$2:$E$85&lt;=D246)*('Out cOSTbis'!$F$2:$F$85&gt;=D246)*(F246&gt;='Out cOSTbis'!$I$2:$I$85)*(F246&lt;='Out cOSTbis'!$J$2:$J$85)*(E246&gt;='Out cOSTbis'!$G$2:$G$85)*(E246&lt;='Out cOSTbis'!$H$2:$H$85)),0)+1,1)*E246+F246*0.12</f>
        <v>#N/A</v>
      </c>
    </row>
    <row r="247" spans="1:7">
      <c r="A247" s="1" t="s">
        <v>21</v>
      </c>
      <c r="B247" s="1" t="s">
        <v>6</v>
      </c>
      <c r="C247" s="1" t="s">
        <v>24</v>
      </c>
      <c r="D247" s="31">
        <v>41301</v>
      </c>
      <c r="E247" s="1">
        <v>9.4600000000000009</v>
      </c>
      <c r="F247" s="1">
        <v>69</v>
      </c>
      <c r="G247">
        <f t="array" ref="G247">INDEX('Out cOSTbis'!$K$1:$K$85,MATCH(1,(('Out cOSTbis'!$A$2:$A$85=A247)*('Out cOSTbis'!$B$2:$B$85=B247)*('Out cOSTbis'!$D$2:$D$85=C247)*('Out cOSTbis'!$E$2:$E$85&lt;=D247)*('Out cOSTbis'!$F$2:$F$85&gt;=D247)*(F247&gt;='Out cOSTbis'!$I$2:$I$85)*(F247&lt;='Out cOSTbis'!$J$2:$J$85)*(E247&gt;='Out cOSTbis'!$G$2:$G$85)*(E247&lt;='Out cOSTbis'!$H$2:$H$85)),0)+1,1)*E247+F247*0.12</f>
        <v>102.9746946946947</v>
      </c>
    </row>
    <row r="248" spans="1:7">
      <c r="A248" s="1" t="s">
        <v>21</v>
      </c>
      <c r="B248" s="1" t="s">
        <v>6</v>
      </c>
      <c r="C248" s="1" t="s">
        <v>24</v>
      </c>
      <c r="D248" s="31">
        <v>41301</v>
      </c>
      <c r="E248" s="1">
        <v>4.68</v>
      </c>
      <c r="F248" s="1">
        <v>69</v>
      </c>
      <c r="G248">
        <f t="array" ref="G248">INDEX('Out cOSTbis'!$K$1:$K$85,MATCH(1,(('Out cOSTbis'!$A$2:$A$85=A248)*('Out cOSTbis'!$B$2:$B$85=B248)*('Out cOSTbis'!$D$2:$D$85=C248)*('Out cOSTbis'!$E$2:$E$85&lt;=D248)*('Out cOSTbis'!$F$2:$F$85&gt;=D248)*(F248&gt;='Out cOSTbis'!$I$2:$I$85)*(F248&lt;='Out cOSTbis'!$J$2:$J$85)*(E248&gt;='Out cOSTbis'!$G$2:$G$85)*(E248&lt;='Out cOSTbis'!$H$2:$H$85)),0)+1,1)*E248+F248*0.12</f>
        <v>102.0675751503006</v>
      </c>
    </row>
    <row r="249" spans="1:7">
      <c r="A249" s="1" t="s">
        <v>21</v>
      </c>
      <c r="B249" s="1" t="s">
        <v>6</v>
      </c>
      <c r="C249" s="1" t="s">
        <v>24</v>
      </c>
      <c r="D249" s="31">
        <v>41301</v>
      </c>
      <c r="E249" s="1">
        <v>9.66</v>
      </c>
      <c r="F249" s="1">
        <v>69</v>
      </c>
      <c r="G249">
        <f t="array" ref="G249">INDEX('Out cOSTbis'!$K$1:$K$85,MATCH(1,(('Out cOSTbis'!$A$2:$A$85=A249)*('Out cOSTbis'!$B$2:$B$85=B249)*('Out cOSTbis'!$D$2:$D$85=C249)*('Out cOSTbis'!$E$2:$E$85&lt;=D249)*('Out cOSTbis'!$F$2:$F$85&gt;=D249)*(F249&gt;='Out cOSTbis'!$I$2:$I$85)*(F249&lt;='Out cOSTbis'!$J$2:$J$85)*(E249&gt;='Out cOSTbis'!$G$2:$G$85)*(E249&lt;='Out cOSTbis'!$H$2:$H$85)),0)+1,1)*E249+F249*0.12</f>
        <v>104.97669669669671</v>
      </c>
    </row>
    <row r="250" spans="1:7">
      <c r="A250" s="1" t="s">
        <v>21</v>
      </c>
      <c r="B250" s="1" t="s">
        <v>6</v>
      </c>
      <c r="C250" s="1" t="s">
        <v>24</v>
      </c>
      <c r="D250" s="31">
        <v>41301</v>
      </c>
      <c r="E250" s="1">
        <v>3.6840000000000002</v>
      </c>
      <c r="F250" s="1">
        <v>156</v>
      </c>
      <c r="G250">
        <f t="array" ref="G250">INDEX('Out cOSTbis'!$K$1:$K$85,MATCH(1,(('Out cOSTbis'!$A$2:$A$85=A250)*('Out cOSTbis'!$B$2:$B$85=B250)*('Out cOSTbis'!$D$2:$D$85=C250)*('Out cOSTbis'!$E$2:$E$85&lt;=D250)*('Out cOSTbis'!$F$2:$F$85&gt;=D250)*(F250&gt;='Out cOSTbis'!$I$2:$I$85)*(F250&lt;='Out cOSTbis'!$J$2:$J$85)*(E250&gt;='Out cOSTbis'!$G$2:$G$85)*(E250&lt;='Out cOSTbis'!$H$2:$H$85)),0)+1,1)*E250+F250*0.12</f>
        <v>111.00456913827657</v>
      </c>
    </row>
    <row r="251" spans="1:7">
      <c r="A251" s="1" t="s">
        <v>21</v>
      </c>
      <c r="B251" s="1" t="s">
        <v>6</v>
      </c>
      <c r="C251" s="1" t="s">
        <v>24</v>
      </c>
      <c r="D251" s="31">
        <v>41301</v>
      </c>
      <c r="E251" s="1">
        <v>2.073</v>
      </c>
      <c r="F251" s="1">
        <v>156</v>
      </c>
      <c r="G251">
        <f t="array" ref="G251">INDEX('Out cOSTbis'!$K$1:$K$85,MATCH(1,(('Out cOSTbis'!$A$2:$A$85=A251)*('Out cOSTbis'!$B$2:$B$85=B251)*('Out cOSTbis'!$D$2:$D$85=C251)*('Out cOSTbis'!$E$2:$E$85&lt;=D251)*('Out cOSTbis'!$F$2:$F$85&gt;=D251)*(F251&gt;='Out cOSTbis'!$I$2:$I$85)*(F251&lt;='Out cOSTbis'!$J$2:$J$85)*(E251&gt;='Out cOSTbis'!$G$2:$G$85)*(E251&lt;='Out cOSTbis'!$H$2:$H$85)),0)+1,1)*E251+F251*0.12</f>
        <v>70.648857715430864</v>
      </c>
    </row>
    <row r="252" spans="1:7">
      <c r="A252" s="1" t="s">
        <v>21</v>
      </c>
      <c r="B252" s="1" t="s">
        <v>6</v>
      </c>
      <c r="C252" s="1" t="s">
        <v>24</v>
      </c>
      <c r="D252" s="31">
        <v>41301</v>
      </c>
      <c r="E252" s="1">
        <v>1.0900000000000001</v>
      </c>
      <c r="F252" s="1">
        <v>156</v>
      </c>
      <c r="G252">
        <f t="array" ref="G252">INDEX('Out cOSTbis'!$K$1:$K$85,MATCH(1,(('Out cOSTbis'!$A$2:$A$85=A252)*('Out cOSTbis'!$B$2:$B$85=B252)*('Out cOSTbis'!$D$2:$D$85=C252)*('Out cOSTbis'!$E$2:$E$85&lt;=D252)*('Out cOSTbis'!$F$2:$F$85&gt;=D252)*(F252&gt;='Out cOSTbis'!$I$2:$I$85)*(F252&lt;='Out cOSTbis'!$J$2:$J$85)*(E252&gt;='Out cOSTbis'!$G$2:$G$85)*(E252&lt;='Out cOSTbis'!$H$2:$H$85)),0)+1,1)*E252+F252*0.12</f>
        <v>46.024609218436879</v>
      </c>
    </row>
    <row r="253" spans="1:7">
      <c r="A253" s="1" t="s">
        <v>21</v>
      </c>
      <c r="B253" s="1" t="s">
        <v>6</v>
      </c>
      <c r="C253" s="1" t="s">
        <v>24</v>
      </c>
      <c r="D253" s="31">
        <v>41301</v>
      </c>
      <c r="E253" s="1">
        <v>2.6219999999999999</v>
      </c>
      <c r="F253" s="1">
        <v>156</v>
      </c>
      <c r="G253">
        <f t="array" ref="G253">INDEX('Out cOSTbis'!$K$1:$K$85,MATCH(1,(('Out cOSTbis'!$A$2:$A$85=A253)*('Out cOSTbis'!$B$2:$B$85=B253)*('Out cOSTbis'!$D$2:$D$85=C253)*('Out cOSTbis'!$E$2:$E$85&lt;=D253)*('Out cOSTbis'!$F$2:$F$85&gt;=D253)*(F253&gt;='Out cOSTbis'!$I$2:$I$85)*(F253&lt;='Out cOSTbis'!$J$2:$J$85)*(E253&gt;='Out cOSTbis'!$G$2:$G$85)*(E253&lt;='Out cOSTbis'!$H$2:$H$85)),0)+1,1)*E253+F253*0.12</f>
        <v>84.401362725450895</v>
      </c>
    </row>
    <row r="254" spans="1:7">
      <c r="A254" s="1" t="s">
        <v>21</v>
      </c>
      <c r="B254" s="1" t="s">
        <v>6</v>
      </c>
      <c r="C254" s="1" t="s">
        <v>24</v>
      </c>
      <c r="D254" s="31">
        <v>41301</v>
      </c>
      <c r="E254" s="1">
        <v>1.91</v>
      </c>
      <c r="F254" s="1">
        <v>156</v>
      </c>
      <c r="G254">
        <f t="array" ref="G254">INDEX('Out cOSTbis'!$K$1:$K$85,MATCH(1,(('Out cOSTbis'!$A$2:$A$85=A254)*('Out cOSTbis'!$B$2:$B$85=B254)*('Out cOSTbis'!$D$2:$D$85=C254)*('Out cOSTbis'!$E$2:$E$85&lt;=D254)*('Out cOSTbis'!$F$2:$F$85&gt;=D254)*(F254&gt;='Out cOSTbis'!$I$2:$I$85)*(F254&lt;='Out cOSTbis'!$J$2:$J$85)*(E254&gt;='Out cOSTbis'!$G$2:$G$85)*(E254&lt;='Out cOSTbis'!$H$2:$H$85)),0)+1,1)*E254+F254*0.12</f>
        <v>66.565691382765522</v>
      </c>
    </row>
    <row r="255" spans="1:7">
      <c r="A255" s="1" t="s">
        <v>21</v>
      </c>
      <c r="B255" s="1" t="s">
        <v>6</v>
      </c>
      <c r="C255" s="1" t="s">
        <v>24</v>
      </c>
      <c r="D255" s="31">
        <v>41301</v>
      </c>
      <c r="E255" s="1">
        <v>0.16200000000000001</v>
      </c>
      <c r="F255" s="1">
        <v>292</v>
      </c>
      <c r="G255">
        <f t="array" ref="G255">INDEX('Out cOSTbis'!$K$1:$K$85,MATCH(1,(('Out cOSTbis'!$A$2:$A$85=A255)*('Out cOSTbis'!$B$2:$B$85=B255)*('Out cOSTbis'!$D$2:$D$85=C255)*('Out cOSTbis'!$E$2:$E$85&lt;=D255)*('Out cOSTbis'!$F$2:$F$85&gt;=D255)*(F255&gt;='Out cOSTbis'!$I$2:$I$85)*(F255&lt;='Out cOSTbis'!$J$2:$J$85)*(E255&gt;='Out cOSTbis'!$G$2:$G$85)*(E255&lt;='Out cOSTbis'!$H$2:$H$85)),0)+1,1)*E255+F255*0.12</f>
        <v>39.098116232464932</v>
      </c>
    </row>
    <row r="256" spans="1:7">
      <c r="A256" s="1" t="s">
        <v>21</v>
      </c>
      <c r="B256" s="1" t="s">
        <v>6</v>
      </c>
      <c r="C256" s="1" t="s">
        <v>24</v>
      </c>
      <c r="D256" s="31">
        <v>41301</v>
      </c>
      <c r="E256" s="1">
        <v>0.66900000000000004</v>
      </c>
      <c r="F256" s="1">
        <v>292</v>
      </c>
      <c r="G256">
        <f t="array" ref="G256">INDEX('Out cOSTbis'!$K$1:$K$85,MATCH(1,(('Out cOSTbis'!$A$2:$A$85=A256)*('Out cOSTbis'!$B$2:$B$85=B256)*('Out cOSTbis'!$D$2:$D$85=C256)*('Out cOSTbis'!$E$2:$E$85&lt;=D256)*('Out cOSTbis'!$F$2:$F$85&gt;=D256)*(F256&gt;='Out cOSTbis'!$I$2:$I$85)*(F256&lt;='Out cOSTbis'!$J$2:$J$85)*(E256&gt;='Out cOSTbis'!$G$2:$G$85)*(E256&lt;='Out cOSTbis'!$H$2:$H$85)),0)+1,1)*E256+F256*0.12</f>
        <v>51.798517034068141</v>
      </c>
    </row>
    <row r="257" spans="1:7">
      <c r="A257" s="1" t="s">
        <v>21</v>
      </c>
      <c r="B257" s="1" t="s">
        <v>6</v>
      </c>
      <c r="C257" s="1" t="s">
        <v>24</v>
      </c>
      <c r="D257" s="31">
        <v>41301</v>
      </c>
      <c r="E257" s="1">
        <v>0.29899999999999999</v>
      </c>
      <c r="F257" s="1">
        <v>292</v>
      </c>
      <c r="G257">
        <f t="array" ref="G257">INDEX('Out cOSTbis'!$K$1:$K$85,MATCH(1,(('Out cOSTbis'!$A$2:$A$85=A257)*('Out cOSTbis'!$B$2:$B$85=B257)*('Out cOSTbis'!$D$2:$D$85=C257)*('Out cOSTbis'!$E$2:$E$85&lt;=D257)*('Out cOSTbis'!$F$2:$F$85&gt;=D257)*(F257&gt;='Out cOSTbis'!$I$2:$I$85)*(F257&lt;='Out cOSTbis'!$J$2:$J$85)*(E257&gt;='Out cOSTbis'!$G$2:$G$85)*(E257&lt;='Out cOSTbis'!$H$2:$H$85)),0)+1,1)*E257+F257*0.12</f>
        <v>42.529979959919842</v>
      </c>
    </row>
    <row r="258" spans="1:7">
      <c r="A258" s="1" t="s">
        <v>21</v>
      </c>
      <c r="B258" s="1" t="s">
        <v>6</v>
      </c>
      <c r="C258" s="1" t="s">
        <v>24</v>
      </c>
      <c r="D258" s="31">
        <v>41301</v>
      </c>
      <c r="E258" s="1">
        <v>0.73599999999999999</v>
      </c>
      <c r="F258" s="1">
        <v>292</v>
      </c>
      <c r="G258">
        <f t="array" ref="G258">INDEX('Out cOSTbis'!$K$1:$K$85,MATCH(1,(('Out cOSTbis'!$A$2:$A$85=A258)*('Out cOSTbis'!$B$2:$B$85=B258)*('Out cOSTbis'!$D$2:$D$85=C258)*('Out cOSTbis'!$E$2:$E$85&lt;=D258)*('Out cOSTbis'!$F$2:$F$85&gt;=D258)*(F258&gt;='Out cOSTbis'!$I$2:$I$85)*(F258&lt;='Out cOSTbis'!$J$2:$J$85)*(E258&gt;='Out cOSTbis'!$G$2:$G$85)*(E258&lt;='Out cOSTbis'!$H$2:$H$85)),0)+1,1)*E258+F258*0.12</f>
        <v>53.476873747494992</v>
      </c>
    </row>
    <row r="259" spans="1:7">
      <c r="A259" s="1" t="s">
        <v>21</v>
      </c>
      <c r="B259" s="1" t="s">
        <v>6</v>
      </c>
      <c r="C259" s="1" t="s">
        <v>24</v>
      </c>
      <c r="D259" s="31">
        <v>41301</v>
      </c>
      <c r="E259" s="1">
        <v>1.8220000000000001</v>
      </c>
      <c r="F259" s="1">
        <v>292</v>
      </c>
      <c r="G259">
        <f t="array" ref="G259">INDEX('Out cOSTbis'!$K$1:$K$85,MATCH(1,(('Out cOSTbis'!$A$2:$A$85=A259)*('Out cOSTbis'!$B$2:$B$85=B259)*('Out cOSTbis'!$D$2:$D$85=C259)*('Out cOSTbis'!$E$2:$E$85&lt;=D259)*('Out cOSTbis'!$F$2:$F$85&gt;=D259)*(F259&gt;='Out cOSTbis'!$I$2:$I$85)*(F259&lt;='Out cOSTbis'!$J$2:$J$85)*(E259&gt;='Out cOSTbis'!$G$2:$G$85)*(E259&lt;='Out cOSTbis'!$H$2:$H$85)),0)+1,1)*E259+F259*0.12</f>
        <v>80.68128256513026</v>
      </c>
    </row>
    <row r="260" spans="1:7">
      <c r="A260" s="1" t="s">
        <v>21</v>
      </c>
      <c r="B260" s="1" t="s">
        <v>6</v>
      </c>
      <c r="C260" s="1" t="s">
        <v>24</v>
      </c>
      <c r="D260" s="31">
        <v>41301</v>
      </c>
      <c r="E260" s="1">
        <v>0.51200000000000001</v>
      </c>
      <c r="F260" s="1">
        <v>292</v>
      </c>
      <c r="G260">
        <f t="array" ref="G260">INDEX('Out cOSTbis'!$K$1:$K$85,MATCH(1,(('Out cOSTbis'!$A$2:$A$85=A260)*('Out cOSTbis'!$B$2:$B$85=B260)*('Out cOSTbis'!$D$2:$D$85=C260)*('Out cOSTbis'!$E$2:$E$85&lt;=D260)*('Out cOSTbis'!$F$2:$F$85&gt;=D260)*(F260&gt;='Out cOSTbis'!$I$2:$I$85)*(F260&lt;='Out cOSTbis'!$J$2:$J$85)*(E260&gt;='Out cOSTbis'!$G$2:$G$85)*(E260&lt;='Out cOSTbis'!$H$2:$H$85)),0)+1,1)*E260+F260*0.12</f>
        <v>47.865651302605208</v>
      </c>
    </row>
    <row r="261" spans="1:7">
      <c r="A261" s="1" t="s">
        <v>21</v>
      </c>
      <c r="B261" s="1" t="s">
        <v>6</v>
      </c>
      <c r="C261" s="1" t="s">
        <v>24</v>
      </c>
      <c r="D261" s="31">
        <v>41301</v>
      </c>
      <c r="E261" s="1">
        <v>1.65</v>
      </c>
      <c r="F261" s="1">
        <v>292</v>
      </c>
      <c r="G261">
        <f t="array" ref="G261">INDEX('Out cOSTbis'!$K$1:$K$85,MATCH(1,(('Out cOSTbis'!$A$2:$A$85=A261)*('Out cOSTbis'!$B$2:$B$85=B261)*('Out cOSTbis'!$D$2:$D$85=C261)*('Out cOSTbis'!$E$2:$E$85&lt;=D261)*('Out cOSTbis'!$F$2:$F$85&gt;=D261)*(F261&gt;='Out cOSTbis'!$I$2:$I$85)*(F261&lt;='Out cOSTbis'!$J$2:$J$85)*(E261&gt;='Out cOSTbis'!$G$2:$G$85)*(E261&lt;='Out cOSTbis'!$H$2:$H$85)),0)+1,1)*E261+F261*0.12</f>
        <v>76.37266533066132</v>
      </c>
    </row>
    <row r="262" spans="1:7">
      <c r="A262" s="1" t="s">
        <v>21</v>
      </c>
      <c r="B262" s="1" t="s">
        <v>6</v>
      </c>
      <c r="C262" s="1" t="s">
        <v>24</v>
      </c>
      <c r="D262" s="31">
        <v>41301</v>
      </c>
      <c r="E262" s="1">
        <v>2.0139999999999998</v>
      </c>
      <c r="F262" s="1">
        <v>292</v>
      </c>
      <c r="G262">
        <f t="array" ref="G262">INDEX('Out cOSTbis'!$K$1:$K$85,MATCH(1,(('Out cOSTbis'!$A$2:$A$85=A262)*('Out cOSTbis'!$B$2:$B$85=B262)*('Out cOSTbis'!$D$2:$D$85=C262)*('Out cOSTbis'!$E$2:$E$85&lt;=D262)*('Out cOSTbis'!$F$2:$F$85&gt;=D262)*(F262&gt;='Out cOSTbis'!$I$2:$I$85)*(F262&lt;='Out cOSTbis'!$J$2:$J$85)*(E262&gt;='Out cOSTbis'!$G$2:$G$85)*(E262&lt;='Out cOSTbis'!$H$2:$H$85)),0)+1,1)*E262+F262*0.12</f>
        <v>85.490901803607215</v>
      </c>
    </row>
    <row r="263" spans="1:7">
      <c r="A263" s="1" t="s">
        <v>21</v>
      </c>
      <c r="B263" s="1" t="s">
        <v>6</v>
      </c>
      <c r="C263" s="1" t="s">
        <v>24</v>
      </c>
      <c r="D263" s="31">
        <v>41301</v>
      </c>
      <c r="E263" s="1">
        <v>1.08</v>
      </c>
      <c r="F263" s="1">
        <v>292</v>
      </c>
      <c r="G263">
        <f t="array" ref="G263">INDEX('Out cOSTbis'!$K$1:$K$85,MATCH(1,(('Out cOSTbis'!$A$2:$A$85=A263)*('Out cOSTbis'!$B$2:$B$85=B263)*('Out cOSTbis'!$D$2:$D$85=C263)*('Out cOSTbis'!$E$2:$E$85&lt;=D263)*('Out cOSTbis'!$F$2:$F$85&gt;=D263)*(F263&gt;='Out cOSTbis'!$I$2:$I$85)*(F263&lt;='Out cOSTbis'!$J$2:$J$85)*(E263&gt;='Out cOSTbis'!$G$2:$G$85)*(E263&lt;='Out cOSTbis'!$H$2:$H$85)),0)+1,1)*E263+F263*0.12</f>
        <v>62.094108216432872</v>
      </c>
    </row>
    <row r="264" spans="1:7">
      <c r="A264" s="1" t="s">
        <v>21</v>
      </c>
      <c r="B264" s="1" t="s">
        <v>6</v>
      </c>
      <c r="C264" s="1" t="s">
        <v>24</v>
      </c>
      <c r="D264" s="31">
        <v>41301</v>
      </c>
      <c r="E264" s="1">
        <v>5.1539999999999999</v>
      </c>
      <c r="F264" s="1">
        <v>292</v>
      </c>
      <c r="G264">
        <f t="array" ref="G264">INDEX('Out cOSTbis'!$K$1:$K$85,MATCH(1,(('Out cOSTbis'!$A$2:$A$85=A264)*('Out cOSTbis'!$B$2:$B$85=B264)*('Out cOSTbis'!$D$2:$D$85=C264)*('Out cOSTbis'!$E$2:$E$85&lt;=D264)*('Out cOSTbis'!$F$2:$F$85&gt;=D264)*(F264&gt;='Out cOSTbis'!$I$2:$I$85)*(F264&lt;='Out cOSTbis'!$J$2:$J$85)*(E264&gt;='Out cOSTbis'!$G$2:$G$85)*(E264&lt;='Out cOSTbis'!$H$2:$H$85)),0)+1,1)*E264+F264*0.12</f>
        <v>280.93734000000001</v>
      </c>
    </row>
    <row r="265" spans="1:7">
      <c r="A265" s="1" t="s">
        <v>21</v>
      </c>
      <c r="B265" s="1" t="s">
        <v>6</v>
      </c>
      <c r="C265" s="1" t="s">
        <v>24</v>
      </c>
      <c r="D265" s="31">
        <v>41301</v>
      </c>
      <c r="E265" s="1">
        <v>2.1440000000000001</v>
      </c>
      <c r="F265" s="1">
        <v>292</v>
      </c>
      <c r="G265">
        <f t="array" ref="G265">INDEX('Out cOSTbis'!$K$1:$K$85,MATCH(1,(('Out cOSTbis'!$A$2:$A$85=A265)*('Out cOSTbis'!$B$2:$B$85=B265)*('Out cOSTbis'!$D$2:$D$85=C265)*('Out cOSTbis'!$E$2:$E$85&lt;=D265)*('Out cOSTbis'!$F$2:$F$85&gt;=D265)*(F265&gt;='Out cOSTbis'!$I$2:$I$85)*(F265&lt;='Out cOSTbis'!$J$2:$J$85)*(E265&gt;='Out cOSTbis'!$G$2:$G$85)*(E265&lt;='Out cOSTbis'!$H$2:$H$85)),0)+1,1)*E265+F265*0.12</f>
        <v>88.74741482965932</v>
      </c>
    </row>
    <row r="266" spans="1:7">
      <c r="A266" s="1" t="s">
        <v>21</v>
      </c>
      <c r="B266" s="1" t="s">
        <v>6</v>
      </c>
      <c r="C266" s="1" t="s">
        <v>24</v>
      </c>
      <c r="D266" s="31">
        <v>41301</v>
      </c>
      <c r="E266" s="1">
        <v>4.2000000000000003E-2</v>
      </c>
      <c r="F266" s="1">
        <v>292</v>
      </c>
      <c r="G266">
        <f t="array" ref="G266">INDEX('Out cOSTbis'!$K$1:$K$85,MATCH(1,(('Out cOSTbis'!$A$2:$A$85=A266)*('Out cOSTbis'!$B$2:$B$85=B266)*('Out cOSTbis'!$D$2:$D$85=C266)*('Out cOSTbis'!$E$2:$E$85&lt;=D266)*('Out cOSTbis'!$F$2:$F$85&gt;=D266)*(F266&gt;='Out cOSTbis'!$I$2:$I$85)*(F266&lt;='Out cOSTbis'!$J$2:$J$85)*(E266&gt;='Out cOSTbis'!$G$2:$G$85)*(E266&lt;='Out cOSTbis'!$H$2:$H$85)),0)+1,1)*E266+F266*0.12</f>
        <v>36.092104208416835</v>
      </c>
    </row>
    <row r="267" spans="1:7">
      <c r="A267" s="1" t="s">
        <v>21</v>
      </c>
      <c r="B267" s="1" t="s">
        <v>6</v>
      </c>
      <c r="C267" s="1" t="s">
        <v>24</v>
      </c>
      <c r="D267" s="31">
        <v>41301</v>
      </c>
      <c r="E267" s="1">
        <v>1.528</v>
      </c>
      <c r="F267" s="1">
        <v>292</v>
      </c>
      <c r="G267">
        <f t="array" ref="G267">INDEX('Out cOSTbis'!$K$1:$K$85,MATCH(1,(('Out cOSTbis'!$A$2:$A$85=A267)*('Out cOSTbis'!$B$2:$B$85=B267)*('Out cOSTbis'!$D$2:$D$85=C267)*('Out cOSTbis'!$E$2:$E$85&lt;=D267)*('Out cOSTbis'!$F$2:$F$85&gt;=D267)*(F267&gt;='Out cOSTbis'!$I$2:$I$85)*(F267&lt;='Out cOSTbis'!$J$2:$J$85)*(E267&gt;='Out cOSTbis'!$G$2:$G$85)*(E267&lt;='Out cOSTbis'!$H$2:$H$85)),0)+1,1)*E267+F267*0.12</f>
        <v>73.316553106212424</v>
      </c>
    </row>
    <row r="268" spans="1:7">
      <c r="A268" s="1" t="s">
        <v>21</v>
      </c>
      <c r="B268" s="1" t="s">
        <v>6</v>
      </c>
      <c r="C268" s="1" t="s">
        <v>24</v>
      </c>
      <c r="D268" s="31">
        <v>41301</v>
      </c>
      <c r="E268" s="1">
        <v>0.38400000000000001</v>
      </c>
      <c r="F268" s="1">
        <v>292</v>
      </c>
      <c r="G268">
        <f t="array" ref="G268">INDEX('Out cOSTbis'!$K$1:$K$85,MATCH(1,(('Out cOSTbis'!$A$2:$A$85=A268)*('Out cOSTbis'!$B$2:$B$85=B268)*('Out cOSTbis'!$D$2:$D$85=C268)*('Out cOSTbis'!$E$2:$E$85&lt;=D268)*('Out cOSTbis'!$F$2:$F$85&gt;=D268)*(F268&gt;='Out cOSTbis'!$I$2:$I$85)*(F268&lt;='Out cOSTbis'!$J$2:$J$85)*(E268&gt;='Out cOSTbis'!$G$2:$G$85)*(E268&lt;='Out cOSTbis'!$H$2:$H$85)),0)+1,1)*E268+F268*0.12</f>
        <v>44.659238476953909</v>
      </c>
    </row>
    <row r="269" spans="1:7">
      <c r="A269" s="1" t="s">
        <v>21</v>
      </c>
      <c r="B269" s="1" t="s">
        <v>6</v>
      </c>
      <c r="C269" s="1" t="s">
        <v>24</v>
      </c>
      <c r="D269" s="31">
        <v>41301</v>
      </c>
      <c r="E269" s="1">
        <v>1.3580000000000001</v>
      </c>
      <c r="F269" s="1">
        <v>292</v>
      </c>
      <c r="G269">
        <f t="array" ref="G269">INDEX('Out cOSTbis'!$K$1:$K$85,MATCH(1,(('Out cOSTbis'!$A$2:$A$85=A269)*('Out cOSTbis'!$B$2:$B$85=B269)*('Out cOSTbis'!$D$2:$D$85=C269)*('Out cOSTbis'!$E$2:$E$85&lt;=D269)*('Out cOSTbis'!$F$2:$F$85&gt;=D269)*(F269&gt;='Out cOSTbis'!$I$2:$I$85)*(F269&lt;='Out cOSTbis'!$J$2:$J$85)*(E269&gt;='Out cOSTbis'!$G$2:$G$85)*(E269&lt;='Out cOSTbis'!$H$2:$H$85)),0)+1,1)*E269+F269*0.12</f>
        <v>69.05803607214429</v>
      </c>
    </row>
    <row r="270" spans="1:7">
      <c r="A270" s="1" t="s">
        <v>21</v>
      </c>
      <c r="B270" s="1" t="s">
        <v>6</v>
      </c>
      <c r="C270" s="1" t="s">
        <v>24</v>
      </c>
      <c r="D270" s="31">
        <v>41301</v>
      </c>
      <c r="E270" s="1">
        <v>0.21</v>
      </c>
      <c r="F270" s="1">
        <v>292</v>
      </c>
      <c r="G270">
        <f t="array" ref="G270">INDEX('Out cOSTbis'!$K$1:$K$85,MATCH(1,(('Out cOSTbis'!$A$2:$A$85=A270)*('Out cOSTbis'!$B$2:$B$85=B270)*('Out cOSTbis'!$D$2:$D$85=C270)*('Out cOSTbis'!$E$2:$E$85&lt;=D270)*('Out cOSTbis'!$F$2:$F$85&gt;=D270)*(F270&gt;='Out cOSTbis'!$I$2:$I$85)*(F270&lt;='Out cOSTbis'!$J$2:$J$85)*(E270&gt;='Out cOSTbis'!$G$2:$G$85)*(E270&lt;='Out cOSTbis'!$H$2:$H$85)),0)+1,1)*E270+F270*0.12</f>
        <v>40.300521042084171</v>
      </c>
    </row>
    <row r="271" spans="1:7">
      <c r="A271" s="1" t="s">
        <v>21</v>
      </c>
      <c r="B271" s="1" t="s">
        <v>6</v>
      </c>
      <c r="C271" s="1" t="s">
        <v>24</v>
      </c>
      <c r="D271" s="31">
        <v>41301</v>
      </c>
      <c r="E271" s="1">
        <v>0.223</v>
      </c>
      <c r="F271" s="1">
        <v>292</v>
      </c>
      <c r="G271">
        <f t="array" ref="G271">INDEX('Out cOSTbis'!$K$1:$K$85,MATCH(1,(('Out cOSTbis'!$A$2:$A$85=A271)*('Out cOSTbis'!$B$2:$B$85=B271)*('Out cOSTbis'!$D$2:$D$85=C271)*('Out cOSTbis'!$E$2:$E$85&lt;=D271)*('Out cOSTbis'!$F$2:$F$85&gt;=D271)*(F271&gt;='Out cOSTbis'!$I$2:$I$85)*(F271&lt;='Out cOSTbis'!$J$2:$J$85)*(E271&gt;='Out cOSTbis'!$G$2:$G$85)*(E271&lt;='Out cOSTbis'!$H$2:$H$85)),0)+1,1)*E271+F271*0.12</f>
        <v>40.62617234468938</v>
      </c>
    </row>
    <row r="272" spans="1:7">
      <c r="A272" s="1" t="s">
        <v>21</v>
      </c>
      <c r="B272" s="1" t="s">
        <v>6</v>
      </c>
      <c r="C272" s="1" t="s">
        <v>24</v>
      </c>
      <c r="D272" s="31">
        <v>41301</v>
      </c>
      <c r="E272" s="1">
        <v>2.2719999999999998</v>
      </c>
      <c r="F272" s="1">
        <v>292</v>
      </c>
      <c r="G272">
        <f t="array" ref="G272">INDEX('Out cOSTbis'!$K$1:$K$85,MATCH(1,(('Out cOSTbis'!$A$2:$A$85=A272)*('Out cOSTbis'!$B$2:$B$85=B272)*('Out cOSTbis'!$D$2:$D$85=C272)*('Out cOSTbis'!$E$2:$E$85&lt;=D272)*('Out cOSTbis'!$F$2:$F$85&gt;=D272)*(F272&gt;='Out cOSTbis'!$I$2:$I$85)*(F272&lt;='Out cOSTbis'!$J$2:$J$85)*(E272&gt;='Out cOSTbis'!$G$2:$G$85)*(E272&lt;='Out cOSTbis'!$H$2:$H$85)),0)+1,1)*E272+F272*0.12</f>
        <v>91.953827655310619</v>
      </c>
    </row>
    <row r="273" spans="1:7">
      <c r="A273" s="1" t="s">
        <v>21</v>
      </c>
      <c r="B273" s="1" t="s">
        <v>6</v>
      </c>
      <c r="C273" s="1" t="s">
        <v>24</v>
      </c>
      <c r="D273" s="31">
        <v>41301</v>
      </c>
      <c r="E273" s="1">
        <v>2.6509999999999998</v>
      </c>
      <c r="F273" s="1">
        <v>292</v>
      </c>
      <c r="G273">
        <f t="array" ref="G273">INDEX('Out cOSTbis'!$K$1:$K$85,MATCH(1,(('Out cOSTbis'!$A$2:$A$85=A273)*('Out cOSTbis'!$B$2:$B$85=B273)*('Out cOSTbis'!$D$2:$D$85=C273)*('Out cOSTbis'!$E$2:$E$85&lt;=D273)*('Out cOSTbis'!$F$2:$F$85&gt;=D273)*(F273&gt;='Out cOSTbis'!$I$2:$I$85)*(F273&lt;='Out cOSTbis'!$J$2:$J$85)*(E273&gt;='Out cOSTbis'!$G$2:$G$85)*(E273&lt;='Out cOSTbis'!$H$2:$H$85)),0)+1,1)*E273+F273*0.12</f>
        <v>101.44781563126253</v>
      </c>
    </row>
    <row r="274" spans="1:7">
      <c r="A274" s="1" t="s">
        <v>21</v>
      </c>
      <c r="B274" s="1" t="s">
        <v>6</v>
      </c>
      <c r="C274" s="1" t="s">
        <v>24</v>
      </c>
      <c r="D274" s="31">
        <v>41301</v>
      </c>
      <c r="E274" s="1">
        <v>0.746</v>
      </c>
      <c r="F274" s="1">
        <v>292</v>
      </c>
      <c r="G274">
        <f t="array" ref="G274">INDEX('Out cOSTbis'!$K$1:$K$85,MATCH(1,(('Out cOSTbis'!$A$2:$A$85=A274)*('Out cOSTbis'!$B$2:$B$85=B274)*('Out cOSTbis'!$D$2:$D$85=C274)*('Out cOSTbis'!$E$2:$E$85&lt;=D274)*('Out cOSTbis'!$F$2:$F$85&gt;=D274)*(F274&gt;='Out cOSTbis'!$I$2:$I$85)*(F274&lt;='Out cOSTbis'!$J$2:$J$85)*(E274&gt;='Out cOSTbis'!$G$2:$G$85)*(E274&lt;='Out cOSTbis'!$H$2:$H$85)),0)+1,1)*E274+F274*0.12</f>
        <v>53.727374749498999</v>
      </c>
    </row>
    <row r="275" spans="1:7">
      <c r="A275" s="1" t="s">
        <v>21</v>
      </c>
      <c r="B275" s="1" t="s">
        <v>6</v>
      </c>
      <c r="C275" s="1" t="s">
        <v>24</v>
      </c>
      <c r="D275" s="31">
        <v>41301</v>
      </c>
      <c r="E275" s="1">
        <v>0.373</v>
      </c>
      <c r="F275" s="1">
        <v>292</v>
      </c>
      <c r="G275">
        <f t="array" ref="G275">INDEX('Out cOSTbis'!$K$1:$K$85,MATCH(1,(('Out cOSTbis'!$A$2:$A$85=A275)*('Out cOSTbis'!$B$2:$B$85=B275)*('Out cOSTbis'!$D$2:$D$85=C275)*('Out cOSTbis'!$E$2:$E$85&lt;=D275)*('Out cOSTbis'!$F$2:$F$85&gt;=D275)*(F275&gt;='Out cOSTbis'!$I$2:$I$85)*(F275&lt;='Out cOSTbis'!$J$2:$J$85)*(E275&gt;='Out cOSTbis'!$G$2:$G$85)*(E275&lt;='Out cOSTbis'!$H$2:$H$85)),0)+1,1)*E275+F275*0.12</f>
        <v>44.383687374749499</v>
      </c>
    </row>
    <row r="276" spans="1:7">
      <c r="A276" s="1" t="s">
        <v>21</v>
      </c>
      <c r="B276" s="1" t="s">
        <v>6</v>
      </c>
      <c r="C276" s="1" t="s">
        <v>24</v>
      </c>
      <c r="D276" s="31">
        <v>41301</v>
      </c>
      <c r="E276" s="1">
        <v>1.0840000000000001</v>
      </c>
      <c r="F276" s="1">
        <v>292</v>
      </c>
      <c r="G276">
        <f t="array" ref="G276">INDEX('Out cOSTbis'!$K$1:$K$85,MATCH(1,(('Out cOSTbis'!$A$2:$A$85=A276)*('Out cOSTbis'!$B$2:$B$85=B276)*('Out cOSTbis'!$D$2:$D$85=C276)*('Out cOSTbis'!$E$2:$E$85&lt;=D276)*('Out cOSTbis'!$F$2:$F$85&gt;=D276)*(F276&gt;='Out cOSTbis'!$I$2:$I$85)*(F276&lt;='Out cOSTbis'!$J$2:$J$85)*(E276&gt;='Out cOSTbis'!$G$2:$G$85)*(E276&lt;='Out cOSTbis'!$H$2:$H$85)),0)+1,1)*E276+F276*0.12</f>
        <v>62.194308617234469</v>
      </c>
    </row>
    <row r="277" spans="1:7">
      <c r="A277" s="1" t="s">
        <v>21</v>
      </c>
      <c r="B277" s="1" t="s">
        <v>6</v>
      </c>
      <c r="C277" s="1" t="s">
        <v>24</v>
      </c>
      <c r="D277" s="31">
        <v>41301</v>
      </c>
      <c r="E277" s="1">
        <v>1.1459999999999999</v>
      </c>
      <c r="F277" s="1">
        <v>292</v>
      </c>
      <c r="G277">
        <f t="array" ref="G277">INDEX('Out cOSTbis'!$K$1:$K$85,MATCH(1,(('Out cOSTbis'!$A$2:$A$85=A277)*('Out cOSTbis'!$B$2:$B$85=B277)*('Out cOSTbis'!$D$2:$D$85=C277)*('Out cOSTbis'!$E$2:$E$85&lt;=D277)*('Out cOSTbis'!$F$2:$F$85&gt;=D277)*(F277&gt;='Out cOSTbis'!$I$2:$I$85)*(F277&lt;='Out cOSTbis'!$J$2:$J$85)*(E277&gt;='Out cOSTbis'!$G$2:$G$85)*(E277&lt;='Out cOSTbis'!$H$2:$H$85)),0)+1,1)*E277+F277*0.12</f>
        <v>63.74741482965932</v>
      </c>
    </row>
    <row r="278" spans="1:7">
      <c r="A278" s="1" t="s">
        <v>21</v>
      </c>
      <c r="B278" s="1" t="s">
        <v>6</v>
      </c>
      <c r="C278" s="1" t="s">
        <v>24</v>
      </c>
      <c r="D278" s="31">
        <v>41304</v>
      </c>
      <c r="E278" s="1">
        <v>0.73</v>
      </c>
      <c r="F278" s="1">
        <v>268</v>
      </c>
      <c r="G278" t="e">
        <f t="array" ref="G278">INDEX('Out cOSTbis'!$K$1:$K$85,MATCH(1,(('Out cOSTbis'!$A$2:$A$85=A278)*('Out cOSTbis'!$B$2:$B$85=B278)*('Out cOSTbis'!$D$2:$D$85=C278)*('Out cOSTbis'!$E$2:$E$85&lt;=D278)*('Out cOSTbis'!$F$2:$F$85&gt;=D278)*(F278&gt;='Out cOSTbis'!$I$2:$I$85)*(F278&lt;='Out cOSTbis'!$J$2:$J$85)*(E278&gt;='Out cOSTbis'!$G$2:$G$85)*(E278&lt;='Out cOSTbis'!$H$2:$H$85)),0)+1,1)*E278+F278*0.12</f>
        <v>#N/A</v>
      </c>
    </row>
    <row r="279" spans="1:7">
      <c r="A279" s="1" t="s">
        <v>21</v>
      </c>
      <c r="B279" s="1" t="s">
        <v>6</v>
      </c>
      <c r="C279" s="1" t="s">
        <v>24</v>
      </c>
      <c r="D279" s="31">
        <v>41304</v>
      </c>
      <c r="E279" s="1">
        <v>2.444</v>
      </c>
      <c r="F279" s="1">
        <v>268</v>
      </c>
      <c r="G279" t="e">
        <f t="array" ref="G279">INDEX('Out cOSTbis'!$K$1:$K$85,MATCH(1,(('Out cOSTbis'!$A$2:$A$85=A279)*('Out cOSTbis'!$B$2:$B$85=B279)*('Out cOSTbis'!$D$2:$D$85=C279)*('Out cOSTbis'!$E$2:$E$85&lt;=D279)*('Out cOSTbis'!$F$2:$F$85&gt;=D279)*(F279&gt;='Out cOSTbis'!$I$2:$I$85)*(F279&lt;='Out cOSTbis'!$J$2:$J$85)*(E279&gt;='Out cOSTbis'!$G$2:$G$85)*(E279&lt;='Out cOSTbis'!$H$2:$H$85)),0)+1,1)*E279+F279*0.12</f>
        <v>#N/A</v>
      </c>
    </row>
    <row r="280" spans="1:7">
      <c r="A280" s="1" t="s">
        <v>21</v>
      </c>
      <c r="B280" s="1" t="s">
        <v>6</v>
      </c>
      <c r="C280" s="1" t="s">
        <v>24</v>
      </c>
      <c r="D280" s="31">
        <v>41304</v>
      </c>
      <c r="E280" s="1">
        <v>1.526</v>
      </c>
      <c r="F280" s="1">
        <v>268</v>
      </c>
      <c r="G280" t="e">
        <f t="array" ref="G280">INDEX('Out cOSTbis'!$K$1:$K$85,MATCH(1,(('Out cOSTbis'!$A$2:$A$85=A280)*('Out cOSTbis'!$B$2:$B$85=B280)*('Out cOSTbis'!$D$2:$D$85=C280)*('Out cOSTbis'!$E$2:$E$85&lt;=D280)*('Out cOSTbis'!$F$2:$F$85&gt;=D280)*(F280&gt;='Out cOSTbis'!$I$2:$I$85)*(F280&lt;='Out cOSTbis'!$J$2:$J$85)*(E280&gt;='Out cOSTbis'!$G$2:$G$85)*(E280&lt;='Out cOSTbis'!$H$2:$H$85)),0)+1,1)*E280+F280*0.12</f>
        <v>#N/A</v>
      </c>
    </row>
    <row r="281" spans="1:7">
      <c r="A281" s="1" t="s">
        <v>21</v>
      </c>
      <c r="B281" s="1" t="s">
        <v>6</v>
      </c>
      <c r="C281" s="1" t="s">
        <v>24</v>
      </c>
      <c r="D281" s="31">
        <v>41304</v>
      </c>
      <c r="E281" s="1">
        <v>2.1440000000000001</v>
      </c>
      <c r="F281" s="1">
        <v>268</v>
      </c>
      <c r="G281" t="e">
        <f t="array" ref="G281">INDEX('Out cOSTbis'!$K$1:$K$85,MATCH(1,(('Out cOSTbis'!$A$2:$A$85=A281)*('Out cOSTbis'!$B$2:$B$85=B281)*('Out cOSTbis'!$D$2:$D$85=C281)*('Out cOSTbis'!$E$2:$E$85&lt;=D281)*('Out cOSTbis'!$F$2:$F$85&gt;=D281)*(F281&gt;='Out cOSTbis'!$I$2:$I$85)*(F281&lt;='Out cOSTbis'!$J$2:$J$85)*(E281&gt;='Out cOSTbis'!$G$2:$G$85)*(E281&lt;='Out cOSTbis'!$H$2:$H$85)),0)+1,1)*E281+F281*0.12</f>
        <v>#N/A</v>
      </c>
    </row>
    <row r="282" spans="1:7">
      <c r="A282" s="1" t="s">
        <v>21</v>
      </c>
      <c r="B282" s="1" t="s">
        <v>6</v>
      </c>
      <c r="C282" s="1" t="s">
        <v>24</v>
      </c>
      <c r="D282" s="31">
        <v>41304</v>
      </c>
      <c r="E282" s="1">
        <v>1.5860000000000001</v>
      </c>
      <c r="F282" s="1">
        <v>268</v>
      </c>
      <c r="G282" t="e">
        <f t="array" ref="G282">INDEX('Out cOSTbis'!$K$1:$K$85,MATCH(1,(('Out cOSTbis'!$A$2:$A$85=A282)*('Out cOSTbis'!$B$2:$B$85=B282)*('Out cOSTbis'!$D$2:$D$85=C282)*('Out cOSTbis'!$E$2:$E$85&lt;=D282)*('Out cOSTbis'!$F$2:$F$85&gt;=D282)*(F282&gt;='Out cOSTbis'!$I$2:$I$85)*(F282&lt;='Out cOSTbis'!$J$2:$J$85)*(E282&gt;='Out cOSTbis'!$G$2:$G$85)*(E282&lt;='Out cOSTbis'!$H$2:$H$85)),0)+1,1)*E282+F282*0.12</f>
        <v>#N/A</v>
      </c>
    </row>
    <row r="283" spans="1:7">
      <c r="A283" s="1" t="s">
        <v>21</v>
      </c>
      <c r="B283" s="1" t="s">
        <v>6</v>
      </c>
      <c r="C283" s="1" t="s">
        <v>24</v>
      </c>
      <c r="D283" s="31">
        <v>41304</v>
      </c>
      <c r="E283" s="1">
        <v>0.11</v>
      </c>
      <c r="F283" s="1">
        <v>265</v>
      </c>
      <c r="G283" t="e">
        <f t="array" ref="G283">INDEX('Out cOSTbis'!$K$1:$K$85,MATCH(1,(('Out cOSTbis'!$A$2:$A$85=A283)*('Out cOSTbis'!$B$2:$B$85=B283)*('Out cOSTbis'!$D$2:$D$85=C283)*('Out cOSTbis'!$E$2:$E$85&lt;=D283)*('Out cOSTbis'!$F$2:$F$85&gt;=D283)*(F283&gt;='Out cOSTbis'!$I$2:$I$85)*(F283&lt;='Out cOSTbis'!$J$2:$J$85)*(E283&gt;='Out cOSTbis'!$G$2:$G$85)*(E283&lt;='Out cOSTbis'!$H$2:$H$85)),0)+1,1)*E283+F283*0.12</f>
        <v>#N/A</v>
      </c>
    </row>
    <row r="284" spans="1:7">
      <c r="A284" s="1" t="s">
        <v>21</v>
      </c>
      <c r="B284" s="1" t="s">
        <v>6</v>
      </c>
      <c r="C284" s="1" t="s">
        <v>24</v>
      </c>
      <c r="D284" s="31">
        <v>41304</v>
      </c>
      <c r="E284" s="1">
        <v>9.4E-2</v>
      </c>
      <c r="F284" s="1">
        <v>265</v>
      </c>
      <c r="G284" t="e">
        <f t="array" ref="G284">INDEX('Out cOSTbis'!$K$1:$K$85,MATCH(1,(('Out cOSTbis'!$A$2:$A$85=A284)*('Out cOSTbis'!$B$2:$B$85=B284)*('Out cOSTbis'!$D$2:$D$85=C284)*('Out cOSTbis'!$E$2:$E$85&lt;=D284)*('Out cOSTbis'!$F$2:$F$85&gt;=D284)*(F284&gt;='Out cOSTbis'!$I$2:$I$85)*(F284&lt;='Out cOSTbis'!$J$2:$J$85)*(E284&gt;='Out cOSTbis'!$G$2:$G$85)*(E284&lt;='Out cOSTbis'!$H$2:$H$85)),0)+1,1)*E284+F284*0.12</f>
        <v>#N/A</v>
      </c>
    </row>
    <row r="285" spans="1:7">
      <c r="A285" s="1" t="s">
        <v>21</v>
      </c>
      <c r="B285" s="1" t="s">
        <v>6</v>
      </c>
      <c r="C285" s="1" t="s">
        <v>24</v>
      </c>
      <c r="D285" s="31">
        <v>41304</v>
      </c>
      <c r="E285" s="1">
        <v>1.552</v>
      </c>
      <c r="F285" s="1">
        <v>265</v>
      </c>
      <c r="G285" t="e">
        <f t="array" ref="G285">INDEX('Out cOSTbis'!$K$1:$K$85,MATCH(1,(('Out cOSTbis'!$A$2:$A$85=A285)*('Out cOSTbis'!$B$2:$B$85=B285)*('Out cOSTbis'!$D$2:$D$85=C285)*('Out cOSTbis'!$E$2:$E$85&lt;=D285)*('Out cOSTbis'!$F$2:$F$85&gt;=D285)*(F285&gt;='Out cOSTbis'!$I$2:$I$85)*(F285&lt;='Out cOSTbis'!$J$2:$J$85)*(E285&gt;='Out cOSTbis'!$G$2:$G$85)*(E285&lt;='Out cOSTbis'!$H$2:$H$85)),0)+1,1)*E285+F285*0.12</f>
        <v>#N/A</v>
      </c>
    </row>
    <row r="286" spans="1:7">
      <c r="A286" s="1" t="s">
        <v>21</v>
      </c>
      <c r="B286" s="1" t="s">
        <v>6</v>
      </c>
      <c r="C286" s="1" t="s">
        <v>24</v>
      </c>
      <c r="D286" s="31">
        <v>41304</v>
      </c>
      <c r="E286" s="1">
        <v>9.8000000000000004E-2</v>
      </c>
      <c r="F286" s="1">
        <v>265</v>
      </c>
      <c r="G286" t="e">
        <f t="array" ref="G286">INDEX('Out cOSTbis'!$K$1:$K$85,MATCH(1,(('Out cOSTbis'!$A$2:$A$85=A286)*('Out cOSTbis'!$B$2:$B$85=B286)*('Out cOSTbis'!$D$2:$D$85=C286)*('Out cOSTbis'!$E$2:$E$85&lt;=D286)*('Out cOSTbis'!$F$2:$F$85&gt;=D286)*(F286&gt;='Out cOSTbis'!$I$2:$I$85)*(F286&lt;='Out cOSTbis'!$J$2:$J$85)*(E286&gt;='Out cOSTbis'!$G$2:$G$85)*(E286&lt;='Out cOSTbis'!$H$2:$H$85)),0)+1,1)*E286+F286*0.12</f>
        <v>#N/A</v>
      </c>
    </row>
    <row r="287" spans="1:7">
      <c r="A287" s="1" t="s">
        <v>21</v>
      </c>
      <c r="B287" s="1" t="s">
        <v>6</v>
      </c>
      <c r="C287" s="1" t="s">
        <v>24</v>
      </c>
      <c r="D287" s="31">
        <v>41304</v>
      </c>
      <c r="E287" s="1">
        <v>7.218</v>
      </c>
      <c r="F287" s="1">
        <v>325</v>
      </c>
      <c r="G287">
        <f t="array" ref="G287">INDEX('Out cOSTbis'!$K$1:$K$85,MATCH(1,(('Out cOSTbis'!$A$2:$A$85=A287)*('Out cOSTbis'!$B$2:$B$85=B287)*('Out cOSTbis'!$D$2:$D$85=C287)*('Out cOSTbis'!$E$2:$E$85&lt;=D287)*('Out cOSTbis'!$F$2:$F$85&gt;=D287)*(F287&gt;='Out cOSTbis'!$I$2:$I$85)*(F287&lt;='Out cOSTbis'!$J$2:$J$85)*(E287&gt;='Out cOSTbis'!$G$2:$G$85)*(E287&lt;='Out cOSTbis'!$H$2:$H$85)),0)+1,1)*E287+F287*0.12</f>
        <v>383.37078000000002</v>
      </c>
    </row>
    <row r="288" spans="1:7">
      <c r="A288" s="1" t="s">
        <v>21</v>
      </c>
      <c r="B288" s="1" t="s">
        <v>6</v>
      </c>
      <c r="C288" s="1" t="s">
        <v>24</v>
      </c>
      <c r="D288" s="31">
        <v>41304</v>
      </c>
      <c r="E288" s="1">
        <v>2.968</v>
      </c>
      <c r="F288" s="1">
        <v>325</v>
      </c>
      <c r="G288">
        <f t="array" ref="G288">INDEX('Out cOSTbis'!$K$1:$K$85,MATCH(1,(('Out cOSTbis'!$A$2:$A$85=A288)*('Out cOSTbis'!$B$2:$B$85=B288)*('Out cOSTbis'!$D$2:$D$85=C288)*('Out cOSTbis'!$E$2:$E$85&lt;=D288)*('Out cOSTbis'!$F$2:$F$85&gt;=D288)*(F288&gt;='Out cOSTbis'!$I$2:$I$85)*(F288&lt;='Out cOSTbis'!$J$2:$J$85)*(E288&gt;='Out cOSTbis'!$G$2:$G$85)*(E288&lt;='Out cOSTbis'!$H$2:$H$85)),0)+1,1)*E288+F288*0.12</f>
        <v>113.34869739478958</v>
      </c>
    </row>
    <row r="289" spans="1:7">
      <c r="A289" s="1" t="s">
        <v>21</v>
      </c>
      <c r="B289" s="1" t="s">
        <v>6</v>
      </c>
      <c r="C289" s="1" t="s">
        <v>24</v>
      </c>
      <c r="D289" s="31">
        <v>41304</v>
      </c>
      <c r="E289" s="1">
        <v>0.60299999999999998</v>
      </c>
      <c r="F289" s="1">
        <v>325</v>
      </c>
      <c r="G289">
        <f t="array" ref="G289">INDEX('Out cOSTbis'!$K$1:$K$85,MATCH(1,(('Out cOSTbis'!$A$2:$A$85=A289)*('Out cOSTbis'!$B$2:$B$85=B289)*('Out cOSTbis'!$D$2:$D$85=C289)*('Out cOSTbis'!$E$2:$E$85&lt;=D289)*('Out cOSTbis'!$F$2:$F$85&gt;=D289)*(F289&gt;='Out cOSTbis'!$I$2:$I$85)*(F289&lt;='Out cOSTbis'!$J$2:$J$85)*(E289&gt;='Out cOSTbis'!$G$2:$G$85)*(E289&lt;='Out cOSTbis'!$H$2:$H$85)),0)+1,1)*E289+F289*0.12</f>
        <v>54.105210420841686</v>
      </c>
    </row>
    <row r="290" spans="1:7">
      <c r="A290" s="1" t="s">
        <v>21</v>
      </c>
      <c r="B290" s="1" t="s">
        <v>6</v>
      </c>
      <c r="C290" s="1" t="s">
        <v>24</v>
      </c>
      <c r="D290" s="31">
        <v>41304</v>
      </c>
      <c r="E290" s="1">
        <v>1.615</v>
      </c>
      <c r="F290" s="1">
        <v>325</v>
      </c>
      <c r="G290">
        <f t="array" ref="G290">INDEX('Out cOSTbis'!$K$1:$K$85,MATCH(1,(('Out cOSTbis'!$A$2:$A$85=A290)*('Out cOSTbis'!$B$2:$B$85=B290)*('Out cOSTbis'!$D$2:$D$85=C290)*('Out cOSTbis'!$E$2:$E$85&lt;=D290)*('Out cOSTbis'!$F$2:$F$85&gt;=D290)*(F290&gt;='Out cOSTbis'!$I$2:$I$85)*(F290&lt;='Out cOSTbis'!$J$2:$J$85)*(E290&gt;='Out cOSTbis'!$G$2:$G$85)*(E290&lt;='Out cOSTbis'!$H$2:$H$85)),0)+1,1)*E290+F290*0.12</f>
        <v>79.455911823647298</v>
      </c>
    </row>
    <row r="291" spans="1:7">
      <c r="A291" s="1" t="s">
        <v>21</v>
      </c>
      <c r="B291" s="1" t="s">
        <v>6</v>
      </c>
      <c r="C291" s="1" t="s">
        <v>24</v>
      </c>
      <c r="D291" s="31">
        <v>41304</v>
      </c>
      <c r="E291" s="1">
        <v>1.5449999999999999</v>
      </c>
      <c r="F291" s="1">
        <v>325</v>
      </c>
      <c r="G291">
        <f t="array" ref="G291">INDEX('Out cOSTbis'!$K$1:$K$85,MATCH(1,(('Out cOSTbis'!$A$2:$A$85=A291)*('Out cOSTbis'!$B$2:$B$85=B291)*('Out cOSTbis'!$D$2:$D$85=C291)*('Out cOSTbis'!$E$2:$E$85&lt;=D291)*('Out cOSTbis'!$F$2:$F$85&gt;=D291)*(F291&gt;='Out cOSTbis'!$I$2:$I$85)*(F291&lt;='Out cOSTbis'!$J$2:$J$85)*(E291&gt;='Out cOSTbis'!$G$2:$G$85)*(E291&lt;='Out cOSTbis'!$H$2:$H$85)),0)+1,1)*E291+F291*0.12</f>
        <v>77.702404809619239</v>
      </c>
    </row>
    <row r="292" spans="1:7">
      <c r="A292" s="1" t="s">
        <v>21</v>
      </c>
      <c r="B292" s="1" t="s">
        <v>6</v>
      </c>
      <c r="C292" s="1" t="s">
        <v>24</v>
      </c>
      <c r="D292" s="31">
        <v>41305</v>
      </c>
      <c r="E292" s="1">
        <v>3.3740000000000001</v>
      </c>
      <c r="F292" s="1">
        <v>291</v>
      </c>
      <c r="G292">
        <f t="array" ref="G292">INDEX('Out cOSTbis'!$K$1:$K$85,MATCH(1,(('Out cOSTbis'!$A$2:$A$85=A292)*('Out cOSTbis'!$B$2:$B$85=B292)*('Out cOSTbis'!$D$2:$D$85=C292)*('Out cOSTbis'!$E$2:$E$85&lt;=D292)*('Out cOSTbis'!$F$2:$F$85&gt;=D292)*(F292&gt;='Out cOSTbis'!$I$2:$I$85)*(F292&lt;='Out cOSTbis'!$J$2:$J$85)*(E292&gt;='Out cOSTbis'!$G$2:$G$85)*(E292&lt;='Out cOSTbis'!$H$2:$H$85)),0)+1,1)*E292+F292*0.12</f>
        <v>119.43903807615231</v>
      </c>
    </row>
    <row r="293" spans="1:7">
      <c r="A293" s="1" t="s">
        <v>21</v>
      </c>
      <c r="B293" s="1" t="s">
        <v>6</v>
      </c>
      <c r="C293" s="1" t="s">
        <v>24</v>
      </c>
      <c r="D293" s="31">
        <v>41305</v>
      </c>
      <c r="E293" s="1">
        <v>8.6859999999999999</v>
      </c>
      <c r="F293" s="1">
        <v>291</v>
      </c>
      <c r="G293">
        <f t="array" ref="G293">INDEX('Out cOSTbis'!$K$1:$K$85,MATCH(1,(('Out cOSTbis'!$A$2:$A$85=A293)*('Out cOSTbis'!$B$2:$B$85=B293)*('Out cOSTbis'!$D$2:$D$85=C293)*('Out cOSTbis'!$E$2:$E$85&lt;=D293)*('Out cOSTbis'!$F$2:$F$85&gt;=D293)*(F293&gt;='Out cOSTbis'!$I$2:$I$85)*(F293&lt;='Out cOSTbis'!$J$2:$J$85)*(E293&gt;='Out cOSTbis'!$G$2:$G$85)*(E293&lt;='Out cOSTbis'!$H$2:$H$85)),0)+1,1)*E293+F293*0.12</f>
        <v>449.32906000000003</v>
      </c>
    </row>
    <row r="294" spans="1:7">
      <c r="A294" s="1" t="s">
        <v>21</v>
      </c>
      <c r="B294" s="1" t="s">
        <v>6</v>
      </c>
      <c r="C294" s="1" t="s">
        <v>24</v>
      </c>
      <c r="D294" s="31">
        <v>41305</v>
      </c>
      <c r="E294" s="1">
        <v>7.36</v>
      </c>
      <c r="F294" s="1">
        <v>291</v>
      </c>
      <c r="G294">
        <f t="array" ref="G294">INDEX('Out cOSTbis'!$K$1:$K$85,MATCH(1,(('Out cOSTbis'!$A$2:$A$85=A294)*('Out cOSTbis'!$B$2:$B$85=B294)*('Out cOSTbis'!$D$2:$D$85=C294)*('Out cOSTbis'!$E$2:$E$85&lt;=D294)*('Out cOSTbis'!$F$2:$F$85&gt;=D294)*(F294&gt;='Out cOSTbis'!$I$2:$I$85)*(F294&lt;='Out cOSTbis'!$J$2:$J$85)*(E294&gt;='Out cOSTbis'!$G$2:$G$85)*(E294&lt;='Out cOSTbis'!$H$2:$H$85)),0)+1,1)*E294+F294*0.12</f>
        <v>386.06560000000002</v>
      </c>
    </row>
    <row r="295" spans="1:7">
      <c r="A295" s="1" t="s">
        <v>21</v>
      </c>
      <c r="B295" s="1" t="s">
        <v>6</v>
      </c>
      <c r="C295" s="1" t="s">
        <v>24</v>
      </c>
      <c r="D295" s="31">
        <v>41305</v>
      </c>
      <c r="E295" s="1">
        <v>0.36799999999999999</v>
      </c>
      <c r="F295" s="1">
        <v>291</v>
      </c>
      <c r="G295">
        <f t="array" ref="G295">INDEX('Out cOSTbis'!$K$1:$K$85,MATCH(1,(('Out cOSTbis'!$A$2:$A$85=A295)*('Out cOSTbis'!$B$2:$B$85=B295)*('Out cOSTbis'!$D$2:$D$85=C295)*('Out cOSTbis'!$E$2:$E$85&lt;=D295)*('Out cOSTbis'!$F$2:$F$85&gt;=D295)*(F295&gt;='Out cOSTbis'!$I$2:$I$85)*(F295&lt;='Out cOSTbis'!$J$2:$J$85)*(E295&gt;='Out cOSTbis'!$G$2:$G$85)*(E295&lt;='Out cOSTbis'!$H$2:$H$85)),0)+1,1)*E295+F295*0.12</f>
        <v>44.138436873747494</v>
      </c>
    </row>
    <row r="296" spans="1:7">
      <c r="A296" s="1" t="s">
        <v>21</v>
      </c>
      <c r="B296" s="1" t="s">
        <v>6</v>
      </c>
      <c r="C296" s="1" t="s">
        <v>24</v>
      </c>
      <c r="D296" s="31">
        <v>41305</v>
      </c>
      <c r="E296" s="1">
        <v>1.1040000000000001</v>
      </c>
      <c r="F296" s="1">
        <v>291</v>
      </c>
      <c r="G296">
        <f t="array" ref="G296">INDEX('Out cOSTbis'!$K$1:$K$85,MATCH(1,(('Out cOSTbis'!$A$2:$A$85=A296)*('Out cOSTbis'!$B$2:$B$85=B296)*('Out cOSTbis'!$D$2:$D$85=C296)*('Out cOSTbis'!$E$2:$E$85&lt;=D296)*('Out cOSTbis'!$F$2:$F$85&gt;=D296)*(F296&gt;='Out cOSTbis'!$I$2:$I$85)*(F296&lt;='Out cOSTbis'!$J$2:$J$85)*(E296&gt;='Out cOSTbis'!$G$2:$G$85)*(E296&lt;='Out cOSTbis'!$H$2:$H$85)),0)+1,1)*E296+F296*0.12</f>
        <v>62.575310621242494</v>
      </c>
    </row>
    <row r="297" spans="1:7">
      <c r="A297" s="1" t="s">
        <v>21</v>
      </c>
      <c r="B297" s="1" t="s">
        <v>6</v>
      </c>
      <c r="C297" s="1" t="s">
        <v>24</v>
      </c>
      <c r="D297" s="31">
        <v>41305</v>
      </c>
      <c r="E297" s="1">
        <v>2.944</v>
      </c>
      <c r="F297" s="1">
        <v>291</v>
      </c>
      <c r="G297">
        <f t="array" ref="G297">INDEX('Out cOSTbis'!$K$1:$K$85,MATCH(1,(('Out cOSTbis'!$A$2:$A$85=A297)*('Out cOSTbis'!$B$2:$B$85=B297)*('Out cOSTbis'!$D$2:$D$85=C297)*('Out cOSTbis'!$E$2:$E$85&lt;=D297)*('Out cOSTbis'!$F$2:$F$85&gt;=D297)*(F297&gt;='Out cOSTbis'!$I$2:$I$85)*(F297&lt;='Out cOSTbis'!$J$2:$J$85)*(E297&gt;='Out cOSTbis'!$G$2:$G$85)*(E297&lt;='Out cOSTbis'!$H$2:$H$85)),0)+1,1)*E297+F297*0.12</f>
        <v>108.66749498997996</v>
      </c>
    </row>
    <row r="298" spans="1:7">
      <c r="A298" s="1" t="s">
        <v>21</v>
      </c>
      <c r="B298" s="1" t="s">
        <v>6</v>
      </c>
      <c r="C298" s="1" t="s">
        <v>24</v>
      </c>
      <c r="D298" s="31">
        <v>41305</v>
      </c>
      <c r="E298" s="1">
        <v>1.236</v>
      </c>
      <c r="F298" s="1">
        <v>280</v>
      </c>
      <c r="G298">
        <f t="array" ref="G298">INDEX('Out cOSTbis'!$K$1:$K$85,MATCH(1,(('Out cOSTbis'!$A$2:$A$85=A298)*('Out cOSTbis'!$B$2:$B$85=B298)*('Out cOSTbis'!$D$2:$D$85=C298)*('Out cOSTbis'!$E$2:$E$85&lt;=D298)*('Out cOSTbis'!$F$2:$F$85&gt;=D298)*(F298&gt;='Out cOSTbis'!$I$2:$I$85)*(F298&lt;='Out cOSTbis'!$J$2:$J$85)*(E298&gt;='Out cOSTbis'!$G$2:$G$85)*(E298&lt;='Out cOSTbis'!$H$2:$H$85)),0)+1,1)*E298+F298*0.12</f>
        <v>64.561923847695397</v>
      </c>
    </row>
    <row r="299" spans="1:7">
      <c r="A299" s="1" t="s">
        <v>21</v>
      </c>
      <c r="B299" s="1" t="s">
        <v>6</v>
      </c>
      <c r="C299" s="1" t="s">
        <v>24</v>
      </c>
      <c r="D299" s="31">
        <v>41305</v>
      </c>
      <c r="E299" s="1">
        <v>4.665</v>
      </c>
      <c r="F299" s="1">
        <v>280</v>
      </c>
      <c r="G299">
        <f t="array" ref="G299">INDEX('Out cOSTbis'!$K$1:$K$85,MATCH(1,(('Out cOSTbis'!$A$2:$A$85=A299)*('Out cOSTbis'!$B$2:$B$85=B299)*('Out cOSTbis'!$D$2:$D$85=C299)*('Out cOSTbis'!$E$2:$E$85&lt;=D299)*('Out cOSTbis'!$F$2:$F$85&gt;=D299)*(F299&gt;='Out cOSTbis'!$I$2:$I$85)*(F299&lt;='Out cOSTbis'!$J$2:$J$85)*(E299&gt;='Out cOSTbis'!$G$2:$G$85)*(E299&lt;='Out cOSTbis'!$H$2:$H$85)),0)+1,1)*E299+F299*0.12</f>
        <v>150.45871743486975</v>
      </c>
    </row>
    <row r="300" spans="1:7">
      <c r="A300" s="1" t="s">
        <v>21</v>
      </c>
      <c r="B300" s="1" t="s">
        <v>6</v>
      </c>
      <c r="C300" s="1" t="s">
        <v>24</v>
      </c>
      <c r="D300" s="31">
        <v>41305</v>
      </c>
      <c r="E300" s="1">
        <v>3.48</v>
      </c>
      <c r="F300" s="1">
        <v>392</v>
      </c>
      <c r="G300">
        <f t="array" ref="G300">INDEX('Out cOSTbis'!$K$1:$K$85,MATCH(1,(('Out cOSTbis'!$A$2:$A$85=A300)*('Out cOSTbis'!$B$2:$B$85=B300)*('Out cOSTbis'!$D$2:$D$85=C300)*('Out cOSTbis'!$E$2:$E$85&lt;=D300)*('Out cOSTbis'!$F$2:$F$85&gt;=D300)*(F300&gt;='Out cOSTbis'!$I$2:$I$85)*(F300&lt;='Out cOSTbis'!$J$2:$J$85)*(E300&gt;='Out cOSTbis'!$G$2:$G$85)*(E300&lt;='Out cOSTbis'!$H$2:$H$85)),0)+1,1)*E300+F300*0.12</f>
        <v>134.2143486973948</v>
      </c>
    </row>
    <row r="301" spans="1:7">
      <c r="A301" s="1" t="s">
        <v>21</v>
      </c>
      <c r="B301" s="1" t="s">
        <v>6</v>
      </c>
      <c r="C301" s="1" t="s">
        <v>24</v>
      </c>
      <c r="D301" s="31">
        <v>41305</v>
      </c>
      <c r="E301" s="1">
        <v>2.8039999999999998</v>
      </c>
      <c r="F301" s="1">
        <v>392</v>
      </c>
      <c r="G301">
        <f t="array" ref="G301">INDEX('Out cOSTbis'!$K$1:$K$85,MATCH(1,(('Out cOSTbis'!$A$2:$A$85=A301)*('Out cOSTbis'!$B$2:$B$85=B301)*('Out cOSTbis'!$D$2:$D$85=C301)*('Out cOSTbis'!$E$2:$E$85&lt;=D301)*('Out cOSTbis'!$F$2:$F$85&gt;=D301)*(F301&gt;='Out cOSTbis'!$I$2:$I$85)*(F301&lt;='Out cOSTbis'!$J$2:$J$85)*(E301&gt;='Out cOSTbis'!$G$2:$G$85)*(E301&lt;='Out cOSTbis'!$H$2:$H$85)),0)+1,1)*E301+F301*0.12</f>
        <v>117.28048096192384</v>
      </c>
    </row>
    <row r="302" spans="1:7">
      <c r="A302" s="1" t="s">
        <v>21</v>
      </c>
      <c r="B302" s="1" t="s">
        <v>6</v>
      </c>
      <c r="C302" s="1" t="s">
        <v>24</v>
      </c>
      <c r="D302" s="31">
        <v>41306</v>
      </c>
      <c r="E302" s="1">
        <v>8.7999999999999995E-2</v>
      </c>
      <c r="F302" s="1">
        <v>231</v>
      </c>
      <c r="G302">
        <f t="array" ref="G302">INDEX('Out cOSTbis'!$K$1:$K$85,MATCH(1,(('Out cOSTbis'!$A$2:$A$85=A302)*('Out cOSTbis'!$B$2:$B$85=B302)*('Out cOSTbis'!$D$2:$D$85=C302)*('Out cOSTbis'!$E$2:$E$85&lt;=D302)*('Out cOSTbis'!$F$2:$F$85&gt;=D302)*(F302&gt;='Out cOSTbis'!$I$2:$I$85)*(F302&lt;='Out cOSTbis'!$J$2:$J$85)*(E302&gt;='Out cOSTbis'!$G$2:$G$85)*(E302&lt;='Out cOSTbis'!$H$2:$H$85)),0)+1,1)*E302+F302*0.12</f>
        <v>29.924408817635268</v>
      </c>
    </row>
    <row r="303" spans="1:7">
      <c r="A303" s="1" t="s">
        <v>21</v>
      </c>
      <c r="B303" s="1" t="s">
        <v>6</v>
      </c>
      <c r="C303" s="1" t="s">
        <v>24</v>
      </c>
      <c r="D303" s="31">
        <v>41306</v>
      </c>
      <c r="E303" s="1">
        <v>1.458</v>
      </c>
      <c r="F303" s="1">
        <v>231</v>
      </c>
      <c r="G303">
        <f t="array" ref="G303">INDEX('Out cOSTbis'!$K$1:$K$85,MATCH(1,(('Out cOSTbis'!$A$2:$A$85=A303)*('Out cOSTbis'!$B$2:$B$85=B303)*('Out cOSTbis'!$D$2:$D$85=C303)*('Out cOSTbis'!$E$2:$E$85&lt;=D303)*('Out cOSTbis'!$F$2:$F$85&gt;=D303)*(F303&gt;='Out cOSTbis'!$I$2:$I$85)*(F303&lt;='Out cOSTbis'!$J$2:$J$85)*(E303&gt;='Out cOSTbis'!$G$2:$G$85)*(E303&lt;='Out cOSTbis'!$H$2:$H$85)),0)+1,1)*E303+F303*0.12</f>
        <v>64.243046092184358</v>
      </c>
    </row>
    <row r="304" spans="1:7">
      <c r="A304" s="1" t="s">
        <v>21</v>
      </c>
      <c r="B304" s="1" t="s">
        <v>6</v>
      </c>
      <c r="C304" s="1" t="s">
        <v>24</v>
      </c>
      <c r="D304" s="31">
        <v>41306</v>
      </c>
      <c r="E304" s="1">
        <v>3.8359999999999999</v>
      </c>
      <c r="F304" s="1">
        <v>231</v>
      </c>
      <c r="G304">
        <f t="array" ref="G304">INDEX('Out cOSTbis'!$K$1:$K$85,MATCH(1,(('Out cOSTbis'!$A$2:$A$85=A304)*('Out cOSTbis'!$B$2:$B$85=B304)*('Out cOSTbis'!$D$2:$D$85=C304)*('Out cOSTbis'!$E$2:$E$85&lt;=D304)*('Out cOSTbis'!$F$2:$F$85&gt;=D304)*(F304&gt;='Out cOSTbis'!$I$2:$I$85)*(F304&lt;='Out cOSTbis'!$J$2:$J$85)*(E304&gt;='Out cOSTbis'!$G$2:$G$85)*(E304&lt;='Out cOSTbis'!$H$2:$H$85)),0)+1,1)*E304+F304*0.12</f>
        <v>123.81218436873748</v>
      </c>
    </row>
    <row r="305" spans="1:7">
      <c r="A305" s="1" t="s">
        <v>21</v>
      </c>
      <c r="B305" s="1" t="s">
        <v>6</v>
      </c>
      <c r="C305" s="1" t="s">
        <v>24</v>
      </c>
      <c r="D305" s="31">
        <v>41306</v>
      </c>
      <c r="E305" s="1">
        <v>0.81799999999999995</v>
      </c>
      <c r="F305" s="1">
        <v>231</v>
      </c>
      <c r="G305">
        <f t="array" ref="G305">INDEX('Out cOSTbis'!$K$1:$K$85,MATCH(1,(('Out cOSTbis'!$A$2:$A$85=A305)*('Out cOSTbis'!$B$2:$B$85=B305)*('Out cOSTbis'!$D$2:$D$85=C305)*('Out cOSTbis'!$E$2:$E$85&lt;=D305)*('Out cOSTbis'!$F$2:$F$85&gt;=D305)*(F305&gt;='Out cOSTbis'!$I$2:$I$85)*(F305&lt;='Out cOSTbis'!$J$2:$J$85)*(E305&gt;='Out cOSTbis'!$G$2:$G$85)*(E305&lt;='Out cOSTbis'!$H$2:$H$85)),0)+1,1)*E305+F305*0.12</f>
        <v>48.21098196392785</v>
      </c>
    </row>
    <row r="306" spans="1:7">
      <c r="A306" s="1" t="s">
        <v>21</v>
      </c>
      <c r="B306" s="1" t="s">
        <v>6</v>
      </c>
      <c r="C306" s="1" t="s">
        <v>24</v>
      </c>
      <c r="D306" s="31">
        <v>41306</v>
      </c>
      <c r="E306" s="1">
        <v>2.3860000000000001</v>
      </c>
      <c r="F306" s="1">
        <v>231</v>
      </c>
      <c r="G306">
        <f t="array" ref="G306">INDEX('Out cOSTbis'!$K$1:$K$85,MATCH(1,(('Out cOSTbis'!$A$2:$A$85=A306)*('Out cOSTbis'!$B$2:$B$85=B306)*('Out cOSTbis'!$D$2:$D$85=C306)*('Out cOSTbis'!$E$2:$E$85&lt;=D306)*('Out cOSTbis'!$F$2:$F$85&gt;=D306)*(F306&gt;='Out cOSTbis'!$I$2:$I$85)*(F306&lt;='Out cOSTbis'!$J$2:$J$85)*(E306&gt;='Out cOSTbis'!$G$2:$G$85)*(E306&lt;='Out cOSTbis'!$H$2:$H$85)),0)+1,1)*E306+F306*0.12</f>
        <v>87.489539078156326</v>
      </c>
    </row>
    <row r="307" spans="1:7">
      <c r="A307" s="1" t="s">
        <v>21</v>
      </c>
      <c r="B307" s="1" t="s">
        <v>6</v>
      </c>
      <c r="C307" s="1" t="s">
        <v>24</v>
      </c>
      <c r="D307" s="31">
        <v>41306</v>
      </c>
      <c r="E307" s="1">
        <v>3.0009999999999999</v>
      </c>
      <c r="F307" s="1">
        <v>231</v>
      </c>
      <c r="G307">
        <f t="array" ref="G307">INDEX('Out cOSTbis'!$K$1:$K$85,MATCH(1,(('Out cOSTbis'!$A$2:$A$85=A307)*('Out cOSTbis'!$B$2:$B$85=B307)*('Out cOSTbis'!$D$2:$D$85=C307)*('Out cOSTbis'!$E$2:$E$85&lt;=D307)*('Out cOSTbis'!$F$2:$F$85&gt;=D307)*(F307&gt;='Out cOSTbis'!$I$2:$I$85)*(F307&lt;='Out cOSTbis'!$J$2:$J$85)*(E307&gt;='Out cOSTbis'!$G$2:$G$85)*(E307&lt;='Out cOSTbis'!$H$2:$H$85)),0)+1,1)*E307+F307*0.12</f>
        <v>102.8953507014028</v>
      </c>
    </row>
    <row r="308" spans="1:7">
      <c r="A308" s="1" t="s">
        <v>21</v>
      </c>
      <c r="B308" s="1" t="s">
        <v>6</v>
      </c>
      <c r="C308" s="1" t="s">
        <v>24</v>
      </c>
      <c r="D308" s="31">
        <v>41306</v>
      </c>
      <c r="E308" s="1">
        <v>1.4139999999999999</v>
      </c>
      <c r="F308" s="1">
        <v>231</v>
      </c>
      <c r="G308">
        <f t="array" ref="G308">INDEX('Out cOSTbis'!$K$1:$K$85,MATCH(1,(('Out cOSTbis'!$A$2:$A$85=A308)*('Out cOSTbis'!$B$2:$B$85=B308)*('Out cOSTbis'!$D$2:$D$85=C308)*('Out cOSTbis'!$E$2:$E$85&lt;=D308)*('Out cOSTbis'!$F$2:$F$85&gt;=D308)*(F308&gt;='Out cOSTbis'!$I$2:$I$85)*(F308&lt;='Out cOSTbis'!$J$2:$J$85)*(E308&gt;='Out cOSTbis'!$G$2:$G$85)*(E308&lt;='Out cOSTbis'!$H$2:$H$85)),0)+1,1)*E308+F308*0.12</f>
        <v>63.14084168336673</v>
      </c>
    </row>
    <row r="309" spans="1:7">
      <c r="A309" s="1" t="s">
        <v>21</v>
      </c>
      <c r="B309" s="1" t="s">
        <v>6</v>
      </c>
      <c r="C309" s="1" t="s">
        <v>24</v>
      </c>
      <c r="D309" s="31">
        <v>41306</v>
      </c>
      <c r="E309" s="1">
        <v>4.992</v>
      </c>
      <c r="F309" s="1">
        <v>231</v>
      </c>
      <c r="G309" t="e">
        <f t="array" ref="G309">INDEX('Out cOSTbis'!$K$1:$K$85,MATCH(1,(('Out cOSTbis'!$A$2:$A$85=A309)*('Out cOSTbis'!$B$2:$B$85=B309)*('Out cOSTbis'!$D$2:$D$85=C309)*('Out cOSTbis'!$E$2:$E$85&lt;=D309)*('Out cOSTbis'!$F$2:$F$85&gt;=D309)*(F309&gt;='Out cOSTbis'!$I$2:$I$85)*(F309&lt;='Out cOSTbis'!$J$2:$J$85)*(E309&gt;='Out cOSTbis'!$G$2:$G$85)*(E309&lt;='Out cOSTbis'!$H$2:$H$85)),0)+1,1)*E309+F309*0.12</f>
        <v>#N/A</v>
      </c>
    </row>
    <row r="310" spans="1:7">
      <c r="A310" s="1" t="s">
        <v>21</v>
      </c>
      <c r="B310" s="1" t="s">
        <v>6</v>
      </c>
      <c r="C310" s="1" t="s">
        <v>24</v>
      </c>
      <c r="D310" s="31">
        <v>41306</v>
      </c>
      <c r="E310" s="1">
        <v>0.58799999999999997</v>
      </c>
      <c r="F310" s="1">
        <v>231</v>
      </c>
      <c r="G310">
        <f t="array" ref="G310">INDEX('Out cOSTbis'!$K$1:$K$85,MATCH(1,(('Out cOSTbis'!$A$2:$A$85=A310)*('Out cOSTbis'!$B$2:$B$85=B310)*('Out cOSTbis'!$D$2:$D$85=C310)*('Out cOSTbis'!$E$2:$E$85&lt;=D310)*('Out cOSTbis'!$F$2:$F$85&gt;=D310)*(F310&gt;='Out cOSTbis'!$I$2:$I$85)*(F310&lt;='Out cOSTbis'!$J$2:$J$85)*(E310&gt;='Out cOSTbis'!$G$2:$G$85)*(E310&lt;='Out cOSTbis'!$H$2:$H$85)),0)+1,1)*E310+F310*0.12</f>
        <v>42.44945891783567</v>
      </c>
    </row>
    <row r="311" spans="1:7">
      <c r="A311" s="1" t="s">
        <v>21</v>
      </c>
      <c r="B311" s="1" t="s">
        <v>6</v>
      </c>
      <c r="C311" s="1" t="s">
        <v>24</v>
      </c>
      <c r="D311" s="31">
        <v>41306</v>
      </c>
      <c r="E311" s="1">
        <v>1.1539999999999999</v>
      </c>
      <c r="F311" s="1">
        <v>232</v>
      </c>
      <c r="G311">
        <f t="array" ref="G311">INDEX('Out cOSTbis'!$K$1:$K$85,MATCH(1,(('Out cOSTbis'!$A$2:$A$85=A311)*('Out cOSTbis'!$B$2:$B$85=B311)*('Out cOSTbis'!$D$2:$D$85=C311)*('Out cOSTbis'!$E$2:$E$85&lt;=D311)*('Out cOSTbis'!$F$2:$F$85&gt;=D311)*(F311&gt;='Out cOSTbis'!$I$2:$I$85)*(F311&lt;='Out cOSTbis'!$J$2:$J$85)*(E311&gt;='Out cOSTbis'!$G$2:$G$85)*(E311&lt;='Out cOSTbis'!$H$2:$H$85)),0)+1,1)*E311+F311*0.12</f>
        <v>56.747815631262526</v>
      </c>
    </row>
    <row r="312" spans="1:7">
      <c r="A312" s="1" t="s">
        <v>21</v>
      </c>
      <c r="B312" s="1" t="s">
        <v>6</v>
      </c>
      <c r="C312" s="1" t="s">
        <v>24</v>
      </c>
      <c r="D312" s="31">
        <v>41306</v>
      </c>
      <c r="E312" s="1">
        <v>1.8480000000000001</v>
      </c>
      <c r="F312" s="1">
        <v>232</v>
      </c>
      <c r="G312">
        <f t="array" ref="G312">INDEX('Out cOSTbis'!$K$1:$K$85,MATCH(1,(('Out cOSTbis'!$A$2:$A$85=A312)*('Out cOSTbis'!$B$2:$B$85=B312)*('Out cOSTbis'!$D$2:$D$85=C312)*('Out cOSTbis'!$E$2:$E$85&lt;=D312)*('Out cOSTbis'!$F$2:$F$85&gt;=D312)*(F312&gt;='Out cOSTbis'!$I$2:$I$85)*(F312&lt;='Out cOSTbis'!$J$2:$J$85)*(E312&gt;='Out cOSTbis'!$G$2:$G$85)*(E312&lt;='Out cOSTbis'!$H$2:$H$85)),0)+1,1)*E312+F312*0.12</f>
        <v>74.13258517034069</v>
      </c>
    </row>
    <row r="313" spans="1:7">
      <c r="A313" s="1" t="s">
        <v>21</v>
      </c>
      <c r="B313" s="1" t="s">
        <v>6</v>
      </c>
      <c r="C313" s="1" t="s">
        <v>24</v>
      </c>
      <c r="D313" s="31">
        <v>41306</v>
      </c>
      <c r="E313" s="1">
        <v>0.92400000000000004</v>
      </c>
      <c r="F313" s="1">
        <v>232</v>
      </c>
      <c r="G313">
        <f t="array" ref="G313">INDEX('Out cOSTbis'!$K$1:$K$85,MATCH(1,(('Out cOSTbis'!$A$2:$A$85=A313)*('Out cOSTbis'!$B$2:$B$85=B313)*('Out cOSTbis'!$D$2:$D$85=C313)*('Out cOSTbis'!$E$2:$E$85&lt;=D313)*('Out cOSTbis'!$F$2:$F$85&gt;=D313)*(F313&gt;='Out cOSTbis'!$I$2:$I$85)*(F313&lt;='Out cOSTbis'!$J$2:$J$85)*(E313&gt;='Out cOSTbis'!$G$2:$G$85)*(E313&lt;='Out cOSTbis'!$H$2:$H$85)),0)+1,1)*E313+F313*0.12</f>
        <v>50.986292585170347</v>
      </c>
    </row>
    <row r="314" spans="1:7">
      <c r="A314" s="1" t="s">
        <v>21</v>
      </c>
      <c r="B314" s="1" t="s">
        <v>6</v>
      </c>
      <c r="C314" s="1" t="s">
        <v>24</v>
      </c>
      <c r="D314" s="31">
        <v>41306</v>
      </c>
      <c r="E314" s="1">
        <v>2.7719999999999998</v>
      </c>
      <c r="F314" s="1">
        <v>232</v>
      </c>
      <c r="G314">
        <f t="array" ref="G314">INDEX('Out cOSTbis'!$K$1:$K$85,MATCH(1,(('Out cOSTbis'!$A$2:$A$85=A314)*('Out cOSTbis'!$B$2:$B$85=B314)*('Out cOSTbis'!$D$2:$D$85=C314)*('Out cOSTbis'!$E$2:$E$85&lt;=D314)*('Out cOSTbis'!$F$2:$F$85&gt;=D314)*(F314&gt;='Out cOSTbis'!$I$2:$I$85)*(F314&lt;='Out cOSTbis'!$J$2:$J$85)*(E314&gt;='Out cOSTbis'!$G$2:$G$85)*(E314&lt;='Out cOSTbis'!$H$2:$H$85)),0)+1,1)*E314+F314*0.12</f>
        <v>97.278877755511019</v>
      </c>
    </row>
    <row r="315" spans="1:7">
      <c r="A315" s="1" t="s">
        <v>21</v>
      </c>
      <c r="B315" s="1" t="s">
        <v>6</v>
      </c>
      <c r="C315" s="1" t="s">
        <v>24</v>
      </c>
      <c r="D315" s="31">
        <v>41307</v>
      </c>
      <c r="E315" s="1">
        <v>2.0070000000000001</v>
      </c>
      <c r="F315" s="1">
        <v>28</v>
      </c>
      <c r="G315" t="e">
        <f t="array" ref="G315">INDEX('Out cOSTbis'!$K$1:$K$85,MATCH(1,(('Out cOSTbis'!$A$2:$A$85=A315)*('Out cOSTbis'!$B$2:$B$85=B315)*('Out cOSTbis'!$D$2:$D$85=C315)*('Out cOSTbis'!$E$2:$E$85&lt;=D315)*('Out cOSTbis'!$F$2:$F$85&gt;=D315)*(F315&gt;='Out cOSTbis'!$I$2:$I$85)*(F315&lt;='Out cOSTbis'!$J$2:$J$85)*(E315&gt;='Out cOSTbis'!$G$2:$G$85)*(E315&lt;='Out cOSTbis'!$H$2:$H$85)),0)+1,1)*E315+F315*0.12</f>
        <v>#N/A</v>
      </c>
    </row>
    <row r="316" spans="1:7">
      <c r="A316" s="1" t="s">
        <v>21</v>
      </c>
      <c r="B316" s="1" t="s">
        <v>6</v>
      </c>
      <c r="C316" s="1" t="s">
        <v>24</v>
      </c>
      <c r="D316" s="31">
        <v>41307</v>
      </c>
      <c r="E316" s="1">
        <v>1.028</v>
      </c>
      <c r="F316" s="1">
        <v>28</v>
      </c>
      <c r="G316" t="e">
        <f t="array" ref="G316">INDEX('Out cOSTbis'!$K$1:$K$85,MATCH(1,(('Out cOSTbis'!$A$2:$A$85=A316)*('Out cOSTbis'!$B$2:$B$85=B316)*('Out cOSTbis'!$D$2:$D$85=C316)*('Out cOSTbis'!$E$2:$E$85&lt;=D316)*('Out cOSTbis'!$F$2:$F$85&gt;=D316)*(F316&gt;='Out cOSTbis'!$I$2:$I$85)*(F316&lt;='Out cOSTbis'!$J$2:$J$85)*(E316&gt;='Out cOSTbis'!$G$2:$G$85)*(E316&lt;='Out cOSTbis'!$H$2:$H$85)),0)+1,1)*E316+F316*0.12</f>
        <v>#N/A</v>
      </c>
    </row>
    <row r="317" spans="1:7">
      <c r="A317" s="1" t="s">
        <v>21</v>
      </c>
      <c r="B317" s="1" t="s">
        <v>6</v>
      </c>
      <c r="C317" s="1" t="s">
        <v>24</v>
      </c>
      <c r="D317" s="31">
        <v>41307</v>
      </c>
      <c r="E317" s="1">
        <v>2.9510000000000001</v>
      </c>
      <c r="F317" s="1">
        <v>28</v>
      </c>
      <c r="G317" t="e">
        <f t="array" ref="G317">INDEX('Out cOSTbis'!$K$1:$K$85,MATCH(1,(('Out cOSTbis'!$A$2:$A$85=A317)*('Out cOSTbis'!$B$2:$B$85=B317)*('Out cOSTbis'!$D$2:$D$85=C317)*('Out cOSTbis'!$E$2:$E$85&lt;=D317)*('Out cOSTbis'!$F$2:$F$85&gt;=D317)*(F317&gt;='Out cOSTbis'!$I$2:$I$85)*(F317&lt;='Out cOSTbis'!$J$2:$J$85)*(E317&gt;='Out cOSTbis'!$G$2:$G$85)*(E317&lt;='Out cOSTbis'!$H$2:$H$85)),0)+1,1)*E317+F317*0.12</f>
        <v>#N/A</v>
      </c>
    </row>
    <row r="318" spans="1:7">
      <c r="A318" s="1" t="s">
        <v>21</v>
      </c>
      <c r="B318" s="1" t="s">
        <v>6</v>
      </c>
      <c r="C318" s="1" t="s">
        <v>24</v>
      </c>
      <c r="D318" s="31">
        <v>41307</v>
      </c>
      <c r="E318" s="1">
        <v>1.9830000000000001</v>
      </c>
      <c r="F318" s="1">
        <v>28</v>
      </c>
      <c r="G318" t="e">
        <f t="array" ref="G318">INDEX('Out cOSTbis'!$K$1:$K$85,MATCH(1,(('Out cOSTbis'!$A$2:$A$85=A318)*('Out cOSTbis'!$B$2:$B$85=B318)*('Out cOSTbis'!$D$2:$D$85=C318)*('Out cOSTbis'!$E$2:$E$85&lt;=D318)*('Out cOSTbis'!$F$2:$F$85&gt;=D318)*(F318&gt;='Out cOSTbis'!$I$2:$I$85)*(F318&lt;='Out cOSTbis'!$J$2:$J$85)*(E318&gt;='Out cOSTbis'!$G$2:$G$85)*(E318&lt;='Out cOSTbis'!$H$2:$H$85)),0)+1,1)*E318+F318*0.12</f>
        <v>#N/A</v>
      </c>
    </row>
    <row r="319" spans="1:7">
      <c r="A319" s="1" t="s">
        <v>21</v>
      </c>
      <c r="B319" s="1" t="s">
        <v>6</v>
      </c>
      <c r="C319" s="1" t="s">
        <v>24</v>
      </c>
      <c r="D319" s="31">
        <v>41307</v>
      </c>
      <c r="E319" s="1">
        <v>0.73</v>
      </c>
      <c r="F319" s="1">
        <v>28</v>
      </c>
      <c r="G319" t="e">
        <f t="array" ref="G319">INDEX('Out cOSTbis'!$K$1:$K$85,MATCH(1,(('Out cOSTbis'!$A$2:$A$85=A319)*('Out cOSTbis'!$B$2:$B$85=B319)*('Out cOSTbis'!$D$2:$D$85=C319)*('Out cOSTbis'!$E$2:$E$85&lt;=D319)*('Out cOSTbis'!$F$2:$F$85&gt;=D319)*(F319&gt;='Out cOSTbis'!$I$2:$I$85)*(F319&lt;='Out cOSTbis'!$J$2:$J$85)*(E319&gt;='Out cOSTbis'!$G$2:$G$85)*(E319&lt;='Out cOSTbis'!$H$2:$H$85)),0)+1,1)*E319+F319*0.12</f>
        <v>#N/A</v>
      </c>
    </row>
    <row r="320" spans="1:7">
      <c r="A320" s="1" t="s">
        <v>21</v>
      </c>
      <c r="B320" s="1" t="s">
        <v>6</v>
      </c>
      <c r="C320" s="1" t="s">
        <v>24</v>
      </c>
      <c r="D320" s="31">
        <v>41307</v>
      </c>
      <c r="E320" s="1">
        <v>2.1059999999999999</v>
      </c>
      <c r="F320" s="1">
        <v>28</v>
      </c>
      <c r="G320" t="e">
        <f t="array" ref="G320">INDEX('Out cOSTbis'!$K$1:$K$85,MATCH(1,(('Out cOSTbis'!$A$2:$A$85=A320)*('Out cOSTbis'!$B$2:$B$85=B320)*('Out cOSTbis'!$D$2:$D$85=C320)*('Out cOSTbis'!$E$2:$E$85&lt;=D320)*('Out cOSTbis'!$F$2:$F$85&gt;=D320)*(F320&gt;='Out cOSTbis'!$I$2:$I$85)*(F320&lt;='Out cOSTbis'!$J$2:$J$85)*(E320&gt;='Out cOSTbis'!$G$2:$G$85)*(E320&lt;='Out cOSTbis'!$H$2:$H$85)),0)+1,1)*E320+F320*0.12</f>
        <v>#N/A</v>
      </c>
    </row>
    <row r="321" spans="1:7">
      <c r="A321" s="1" t="s">
        <v>21</v>
      </c>
      <c r="B321" s="1" t="s">
        <v>6</v>
      </c>
      <c r="C321" s="1" t="s">
        <v>24</v>
      </c>
      <c r="D321" s="31">
        <v>41307</v>
      </c>
      <c r="E321" s="1">
        <v>2.3940000000000001</v>
      </c>
      <c r="F321" s="1">
        <v>28</v>
      </c>
      <c r="G321" t="e">
        <f t="array" ref="G321">INDEX('Out cOSTbis'!$K$1:$K$85,MATCH(1,(('Out cOSTbis'!$A$2:$A$85=A321)*('Out cOSTbis'!$B$2:$B$85=B321)*('Out cOSTbis'!$D$2:$D$85=C321)*('Out cOSTbis'!$E$2:$E$85&lt;=D321)*('Out cOSTbis'!$F$2:$F$85&gt;=D321)*(F321&gt;='Out cOSTbis'!$I$2:$I$85)*(F321&lt;='Out cOSTbis'!$J$2:$J$85)*(E321&gt;='Out cOSTbis'!$G$2:$G$85)*(E321&lt;='Out cOSTbis'!$H$2:$H$85)),0)+1,1)*E321+F321*0.12</f>
        <v>#N/A</v>
      </c>
    </row>
    <row r="322" spans="1:7">
      <c r="A322" s="1" t="s">
        <v>21</v>
      </c>
      <c r="B322" s="1" t="s">
        <v>6</v>
      </c>
      <c r="C322" s="1" t="s">
        <v>24</v>
      </c>
      <c r="D322" s="31">
        <v>41307</v>
      </c>
      <c r="E322" s="1">
        <v>3.5070000000000001</v>
      </c>
      <c r="F322" s="1">
        <v>28</v>
      </c>
      <c r="G322" t="e">
        <f t="array" ref="G322">INDEX('Out cOSTbis'!$K$1:$K$85,MATCH(1,(('Out cOSTbis'!$A$2:$A$85=A322)*('Out cOSTbis'!$B$2:$B$85=B322)*('Out cOSTbis'!$D$2:$D$85=C322)*('Out cOSTbis'!$E$2:$E$85&lt;=D322)*('Out cOSTbis'!$F$2:$F$85&gt;=D322)*(F322&gt;='Out cOSTbis'!$I$2:$I$85)*(F322&lt;='Out cOSTbis'!$J$2:$J$85)*(E322&gt;='Out cOSTbis'!$G$2:$G$85)*(E322&lt;='Out cOSTbis'!$H$2:$H$85)),0)+1,1)*E322+F322*0.12</f>
        <v>#N/A</v>
      </c>
    </row>
    <row r="323" spans="1:7">
      <c r="A323" s="1" t="s">
        <v>21</v>
      </c>
      <c r="B323" s="1" t="s">
        <v>6</v>
      </c>
      <c r="C323" s="1" t="s">
        <v>24</v>
      </c>
      <c r="D323" s="31">
        <v>41307</v>
      </c>
      <c r="E323" s="1">
        <v>2.2050000000000001</v>
      </c>
      <c r="F323" s="1">
        <v>28</v>
      </c>
      <c r="G323" t="e">
        <f t="array" ref="G323">INDEX('Out cOSTbis'!$K$1:$K$85,MATCH(1,(('Out cOSTbis'!$A$2:$A$85=A323)*('Out cOSTbis'!$B$2:$B$85=B323)*('Out cOSTbis'!$D$2:$D$85=C323)*('Out cOSTbis'!$E$2:$E$85&lt;=D323)*('Out cOSTbis'!$F$2:$F$85&gt;=D323)*(F323&gt;='Out cOSTbis'!$I$2:$I$85)*(F323&lt;='Out cOSTbis'!$J$2:$J$85)*(E323&gt;='Out cOSTbis'!$G$2:$G$85)*(E323&lt;='Out cOSTbis'!$H$2:$H$85)),0)+1,1)*E323+F323*0.12</f>
        <v>#N/A</v>
      </c>
    </row>
    <row r="324" spans="1:7">
      <c r="A324" s="1" t="s">
        <v>21</v>
      </c>
      <c r="B324" s="1" t="s">
        <v>6</v>
      </c>
      <c r="C324" s="1" t="s">
        <v>24</v>
      </c>
      <c r="D324" s="31">
        <v>41308</v>
      </c>
      <c r="E324" s="1">
        <v>13.85</v>
      </c>
      <c r="F324" s="1">
        <v>14</v>
      </c>
      <c r="G324">
        <f t="array" ref="G324">INDEX('Out cOSTbis'!$K$1:$K$85,MATCH(1,(('Out cOSTbis'!$A$2:$A$85=A324)*('Out cOSTbis'!$B$2:$B$85=B324)*('Out cOSTbis'!$D$2:$D$85=C324)*('Out cOSTbis'!$E$2:$E$85&lt;=D324)*('Out cOSTbis'!$F$2:$F$85&gt;=D324)*(F324&gt;='Out cOSTbis'!$I$2:$I$85)*(F324&lt;='Out cOSTbis'!$J$2:$J$85)*(E324&gt;='Out cOSTbis'!$G$2:$G$85)*(E324&lt;='Out cOSTbis'!$H$2:$H$85)),0)+1,1)*E324+F324*0.12</f>
        <v>94.074929953302203</v>
      </c>
    </row>
    <row r="325" spans="1:7">
      <c r="A325" s="1" t="s">
        <v>21</v>
      </c>
      <c r="B325" s="1" t="s">
        <v>6</v>
      </c>
      <c r="C325" s="1" t="s">
        <v>24</v>
      </c>
      <c r="D325" s="31">
        <v>41308</v>
      </c>
      <c r="E325" s="1">
        <v>1.1180000000000001</v>
      </c>
      <c r="F325" s="1">
        <v>580</v>
      </c>
      <c r="G325">
        <f t="array" ref="G325">INDEX('Out cOSTbis'!$K$1:$K$85,MATCH(1,(('Out cOSTbis'!$A$2:$A$85=A325)*('Out cOSTbis'!$B$2:$B$85=B325)*('Out cOSTbis'!$D$2:$D$85=C325)*('Out cOSTbis'!$E$2:$E$85&lt;=D325)*('Out cOSTbis'!$F$2:$F$85&gt;=D325)*(F325&gt;='Out cOSTbis'!$I$2:$I$85)*(F325&lt;='Out cOSTbis'!$J$2:$J$85)*(E325&gt;='Out cOSTbis'!$G$2:$G$85)*(E325&lt;='Out cOSTbis'!$H$2:$H$85)),0)+1,1)*E325+F325*0.12</f>
        <v>116.6501002004008</v>
      </c>
    </row>
    <row r="326" spans="1:7">
      <c r="A326" s="1" t="s">
        <v>21</v>
      </c>
      <c r="B326" s="1" t="s">
        <v>6</v>
      </c>
      <c r="C326" s="1" t="s">
        <v>24</v>
      </c>
      <c r="D326" s="31">
        <v>41308</v>
      </c>
      <c r="E326" s="1">
        <v>10.47</v>
      </c>
      <c r="F326" s="1">
        <v>580</v>
      </c>
      <c r="G326">
        <f t="array" ref="G326">INDEX('Out cOSTbis'!$K$1:$K$85,MATCH(1,(('Out cOSTbis'!$A$2:$A$85=A326)*('Out cOSTbis'!$B$2:$B$85=B326)*('Out cOSTbis'!$D$2:$D$85=C326)*('Out cOSTbis'!$E$2:$E$85&lt;=D326)*('Out cOSTbis'!$F$2:$F$85&gt;=D326)*(F326&gt;='Out cOSTbis'!$I$2:$I$85)*(F326&lt;='Out cOSTbis'!$J$2:$J$85)*(E326&gt;='Out cOSTbis'!$G$2:$G$85)*(E326&lt;='Out cOSTbis'!$H$2:$H$85)),0)+1,1)*E326+F326*0.12</f>
        <v>456.25710000000004</v>
      </c>
    </row>
    <row r="327" spans="1:7">
      <c r="A327" s="1" t="s">
        <v>21</v>
      </c>
      <c r="B327" s="1" t="s">
        <v>6</v>
      </c>
      <c r="C327" s="1" t="s">
        <v>24</v>
      </c>
      <c r="D327" s="31">
        <v>41308</v>
      </c>
      <c r="E327" s="1">
        <v>6.98</v>
      </c>
      <c r="F327" s="1">
        <v>580</v>
      </c>
      <c r="G327">
        <f t="array" ref="G327">INDEX('Out cOSTbis'!$K$1:$K$85,MATCH(1,(('Out cOSTbis'!$A$2:$A$85=A327)*('Out cOSTbis'!$B$2:$B$85=B327)*('Out cOSTbis'!$D$2:$D$85=C327)*('Out cOSTbis'!$E$2:$E$85&lt;=D327)*('Out cOSTbis'!$F$2:$F$85&gt;=D327)*(F327&gt;='Out cOSTbis'!$I$2:$I$85)*(F327&lt;='Out cOSTbis'!$J$2:$J$85)*(E327&gt;='Out cOSTbis'!$G$2:$G$85)*(E327&lt;='Out cOSTbis'!$H$2:$H$85)),0)+1,1)*E327+F327*0.12</f>
        <v>509.4796</v>
      </c>
    </row>
    <row r="328" spans="1:7">
      <c r="A328" s="1" t="s">
        <v>21</v>
      </c>
      <c r="B328" s="1" t="s">
        <v>6</v>
      </c>
      <c r="C328" s="1" t="s">
        <v>24</v>
      </c>
      <c r="D328" s="31">
        <v>41308</v>
      </c>
      <c r="E328" s="1">
        <v>5.0439999999999996</v>
      </c>
      <c r="F328" s="1">
        <v>580</v>
      </c>
      <c r="G328">
        <f t="array" ref="G328">INDEX('Out cOSTbis'!$K$1:$K$85,MATCH(1,(('Out cOSTbis'!$A$2:$A$85=A328)*('Out cOSTbis'!$B$2:$B$85=B328)*('Out cOSTbis'!$D$2:$D$85=C328)*('Out cOSTbis'!$E$2:$E$85&lt;=D328)*('Out cOSTbis'!$F$2:$F$85&gt;=D328)*(F328&gt;='Out cOSTbis'!$I$2:$I$85)*(F328&lt;='Out cOSTbis'!$J$2:$J$85)*(E328&gt;='Out cOSTbis'!$G$2:$G$85)*(E328&lt;='Out cOSTbis'!$H$2:$H$85)),0)+1,1)*E328+F328*0.12</f>
        <v>387.47288000000003</v>
      </c>
    </row>
    <row r="329" spans="1:7">
      <c r="A329" s="1" t="s">
        <v>21</v>
      </c>
      <c r="B329" s="1" t="s">
        <v>6</v>
      </c>
      <c r="C329" s="1" t="s">
        <v>24</v>
      </c>
      <c r="D329" s="31">
        <v>41308</v>
      </c>
      <c r="E329" s="1">
        <v>0.252</v>
      </c>
      <c r="F329" s="1">
        <v>305</v>
      </c>
      <c r="G329">
        <f t="array" ref="G329">INDEX('Out cOSTbis'!$K$1:$K$85,MATCH(1,(('Out cOSTbis'!$A$2:$A$85=A329)*('Out cOSTbis'!$B$2:$B$85=B329)*('Out cOSTbis'!$D$2:$D$85=C329)*('Out cOSTbis'!$E$2:$E$85&lt;=D329)*('Out cOSTbis'!$F$2:$F$85&gt;=D329)*(F329&gt;='Out cOSTbis'!$I$2:$I$85)*(F329&lt;='Out cOSTbis'!$J$2:$J$85)*(E329&gt;='Out cOSTbis'!$G$2:$G$85)*(E329&lt;='Out cOSTbis'!$H$2:$H$85)),0)+1,1)*E329+F329*0.12</f>
        <v>42.912625250501002</v>
      </c>
    </row>
    <row r="330" spans="1:7">
      <c r="A330" s="1" t="s">
        <v>21</v>
      </c>
      <c r="B330" s="1" t="s">
        <v>6</v>
      </c>
      <c r="C330" s="1" t="s">
        <v>24</v>
      </c>
      <c r="D330" s="31">
        <v>41308</v>
      </c>
      <c r="E330" s="1">
        <v>2.8959999999999999</v>
      </c>
      <c r="F330" s="1">
        <v>305</v>
      </c>
      <c r="G330">
        <f t="array" ref="G330">INDEX('Out cOSTbis'!$K$1:$K$85,MATCH(1,(('Out cOSTbis'!$A$2:$A$85=A330)*('Out cOSTbis'!$B$2:$B$85=B330)*('Out cOSTbis'!$D$2:$D$85=C330)*('Out cOSTbis'!$E$2:$E$85&lt;=D330)*('Out cOSTbis'!$F$2:$F$85&gt;=D330)*(F330&gt;='Out cOSTbis'!$I$2:$I$85)*(F330&lt;='Out cOSTbis'!$J$2:$J$85)*(E330&gt;='Out cOSTbis'!$G$2:$G$85)*(E330&lt;='Out cOSTbis'!$H$2:$H$85)),0)+1,1)*E330+F330*0.12</f>
        <v>109.14509018036071</v>
      </c>
    </row>
    <row r="331" spans="1:7">
      <c r="A331" s="1" t="s">
        <v>21</v>
      </c>
      <c r="B331" s="1" t="s">
        <v>6</v>
      </c>
      <c r="C331" s="1" t="s">
        <v>24</v>
      </c>
      <c r="D331" s="31">
        <v>41308</v>
      </c>
      <c r="E331" s="1">
        <v>0.92</v>
      </c>
      <c r="F331" s="1">
        <v>305</v>
      </c>
      <c r="G331">
        <f t="array" ref="G331">INDEX('Out cOSTbis'!$K$1:$K$85,MATCH(1,(('Out cOSTbis'!$A$2:$A$85=A331)*('Out cOSTbis'!$B$2:$B$85=B331)*('Out cOSTbis'!$D$2:$D$85=C331)*('Out cOSTbis'!$E$2:$E$85&lt;=D331)*('Out cOSTbis'!$F$2:$F$85&gt;=D331)*(F331&gt;='Out cOSTbis'!$I$2:$I$85)*(F331&lt;='Out cOSTbis'!$J$2:$J$85)*(E331&gt;='Out cOSTbis'!$G$2:$G$85)*(E331&lt;='Out cOSTbis'!$H$2:$H$85)),0)+1,1)*E331+F331*0.12</f>
        <v>59.64609218436874</v>
      </c>
    </row>
    <row r="332" spans="1:7">
      <c r="A332" s="1" t="s">
        <v>21</v>
      </c>
      <c r="B332" s="1" t="s">
        <v>6</v>
      </c>
      <c r="C332" s="1" t="s">
        <v>24</v>
      </c>
      <c r="D332" s="31">
        <v>41308</v>
      </c>
      <c r="E332" s="1">
        <v>1.744</v>
      </c>
      <c r="F332" s="1">
        <v>305</v>
      </c>
      <c r="G332">
        <f t="array" ref="G332">INDEX('Out cOSTbis'!$K$1:$K$85,MATCH(1,(('Out cOSTbis'!$A$2:$A$85=A332)*('Out cOSTbis'!$B$2:$B$85=B332)*('Out cOSTbis'!$D$2:$D$85=C332)*('Out cOSTbis'!$E$2:$E$85&lt;=D332)*('Out cOSTbis'!$F$2:$F$85&gt;=D332)*(F332&gt;='Out cOSTbis'!$I$2:$I$85)*(F332&lt;='Out cOSTbis'!$J$2:$J$85)*(E332&gt;='Out cOSTbis'!$G$2:$G$85)*(E332&lt;='Out cOSTbis'!$H$2:$H$85)),0)+1,1)*E332+F332*0.12</f>
        <v>80.287374749499008</v>
      </c>
    </row>
    <row r="333" spans="1:7">
      <c r="A333" s="1" t="s">
        <v>21</v>
      </c>
      <c r="B333" s="1" t="s">
        <v>6</v>
      </c>
      <c r="C333" s="1" t="s">
        <v>24</v>
      </c>
      <c r="D333" s="31">
        <v>41308</v>
      </c>
      <c r="E333" s="1">
        <v>0.372</v>
      </c>
      <c r="F333" s="1">
        <v>305</v>
      </c>
      <c r="G333">
        <f t="array" ref="G333">INDEX('Out cOSTbis'!$K$1:$K$85,MATCH(1,(('Out cOSTbis'!$A$2:$A$85=A333)*('Out cOSTbis'!$B$2:$B$85=B333)*('Out cOSTbis'!$D$2:$D$85=C333)*('Out cOSTbis'!$E$2:$E$85&lt;=D333)*('Out cOSTbis'!$F$2:$F$85&gt;=D333)*(F333&gt;='Out cOSTbis'!$I$2:$I$85)*(F333&lt;='Out cOSTbis'!$J$2:$J$85)*(E333&gt;='Out cOSTbis'!$G$2:$G$85)*(E333&lt;='Out cOSTbis'!$H$2:$H$85)),0)+1,1)*E333+F333*0.12</f>
        <v>45.918637274549098</v>
      </c>
    </row>
    <row r="334" spans="1:7">
      <c r="A334" s="1" t="s">
        <v>21</v>
      </c>
      <c r="B334" s="1" t="s">
        <v>6</v>
      </c>
      <c r="C334" s="1" t="s">
        <v>24</v>
      </c>
      <c r="D334" s="31">
        <v>41311</v>
      </c>
      <c r="E334" s="1">
        <v>15.114000000000001</v>
      </c>
      <c r="F334" s="1">
        <v>44</v>
      </c>
      <c r="G334" t="e">
        <f t="array" ref="G334">INDEX('Out cOSTbis'!$K$1:$K$85,MATCH(1,(('Out cOSTbis'!$A$2:$A$85=A334)*('Out cOSTbis'!$B$2:$B$85=B334)*('Out cOSTbis'!$D$2:$D$85=C334)*('Out cOSTbis'!$E$2:$E$85&lt;=D334)*('Out cOSTbis'!$F$2:$F$85&gt;=D334)*(F334&gt;='Out cOSTbis'!$I$2:$I$85)*(F334&lt;='Out cOSTbis'!$J$2:$J$85)*(E334&gt;='Out cOSTbis'!$G$2:$G$85)*(E334&lt;='Out cOSTbis'!$H$2:$H$85)),0)+1,1)*E334+F334*0.12</f>
        <v>#N/A</v>
      </c>
    </row>
    <row r="335" spans="1:7">
      <c r="A335" s="1" t="s">
        <v>21</v>
      </c>
      <c r="B335" s="1" t="s">
        <v>6</v>
      </c>
      <c r="C335" s="1" t="s">
        <v>24</v>
      </c>
      <c r="D335" s="31">
        <v>41311</v>
      </c>
      <c r="E335" s="1">
        <v>5.0599999999999996</v>
      </c>
      <c r="F335" s="1">
        <v>205</v>
      </c>
      <c r="G335">
        <f t="array" ref="G335">INDEX('Out cOSTbis'!$K$1:$K$85,MATCH(1,(('Out cOSTbis'!$A$2:$A$85=A335)*('Out cOSTbis'!$B$2:$B$85=B335)*('Out cOSTbis'!$D$2:$D$85=C335)*('Out cOSTbis'!$E$2:$E$85&lt;=D335)*('Out cOSTbis'!$F$2:$F$85&gt;=D335)*(F335&gt;='Out cOSTbis'!$I$2:$I$85)*(F335&lt;='Out cOSTbis'!$J$2:$J$85)*(E335&gt;='Out cOSTbis'!$G$2:$G$85)*(E335&lt;='Out cOSTbis'!$H$2:$H$85)),0)+1,1)*E335+F335*0.12</f>
        <v>87.913313313313296</v>
      </c>
    </row>
    <row r="336" spans="1:7">
      <c r="A336" s="1" t="s">
        <v>21</v>
      </c>
      <c r="B336" s="1" t="s">
        <v>6</v>
      </c>
      <c r="C336" s="1" t="s">
        <v>24</v>
      </c>
      <c r="D336" s="31">
        <v>41311</v>
      </c>
      <c r="E336" s="1">
        <v>5.0490000000000004</v>
      </c>
      <c r="F336" s="1">
        <v>205</v>
      </c>
      <c r="G336">
        <f t="array" ref="G336">INDEX('Out cOSTbis'!$K$1:$K$85,MATCH(1,(('Out cOSTbis'!$A$2:$A$85=A336)*('Out cOSTbis'!$B$2:$B$85=B336)*('Out cOSTbis'!$D$2:$D$85=C336)*('Out cOSTbis'!$E$2:$E$85&lt;=D336)*('Out cOSTbis'!$F$2:$F$85&gt;=D336)*(F336&gt;='Out cOSTbis'!$I$2:$I$85)*(F336&lt;='Out cOSTbis'!$J$2:$J$85)*(E336&gt;='Out cOSTbis'!$G$2:$G$85)*(E336&lt;='Out cOSTbis'!$H$2:$H$85)),0)+1,1)*E336+F336*0.12</f>
        <v>87.775675675675672</v>
      </c>
    </row>
    <row r="337" spans="1:7">
      <c r="A337" s="1" t="s">
        <v>21</v>
      </c>
      <c r="B337" s="1" t="s">
        <v>6</v>
      </c>
      <c r="C337" s="1" t="s">
        <v>24</v>
      </c>
      <c r="D337" s="31">
        <v>41311</v>
      </c>
      <c r="E337" s="1">
        <v>7.2640000000000002</v>
      </c>
      <c r="F337" s="1">
        <v>205</v>
      </c>
      <c r="G337">
        <f t="array" ref="G337">INDEX('Out cOSTbis'!$K$1:$K$85,MATCH(1,(('Out cOSTbis'!$A$2:$A$85=A337)*('Out cOSTbis'!$B$2:$B$85=B337)*('Out cOSTbis'!$D$2:$D$85=C337)*('Out cOSTbis'!$E$2:$E$85&lt;=D337)*('Out cOSTbis'!$F$2:$F$85&gt;=D337)*(F337&gt;='Out cOSTbis'!$I$2:$I$85)*(F337&lt;='Out cOSTbis'!$J$2:$J$85)*(E337&gt;='Out cOSTbis'!$G$2:$G$85)*(E337&lt;='Out cOSTbis'!$H$2:$H$85)),0)+1,1)*E337+F337*0.12</f>
        <v>115.49089089089088</v>
      </c>
    </row>
    <row r="338" spans="1:7">
      <c r="A338" s="1" t="s">
        <v>21</v>
      </c>
      <c r="B338" s="1" t="s">
        <v>6</v>
      </c>
      <c r="C338" s="1" t="s">
        <v>24</v>
      </c>
      <c r="D338" s="31">
        <v>41311</v>
      </c>
      <c r="E338" s="1">
        <v>6.81</v>
      </c>
      <c r="F338" s="1">
        <v>205</v>
      </c>
      <c r="G338">
        <f t="array" ref="G338">INDEX('Out cOSTbis'!$K$1:$K$85,MATCH(1,(('Out cOSTbis'!$A$2:$A$85=A338)*('Out cOSTbis'!$B$2:$B$85=B338)*('Out cOSTbis'!$D$2:$D$85=C338)*('Out cOSTbis'!$E$2:$E$85&lt;=D338)*('Out cOSTbis'!$F$2:$F$85&gt;=D338)*(F338&gt;='Out cOSTbis'!$I$2:$I$85)*(F338&lt;='Out cOSTbis'!$J$2:$J$85)*(E338&gt;='Out cOSTbis'!$G$2:$G$85)*(E338&lt;='Out cOSTbis'!$H$2:$H$85)),0)+1,1)*E338+F338*0.12</f>
        <v>109.81021021021019</v>
      </c>
    </row>
    <row r="339" spans="1:7">
      <c r="A339" s="1" t="s">
        <v>21</v>
      </c>
      <c r="B339" s="1" t="s">
        <v>6</v>
      </c>
      <c r="C339" s="1" t="s">
        <v>24</v>
      </c>
      <c r="D339" s="31">
        <v>41311</v>
      </c>
      <c r="E339" s="1">
        <v>3.2130000000000001</v>
      </c>
      <c r="F339" s="1">
        <v>580</v>
      </c>
      <c r="G339">
        <f t="array" ref="G339">INDEX('Out cOSTbis'!$K$1:$K$85,MATCH(1,(('Out cOSTbis'!$A$2:$A$85=A339)*('Out cOSTbis'!$B$2:$B$85=B339)*('Out cOSTbis'!$D$2:$D$85=C339)*('Out cOSTbis'!$E$2:$E$85&lt;=D339)*('Out cOSTbis'!$F$2:$F$85&gt;=D339)*(F339&gt;='Out cOSTbis'!$I$2:$I$85)*(F339&lt;='Out cOSTbis'!$J$2:$J$85)*(E339&gt;='Out cOSTbis'!$G$2:$G$85)*(E339&lt;='Out cOSTbis'!$H$2:$H$85)),0)+1,1)*E339+F339*0.12</f>
        <v>204.81643286573146</v>
      </c>
    </row>
    <row r="340" spans="1:7">
      <c r="A340" s="1" t="s">
        <v>21</v>
      </c>
      <c r="B340" s="1" t="s">
        <v>6</v>
      </c>
      <c r="C340" s="1" t="s">
        <v>24</v>
      </c>
      <c r="D340" s="31">
        <v>41311</v>
      </c>
      <c r="E340" s="1">
        <v>1.677</v>
      </c>
      <c r="F340" s="1">
        <v>580</v>
      </c>
      <c r="G340">
        <f t="array" ref="G340">INDEX('Out cOSTbis'!$K$1:$K$85,MATCH(1,(('Out cOSTbis'!$A$2:$A$85=A340)*('Out cOSTbis'!$B$2:$B$85=B340)*('Out cOSTbis'!$D$2:$D$85=C340)*('Out cOSTbis'!$E$2:$E$85&lt;=D340)*('Out cOSTbis'!$F$2:$F$85&gt;=D340)*(F340&gt;='Out cOSTbis'!$I$2:$I$85)*(F340&lt;='Out cOSTbis'!$J$2:$J$85)*(E340&gt;='Out cOSTbis'!$G$2:$G$85)*(E340&lt;='Out cOSTbis'!$H$2:$H$85)),0)+1,1)*E340+F340*0.12</f>
        <v>140.17515030060119</v>
      </c>
    </row>
    <row r="341" spans="1:7">
      <c r="A341" s="1" t="s">
        <v>21</v>
      </c>
      <c r="B341" s="1" t="s">
        <v>6</v>
      </c>
      <c r="C341" s="1" t="s">
        <v>24</v>
      </c>
      <c r="D341" s="31">
        <v>41311</v>
      </c>
      <c r="E341" s="1">
        <v>2.2360000000000002</v>
      </c>
      <c r="F341" s="1">
        <v>580</v>
      </c>
      <c r="G341">
        <f t="array" ref="G341">INDEX('Out cOSTbis'!$K$1:$K$85,MATCH(1,(('Out cOSTbis'!$A$2:$A$85=A341)*('Out cOSTbis'!$B$2:$B$85=B341)*('Out cOSTbis'!$D$2:$D$85=C341)*('Out cOSTbis'!$E$2:$E$85&lt;=D341)*('Out cOSTbis'!$F$2:$F$85&gt;=D341)*(F341&gt;='Out cOSTbis'!$I$2:$I$85)*(F341&lt;='Out cOSTbis'!$J$2:$J$85)*(E341&gt;='Out cOSTbis'!$G$2:$G$85)*(E341&lt;='Out cOSTbis'!$H$2:$H$85)),0)+1,1)*E341+F341*0.12</f>
        <v>163.70020040080161</v>
      </c>
    </row>
    <row r="342" spans="1:7">
      <c r="A342" s="1" t="s">
        <v>21</v>
      </c>
      <c r="B342" s="1" t="s">
        <v>6</v>
      </c>
      <c r="C342" s="1" t="s">
        <v>24</v>
      </c>
      <c r="D342" s="31">
        <v>41311</v>
      </c>
      <c r="E342" s="1">
        <v>3.0259999999999998</v>
      </c>
      <c r="F342" s="1">
        <v>580</v>
      </c>
      <c r="G342">
        <f t="array" ref="G342">INDEX('Out cOSTbis'!$K$1:$K$85,MATCH(1,(('Out cOSTbis'!$A$2:$A$85=A342)*('Out cOSTbis'!$B$2:$B$85=B342)*('Out cOSTbis'!$D$2:$D$85=C342)*('Out cOSTbis'!$E$2:$E$85&lt;=D342)*('Out cOSTbis'!$F$2:$F$85&gt;=D342)*(F342&gt;='Out cOSTbis'!$I$2:$I$85)*(F342&lt;='Out cOSTbis'!$J$2:$J$85)*(E342&gt;='Out cOSTbis'!$G$2:$G$85)*(E342&lt;='Out cOSTbis'!$H$2:$H$85)),0)+1,1)*E342+F342*0.12</f>
        <v>196.94669338677352</v>
      </c>
    </row>
    <row r="343" spans="1:7">
      <c r="A343" s="1" t="s">
        <v>21</v>
      </c>
      <c r="B343" s="1" t="s">
        <v>6</v>
      </c>
      <c r="C343" s="1" t="s">
        <v>24</v>
      </c>
      <c r="D343" s="31">
        <v>41311</v>
      </c>
      <c r="E343" s="1">
        <v>4.5389999999999997</v>
      </c>
      <c r="F343" s="1">
        <v>580</v>
      </c>
      <c r="G343">
        <f t="array" ref="G343">INDEX('Out cOSTbis'!$K$1:$K$85,MATCH(1,(('Out cOSTbis'!$A$2:$A$85=A343)*('Out cOSTbis'!$B$2:$B$85=B343)*('Out cOSTbis'!$D$2:$D$85=C343)*('Out cOSTbis'!$E$2:$E$85&lt;=D343)*('Out cOSTbis'!$F$2:$F$85&gt;=D343)*(F343&gt;='Out cOSTbis'!$I$2:$I$85)*(F343&lt;='Out cOSTbis'!$J$2:$J$85)*(E343&gt;='Out cOSTbis'!$G$2:$G$85)*(E343&lt;='Out cOSTbis'!$H$2:$H$85)),0)+1,1)*E343+F343*0.12</f>
        <v>260.62004008016027</v>
      </c>
    </row>
    <row r="344" spans="1:7">
      <c r="A344" s="1" t="s">
        <v>21</v>
      </c>
      <c r="B344" s="1" t="s">
        <v>6</v>
      </c>
      <c r="C344" s="1" t="s">
        <v>24</v>
      </c>
      <c r="D344" s="31">
        <v>41311</v>
      </c>
      <c r="E344" s="1">
        <v>4.1310000000000002</v>
      </c>
      <c r="F344" s="1">
        <v>580</v>
      </c>
      <c r="G344">
        <f t="array" ref="G344">INDEX('Out cOSTbis'!$K$1:$K$85,MATCH(1,(('Out cOSTbis'!$A$2:$A$85=A344)*('Out cOSTbis'!$B$2:$B$85=B344)*('Out cOSTbis'!$D$2:$D$85=C344)*('Out cOSTbis'!$E$2:$E$85&lt;=D344)*('Out cOSTbis'!$F$2:$F$85&gt;=D344)*(F344&gt;='Out cOSTbis'!$I$2:$I$85)*(F344&lt;='Out cOSTbis'!$J$2:$J$85)*(E344&gt;='Out cOSTbis'!$G$2:$G$85)*(E344&lt;='Out cOSTbis'!$H$2:$H$85)),0)+1,1)*E344+F344*0.12</f>
        <v>243.44969939879758</v>
      </c>
    </row>
    <row r="345" spans="1:7">
      <c r="A345" s="1" t="s">
        <v>21</v>
      </c>
      <c r="B345" s="1" t="s">
        <v>6</v>
      </c>
      <c r="C345" s="1" t="s">
        <v>24</v>
      </c>
      <c r="D345" s="31">
        <v>41311</v>
      </c>
      <c r="E345" s="1">
        <v>7.3250000000000002</v>
      </c>
      <c r="F345" s="1">
        <v>322</v>
      </c>
      <c r="G345">
        <f t="array" ref="G345">INDEX('Out cOSTbis'!$K$1:$K$85,MATCH(1,(('Out cOSTbis'!$A$2:$A$85=A345)*('Out cOSTbis'!$B$2:$B$85=B345)*('Out cOSTbis'!$D$2:$D$85=C345)*('Out cOSTbis'!$E$2:$E$85&lt;=D345)*('Out cOSTbis'!$F$2:$F$85&gt;=D345)*(F345&gt;='Out cOSTbis'!$I$2:$I$85)*(F345&lt;='Out cOSTbis'!$J$2:$J$85)*(E345&gt;='Out cOSTbis'!$G$2:$G$85)*(E345&lt;='Out cOSTbis'!$H$2:$H$85)),0)+1,1)*E345+F345*0.12</f>
        <v>388.11574999999999</v>
      </c>
    </row>
    <row r="346" spans="1:7">
      <c r="A346" s="1" t="s">
        <v>21</v>
      </c>
      <c r="B346" s="1" t="s">
        <v>6</v>
      </c>
      <c r="C346" s="1" t="s">
        <v>24</v>
      </c>
      <c r="D346" s="31">
        <v>41311</v>
      </c>
      <c r="E346" s="1">
        <v>14.26</v>
      </c>
      <c r="F346" s="1">
        <v>322</v>
      </c>
      <c r="G346">
        <f t="array" ref="G346">INDEX('Out cOSTbis'!$K$1:$K$85,MATCH(1,(('Out cOSTbis'!$A$2:$A$85=A346)*('Out cOSTbis'!$B$2:$B$85=B346)*('Out cOSTbis'!$D$2:$D$85=C346)*('Out cOSTbis'!$E$2:$E$85&lt;=D346)*('Out cOSTbis'!$F$2:$F$85&gt;=D346)*(F346&gt;='Out cOSTbis'!$I$2:$I$85)*(F346&lt;='Out cOSTbis'!$J$2:$J$85)*(E346&gt;='Out cOSTbis'!$G$2:$G$85)*(E346&lt;='Out cOSTbis'!$H$2:$H$85)),0)+1,1)*E346+F346*0.12</f>
        <v>437.34960000000001</v>
      </c>
    </row>
    <row r="347" spans="1:7">
      <c r="A347" s="1" t="s">
        <v>21</v>
      </c>
      <c r="B347" s="1" t="s">
        <v>6</v>
      </c>
      <c r="C347" s="1" t="s">
        <v>24</v>
      </c>
      <c r="D347" s="31">
        <v>41311</v>
      </c>
      <c r="E347" s="1">
        <v>2.2189999999999999</v>
      </c>
      <c r="F347" s="1">
        <v>322</v>
      </c>
      <c r="G347">
        <f t="array" ref="G347">INDEX('Out cOSTbis'!$K$1:$K$85,MATCH(1,(('Out cOSTbis'!$A$2:$A$85=A347)*('Out cOSTbis'!$B$2:$B$85=B347)*('Out cOSTbis'!$D$2:$D$85=C347)*('Out cOSTbis'!$E$2:$E$85&lt;=D347)*('Out cOSTbis'!$F$2:$F$85&gt;=D347)*(F347&gt;='Out cOSTbis'!$I$2:$I$85)*(F347&lt;='Out cOSTbis'!$J$2:$J$85)*(E347&gt;='Out cOSTbis'!$G$2:$G$85)*(E347&lt;='Out cOSTbis'!$H$2:$H$85)),0)+1,1)*E347+F347*0.12</f>
        <v>94.226172344689374</v>
      </c>
    </row>
    <row r="348" spans="1:7">
      <c r="A348" s="1" t="s">
        <v>21</v>
      </c>
      <c r="B348" s="1" t="s">
        <v>6</v>
      </c>
      <c r="C348" s="1" t="s">
        <v>24</v>
      </c>
      <c r="D348" s="31">
        <v>41311</v>
      </c>
      <c r="E348" s="1">
        <v>1.29</v>
      </c>
      <c r="F348" s="1">
        <v>292</v>
      </c>
      <c r="G348">
        <f t="array" ref="G348">INDEX('Out cOSTbis'!$K$1:$K$85,MATCH(1,(('Out cOSTbis'!$A$2:$A$85=A348)*('Out cOSTbis'!$B$2:$B$85=B348)*('Out cOSTbis'!$D$2:$D$85=C348)*('Out cOSTbis'!$E$2:$E$85&lt;=D348)*('Out cOSTbis'!$F$2:$F$85&gt;=D348)*(F348&gt;='Out cOSTbis'!$I$2:$I$85)*(F348&lt;='Out cOSTbis'!$J$2:$J$85)*(E348&gt;='Out cOSTbis'!$G$2:$G$85)*(E348&lt;='Out cOSTbis'!$H$2:$H$85)),0)+1,1)*E348+F348*0.12</f>
        <v>67.354629258517036</v>
      </c>
    </row>
    <row r="349" spans="1:7">
      <c r="A349" s="1" t="s">
        <v>21</v>
      </c>
      <c r="B349" s="1" t="s">
        <v>6</v>
      </c>
      <c r="C349" s="1" t="s">
        <v>24</v>
      </c>
      <c r="D349" s="31">
        <v>41311</v>
      </c>
      <c r="E349" s="1">
        <v>0.11799999999999999</v>
      </c>
      <c r="F349" s="1">
        <v>292</v>
      </c>
      <c r="G349">
        <f t="array" ref="G349">INDEX('Out cOSTbis'!$K$1:$K$85,MATCH(1,(('Out cOSTbis'!$A$2:$A$85=A349)*('Out cOSTbis'!$B$2:$B$85=B349)*('Out cOSTbis'!$D$2:$D$85=C349)*('Out cOSTbis'!$E$2:$E$85&lt;=D349)*('Out cOSTbis'!$F$2:$F$85&gt;=D349)*(F349&gt;='Out cOSTbis'!$I$2:$I$85)*(F349&lt;='Out cOSTbis'!$J$2:$J$85)*(E349&gt;='Out cOSTbis'!$G$2:$G$85)*(E349&lt;='Out cOSTbis'!$H$2:$H$85)),0)+1,1)*E349+F349*0.12</f>
        <v>37.99591182364729</v>
      </c>
    </row>
    <row r="350" spans="1:7">
      <c r="A350" s="1" t="s">
        <v>21</v>
      </c>
      <c r="B350" s="1" t="s">
        <v>6</v>
      </c>
      <c r="C350" s="1" t="s">
        <v>24</v>
      </c>
      <c r="D350" s="31">
        <v>41311</v>
      </c>
      <c r="E350" s="1">
        <v>0.10199999999999999</v>
      </c>
      <c r="F350" s="1">
        <v>292</v>
      </c>
      <c r="G350">
        <f t="array" ref="G350">INDEX('Out cOSTbis'!$K$1:$K$85,MATCH(1,(('Out cOSTbis'!$A$2:$A$85=A350)*('Out cOSTbis'!$B$2:$B$85=B350)*('Out cOSTbis'!$D$2:$D$85=C350)*('Out cOSTbis'!$E$2:$E$85&lt;=D350)*('Out cOSTbis'!$F$2:$F$85&gt;=D350)*(F350&gt;='Out cOSTbis'!$I$2:$I$85)*(F350&lt;='Out cOSTbis'!$J$2:$J$85)*(E350&gt;='Out cOSTbis'!$G$2:$G$85)*(E350&lt;='Out cOSTbis'!$H$2:$H$85)),0)+1,1)*E350+F350*0.12</f>
        <v>37.59511022044088</v>
      </c>
    </row>
    <row r="351" spans="1:7">
      <c r="A351" s="1" t="s">
        <v>21</v>
      </c>
      <c r="B351" s="1" t="s">
        <v>6</v>
      </c>
      <c r="C351" s="1" t="s">
        <v>24</v>
      </c>
      <c r="D351" s="31">
        <v>41311</v>
      </c>
      <c r="E351" s="1">
        <v>5.9359999999999999</v>
      </c>
      <c r="F351" s="1">
        <v>208</v>
      </c>
      <c r="G351" t="e">
        <f t="array" ref="G351">INDEX('Out cOSTbis'!$K$1:$K$85,MATCH(1,(('Out cOSTbis'!$A$2:$A$85=A351)*('Out cOSTbis'!$B$2:$B$85=B351)*('Out cOSTbis'!$D$2:$D$85=C351)*('Out cOSTbis'!$E$2:$E$85&lt;=D351)*('Out cOSTbis'!$F$2:$F$85&gt;=D351)*(F351&gt;='Out cOSTbis'!$I$2:$I$85)*(F351&lt;='Out cOSTbis'!$J$2:$J$85)*(E351&gt;='Out cOSTbis'!$G$2:$G$85)*(E351&lt;='Out cOSTbis'!$H$2:$H$85)),0)+1,1)*E351+F351*0.12</f>
        <v>#N/A</v>
      </c>
    </row>
    <row r="352" spans="1:7">
      <c r="A352" s="1" t="s">
        <v>21</v>
      </c>
      <c r="B352" s="1" t="s">
        <v>6</v>
      </c>
      <c r="C352" s="1" t="s">
        <v>24</v>
      </c>
      <c r="D352" s="31">
        <v>41311</v>
      </c>
      <c r="E352" s="1">
        <v>1.484</v>
      </c>
      <c r="F352" s="1">
        <v>208</v>
      </c>
      <c r="G352" t="e">
        <f t="array" ref="G352">INDEX('Out cOSTbis'!$K$1:$K$85,MATCH(1,(('Out cOSTbis'!$A$2:$A$85=A352)*('Out cOSTbis'!$B$2:$B$85=B352)*('Out cOSTbis'!$D$2:$D$85=C352)*('Out cOSTbis'!$E$2:$E$85&lt;=D352)*('Out cOSTbis'!$F$2:$F$85&gt;=D352)*(F352&gt;='Out cOSTbis'!$I$2:$I$85)*(F352&lt;='Out cOSTbis'!$J$2:$J$85)*(E352&gt;='Out cOSTbis'!$G$2:$G$85)*(E352&lt;='Out cOSTbis'!$H$2:$H$85)),0)+1,1)*E352+F352*0.12</f>
        <v>#N/A</v>
      </c>
    </row>
    <row r="353" spans="1:7">
      <c r="A353" s="1" t="s">
        <v>21</v>
      </c>
      <c r="B353" s="1" t="s">
        <v>6</v>
      </c>
      <c r="C353" s="1" t="s">
        <v>24</v>
      </c>
      <c r="D353" s="31">
        <v>41311</v>
      </c>
      <c r="E353" s="1">
        <v>1.53</v>
      </c>
      <c r="F353" s="1">
        <v>208</v>
      </c>
      <c r="G353" t="e">
        <f t="array" ref="G353">INDEX('Out cOSTbis'!$K$1:$K$85,MATCH(1,(('Out cOSTbis'!$A$2:$A$85=A353)*('Out cOSTbis'!$B$2:$B$85=B353)*('Out cOSTbis'!$D$2:$D$85=C353)*('Out cOSTbis'!$E$2:$E$85&lt;=D353)*('Out cOSTbis'!$F$2:$F$85&gt;=D353)*(F353&gt;='Out cOSTbis'!$I$2:$I$85)*(F353&lt;='Out cOSTbis'!$J$2:$J$85)*(E353&gt;='Out cOSTbis'!$G$2:$G$85)*(E353&lt;='Out cOSTbis'!$H$2:$H$85)),0)+1,1)*E353+F353*0.12</f>
        <v>#N/A</v>
      </c>
    </row>
    <row r="354" spans="1:7">
      <c r="A354" s="1" t="s">
        <v>21</v>
      </c>
      <c r="B354" s="1" t="s">
        <v>6</v>
      </c>
      <c r="C354" s="1" t="s">
        <v>24</v>
      </c>
      <c r="D354" s="31">
        <v>41311</v>
      </c>
      <c r="E354" s="1">
        <v>0.22700000000000001</v>
      </c>
      <c r="F354" s="1">
        <v>208</v>
      </c>
      <c r="G354" t="e">
        <f t="array" ref="G354">INDEX('Out cOSTbis'!$K$1:$K$85,MATCH(1,(('Out cOSTbis'!$A$2:$A$85=A354)*('Out cOSTbis'!$B$2:$B$85=B354)*('Out cOSTbis'!$D$2:$D$85=C354)*('Out cOSTbis'!$E$2:$E$85&lt;=D354)*('Out cOSTbis'!$F$2:$F$85&gt;=D354)*(F354&gt;='Out cOSTbis'!$I$2:$I$85)*(F354&lt;='Out cOSTbis'!$J$2:$J$85)*(E354&gt;='Out cOSTbis'!$G$2:$G$85)*(E354&lt;='Out cOSTbis'!$H$2:$H$85)),0)+1,1)*E354+F354*0.12</f>
        <v>#N/A</v>
      </c>
    </row>
    <row r="355" spans="1:7">
      <c r="A355" s="1" t="s">
        <v>21</v>
      </c>
      <c r="B355" s="1" t="s">
        <v>6</v>
      </c>
      <c r="C355" s="1" t="s">
        <v>24</v>
      </c>
      <c r="D355" s="31">
        <v>41312</v>
      </c>
      <c r="E355" s="1">
        <v>1.492</v>
      </c>
      <c r="F355" s="1">
        <v>123</v>
      </c>
      <c r="G355">
        <f t="array" ref="G355">INDEX('Out cOSTbis'!$K$1:$K$85,MATCH(1,(('Out cOSTbis'!$A$2:$A$85=A355)*('Out cOSTbis'!$B$2:$B$85=B355)*('Out cOSTbis'!$D$2:$D$85=C355)*('Out cOSTbis'!$E$2:$E$85&lt;=D355)*('Out cOSTbis'!$F$2:$F$85&gt;=D355)*(F355&gt;='Out cOSTbis'!$I$2:$I$85)*(F355&lt;='Out cOSTbis'!$J$2:$J$85)*(E355&gt;='Out cOSTbis'!$G$2:$G$85)*(E355&lt;='Out cOSTbis'!$H$2:$H$85)),0)+1,1)*E355+F355*0.12</f>
        <v>98.479438877755513</v>
      </c>
    </row>
    <row r="356" spans="1:7">
      <c r="A356" s="1" t="s">
        <v>21</v>
      </c>
      <c r="B356" s="1" t="s">
        <v>6</v>
      </c>
      <c r="C356" s="1" t="s">
        <v>24</v>
      </c>
      <c r="D356" s="31">
        <v>41312</v>
      </c>
      <c r="E356" s="1">
        <v>2.19</v>
      </c>
      <c r="F356" s="1">
        <v>123</v>
      </c>
      <c r="G356">
        <f t="array" ref="G356">INDEX('Out cOSTbis'!$K$1:$K$85,MATCH(1,(('Out cOSTbis'!$A$2:$A$85=A356)*('Out cOSTbis'!$B$2:$B$85=B356)*('Out cOSTbis'!$D$2:$D$85=C356)*('Out cOSTbis'!$E$2:$E$85&lt;=D356)*('Out cOSTbis'!$F$2:$F$85&gt;=D356)*(F356&gt;='Out cOSTbis'!$I$2:$I$85)*(F356&lt;='Out cOSTbis'!$J$2:$J$85)*(E356&gt;='Out cOSTbis'!$G$2:$G$85)*(E356&lt;='Out cOSTbis'!$H$2:$H$85)),0)+1,1)*E356+F356*0.12</f>
        <v>137.64577154308617</v>
      </c>
    </row>
    <row r="357" spans="1:7">
      <c r="A357" s="1" t="s">
        <v>21</v>
      </c>
      <c r="B357" s="1" t="s">
        <v>6</v>
      </c>
      <c r="C357" s="1" t="s">
        <v>24</v>
      </c>
      <c r="D357" s="31">
        <v>41312</v>
      </c>
      <c r="E357" s="1">
        <v>2.2799999999999998</v>
      </c>
      <c r="F357" s="1">
        <v>123</v>
      </c>
      <c r="G357">
        <f t="array" ref="G357">INDEX('Out cOSTbis'!$K$1:$K$85,MATCH(1,(('Out cOSTbis'!$A$2:$A$85=A357)*('Out cOSTbis'!$B$2:$B$85=B357)*('Out cOSTbis'!$D$2:$D$85=C357)*('Out cOSTbis'!$E$2:$E$85&lt;=D357)*('Out cOSTbis'!$F$2:$F$85&gt;=D357)*(F357&gt;='Out cOSTbis'!$I$2:$I$85)*(F357&lt;='Out cOSTbis'!$J$2:$J$85)*(E357&gt;='Out cOSTbis'!$G$2:$G$85)*(E357&lt;='Out cOSTbis'!$H$2:$H$85)),0)+1,1)*E357+F357*0.12</f>
        <v>142.69587174348695</v>
      </c>
    </row>
    <row r="358" spans="1:7">
      <c r="A358" s="1" t="s">
        <v>21</v>
      </c>
      <c r="B358" s="1" t="s">
        <v>6</v>
      </c>
      <c r="C358" s="1" t="s">
        <v>24</v>
      </c>
      <c r="D358" s="31">
        <v>41313</v>
      </c>
      <c r="E358" s="1">
        <v>1.621</v>
      </c>
      <c r="F358" s="1">
        <v>265</v>
      </c>
      <c r="G358" t="e">
        <f t="array" ref="G358">INDEX('Out cOSTbis'!$K$1:$K$85,MATCH(1,(('Out cOSTbis'!$A$2:$A$85=A358)*('Out cOSTbis'!$B$2:$B$85=B358)*('Out cOSTbis'!$D$2:$D$85=C358)*('Out cOSTbis'!$E$2:$E$85&lt;=D358)*('Out cOSTbis'!$F$2:$F$85&gt;=D358)*(F358&gt;='Out cOSTbis'!$I$2:$I$85)*(F358&lt;='Out cOSTbis'!$J$2:$J$85)*(E358&gt;='Out cOSTbis'!$G$2:$G$85)*(E358&lt;='Out cOSTbis'!$H$2:$H$85)),0)+1,1)*E358+F358*0.12</f>
        <v>#N/A</v>
      </c>
    </row>
    <row r="359" spans="1:7">
      <c r="A359" s="1" t="s">
        <v>21</v>
      </c>
      <c r="B359" s="1" t="s">
        <v>6</v>
      </c>
      <c r="C359" s="1" t="s">
        <v>24</v>
      </c>
      <c r="D359" s="31">
        <v>41313</v>
      </c>
      <c r="E359" s="1">
        <v>1.621</v>
      </c>
      <c r="F359" s="1">
        <v>265</v>
      </c>
      <c r="G359" t="e">
        <f t="array" ref="G359">INDEX('Out cOSTbis'!$K$1:$K$85,MATCH(1,(('Out cOSTbis'!$A$2:$A$85=A359)*('Out cOSTbis'!$B$2:$B$85=B359)*('Out cOSTbis'!$D$2:$D$85=C359)*('Out cOSTbis'!$E$2:$E$85&lt;=D359)*('Out cOSTbis'!$F$2:$F$85&gt;=D359)*(F359&gt;='Out cOSTbis'!$I$2:$I$85)*(F359&lt;='Out cOSTbis'!$J$2:$J$85)*(E359&gt;='Out cOSTbis'!$G$2:$G$85)*(E359&lt;='Out cOSTbis'!$H$2:$H$85)),0)+1,1)*E359+F359*0.12</f>
        <v>#N/A</v>
      </c>
    </row>
    <row r="360" spans="1:7">
      <c r="A360" s="1" t="s">
        <v>21</v>
      </c>
      <c r="B360" s="1" t="s">
        <v>6</v>
      </c>
      <c r="C360" s="1" t="s">
        <v>24</v>
      </c>
      <c r="D360" s="31">
        <v>41313</v>
      </c>
      <c r="E360" s="1">
        <v>4.0460000000000003</v>
      </c>
      <c r="F360" s="1">
        <v>265</v>
      </c>
      <c r="G360" t="e">
        <f t="array" ref="G360">INDEX('Out cOSTbis'!$K$1:$K$85,MATCH(1,(('Out cOSTbis'!$A$2:$A$85=A360)*('Out cOSTbis'!$B$2:$B$85=B360)*('Out cOSTbis'!$D$2:$D$85=C360)*('Out cOSTbis'!$E$2:$E$85&lt;=D360)*('Out cOSTbis'!$F$2:$F$85&gt;=D360)*(F360&gt;='Out cOSTbis'!$I$2:$I$85)*(F360&lt;='Out cOSTbis'!$J$2:$J$85)*(E360&gt;='Out cOSTbis'!$G$2:$G$85)*(E360&lt;='Out cOSTbis'!$H$2:$H$85)),0)+1,1)*E360+F360*0.12</f>
        <v>#N/A</v>
      </c>
    </row>
    <row r="361" spans="1:7">
      <c r="A361" s="1" t="s">
        <v>21</v>
      </c>
      <c r="B361" s="1" t="s">
        <v>6</v>
      </c>
      <c r="C361" s="1" t="s">
        <v>24</v>
      </c>
      <c r="D361" s="31">
        <v>41313</v>
      </c>
      <c r="E361" s="1">
        <v>0.38400000000000001</v>
      </c>
      <c r="F361" s="1">
        <v>265</v>
      </c>
      <c r="G361" t="e">
        <f t="array" ref="G361">INDEX('Out cOSTbis'!$K$1:$K$85,MATCH(1,(('Out cOSTbis'!$A$2:$A$85=A361)*('Out cOSTbis'!$B$2:$B$85=B361)*('Out cOSTbis'!$D$2:$D$85=C361)*('Out cOSTbis'!$E$2:$E$85&lt;=D361)*('Out cOSTbis'!$F$2:$F$85&gt;=D361)*(F361&gt;='Out cOSTbis'!$I$2:$I$85)*(F361&lt;='Out cOSTbis'!$J$2:$J$85)*(E361&gt;='Out cOSTbis'!$G$2:$G$85)*(E361&lt;='Out cOSTbis'!$H$2:$H$85)),0)+1,1)*E361+F361*0.12</f>
        <v>#N/A</v>
      </c>
    </row>
    <row r="362" spans="1:7">
      <c r="A362" s="1" t="s">
        <v>21</v>
      </c>
      <c r="B362" s="1" t="s">
        <v>6</v>
      </c>
      <c r="C362" s="1" t="s">
        <v>24</v>
      </c>
      <c r="D362" s="31">
        <v>41313</v>
      </c>
      <c r="E362" s="1">
        <v>0.218</v>
      </c>
      <c r="F362" s="1">
        <v>265</v>
      </c>
      <c r="G362" t="e">
        <f t="array" ref="G362">INDEX('Out cOSTbis'!$K$1:$K$85,MATCH(1,(('Out cOSTbis'!$A$2:$A$85=A362)*('Out cOSTbis'!$B$2:$B$85=B362)*('Out cOSTbis'!$D$2:$D$85=C362)*('Out cOSTbis'!$E$2:$E$85&lt;=D362)*('Out cOSTbis'!$F$2:$F$85&gt;=D362)*(F362&gt;='Out cOSTbis'!$I$2:$I$85)*(F362&lt;='Out cOSTbis'!$J$2:$J$85)*(E362&gt;='Out cOSTbis'!$G$2:$G$85)*(E362&lt;='Out cOSTbis'!$H$2:$H$85)),0)+1,1)*E362+F362*0.12</f>
        <v>#N/A</v>
      </c>
    </row>
    <row r="363" spans="1:7">
      <c r="A363" s="1" t="s">
        <v>21</v>
      </c>
      <c r="B363" s="1" t="s">
        <v>6</v>
      </c>
      <c r="C363" s="1" t="s">
        <v>24</v>
      </c>
      <c r="D363" s="31">
        <v>41313</v>
      </c>
      <c r="E363" s="1">
        <v>0.156</v>
      </c>
      <c r="F363" s="1">
        <v>265</v>
      </c>
      <c r="G363" t="e">
        <f t="array" ref="G363">INDEX('Out cOSTbis'!$K$1:$K$85,MATCH(1,(('Out cOSTbis'!$A$2:$A$85=A363)*('Out cOSTbis'!$B$2:$B$85=B363)*('Out cOSTbis'!$D$2:$D$85=C363)*('Out cOSTbis'!$E$2:$E$85&lt;=D363)*('Out cOSTbis'!$F$2:$F$85&gt;=D363)*(F363&gt;='Out cOSTbis'!$I$2:$I$85)*(F363&lt;='Out cOSTbis'!$J$2:$J$85)*(E363&gt;='Out cOSTbis'!$G$2:$G$85)*(E363&lt;='Out cOSTbis'!$H$2:$H$85)),0)+1,1)*E363+F363*0.12</f>
        <v>#N/A</v>
      </c>
    </row>
    <row r="364" spans="1:7">
      <c r="A364" s="1" t="s">
        <v>21</v>
      </c>
      <c r="B364" s="1" t="s">
        <v>6</v>
      </c>
      <c r="C364" s="1" t="s">
        <v>24</v>
      </c>
      <c r="D364" s="31">
        <v>41313</v>
      </c>
      <c r="E364" s="1">
        <v>0.156</v>
      </c>
      <c r="F364" s="1">
        <v>265</v>
      </c>
      <c r="G364" t="e">
        <f t="array" ref="G364">INDEX('Out cOSTbis'!$K$1:$K$85,MATCH(1,(('Out cOSTbis'!$A$2:$A$85=A364)*('Out cOSTbis'!$B$2:$B$85=B364)*('Out cOSTbis'!$D$2:$D$85=C364)*('Out cOSTbis'!$E$2:$E$85&lt;=D364)*('Out cOSTbis'!$F$2:$F$85&gt;=D364)*(F364&gt;='Out cOSTbis'!$I$2:$I$85)*(F364&lt;='Out cOSTbis'!$J$2:$J$85)*(E364&gt;='Out cOSTbis'!$G$2:$G$85)*(E364&lt;='Out cOSTbis'!$H$2:$H$85)),0)+1,1)*E364+F364*0.12</f>
        <v>#N/A</v>
      </c>
    </row>
    <row r="365" spans="1:7">
      <c r="A365" s="1" t="s">
        <v>21</v>
      </c>
      <c r="B365" s="1" t="s">
        <v>6</v>
      </c>
      <c r="C365" s="1" t="s">
        <v>24</v>
      </c>
      <c r="D365" s="31">
        <v>41313</v>
      </c>
      <c r="E365" s="1">
        <v>0.32300000000000001</v>
      </c>
      <c r="F365" s="1">
        <v>265</v>
      </c>
      <c r="G365" t="e">
        <f t="array" ref="G365">INDEX('Out cOSTbis'!$K$1:$K$85,MATCH(1,(('Out cOSTbis'!$A$2:$A$85=A365)*('Out cOSTbis'!$B$2:$B$85=B365)*('Out cOSTbis'!$D$2:$D$85=C365)*('Out cOSTbis'!$E$2:$E$85&lt;=D365)*('Out cOSTbis'!$F$2:$F$85&gt;=D365)*(F365&gt;='Out cOSTbis'!$I$2:$I$85)*(F365&lt;='Out cOSTbis'!$J$2:$J$85)*(E365&gt;='Out cOSTbis'!$G$2:$G$85)*(E365&lt;='Out cOSTbis'!$H$2:$H$85)),0)+1,1)*E365+F365*0.12</f>
        <v>#N/A</v>
      </c>
    </row>
    <row r="366" spans="1:7">
      <c r="A366" s="1" t="s">
        <v>21</v>
      </c>
      <c r="B366" s="1" t="s">
        <v>6</v>
      </c>
      <c r="C366" s="1" t="s">
        <v>24</v>
      </c>
      <c r="D366" s="31">
        <v>41313</v>
      </c>
      <c r="E366" s="1">
        <v>9.6000000000000002E-2</v>
      </c>
      <c r="F366" s="1">
        <v>265</v>
      </c>
      <c r="G366" t="e">
        <f t="array" ref="G366">INDEX('Out cOSTbis'!$K$1:$K$85,MATCH(1,(('Out cOSTbis'!$A$2:$A$85=A366)*('Out cOSTbis'!$B$2:$B$85=B366)*('Out cOSTbis'!$D$2:$D$85=C366)*('Out cOSTbis'!$E$2:$E$85&lt;=D366)*('Out cOSTbis'!$F$2:$F$85&gt;=D366)*(F366&gt;='Out cOSTbis'!$I$2:$I$85)*(F366&lt;='Out cOSTbis'!$J$2:$J$85)*(E366&gt;='Out cOSTbis'!$G$2:$G$85)*(E366&lt;='Out cOSTbis'!$H$2:$H$85)),0)+1,1)*E366+F366*0.12</f>
        <v>#N/A</v>
      </c>
    </row>
    <row r="367" spans="1:7">
      <c r="A367" s="1" t="s">
        <v>21</v>
      </c>
      <c r="B367" s="1" t="s">
        <v>6</v>
      </c>
      <c r="C367" s="1" t="s">
        <v>24</v>
      </c>
      <c r="D367" s="31">
        <v>41313</v>
      </c>
      <c r="E367" s="1">
        <v>1.0640000000000001</v>
      </c>
      <c r="F367" s="1">
        <v>265</v>
      </c>
      <c r="G367" t="e">
        <f t="array" ref="G367">INDEX('Out cOSTbis'!$K$1:$K$85,MATCH(1,(('Out cOSTbis'!$A$2:$A$85=A367)*('Out cOSTbis'!$B$2:$B$85=B367)*('Out cOSTbis'!$D$2:$D$85=C367)*('Out cOSTbis'!$E$2:$E$85&lt;=D367)*('Out cOSTbis'!$F$2:$F$85&gt;=D367)*(F367&gt;='Out cOSTbis'!$I$2:$I$85)*(F367&lt;='Out cOSTbis'!$J$2:$J$85)*(E367&gt;='Out cOSTbis'!$G$2:$G$85)*(E367&lt;='Out cOSTbis'!$H$2:$H$85)),0)+1,1)*E367+F367*0.12</f>
        <v>#N/A</v>
      </c>
    </row>
    <row r="368" spans="1:7">
      <c r="A368" s="1" t="s">
        <v>21</v>
      </c>
      <c r="B368" s="1" t="s">
        <v>6</v>
      </c>
      <c r="C368" s="1" t="s">
        <v>24</v>
      </c>
      <c r="D368" s="31">
        <v>41313</v>
      </c>
      <c r="E368" s="1">
        <v>6.5000000000000002E-2</v>
      </c>
      <c r="F368" s="1">
        <v>265</v>
      </c>
      <c r="G368" t="e">
        <f t="array" ref="G368">INDEX('Out cOSTbis'!$K$1:$K$85,MATCH(1,(('Out cOSTbis'!$A$2:$A$85=A368)*('Out cOSTbis'!$B$2:$B$85=B368)*('Out cOSTbis'!$D$2:$D$85=C368)*('Out cOSTbis'!$E$2:$E$85&lt;=D368)*('Out cOSTbis'!$F$2:$F$85&gt;=D368)*(F368&gt;='Out cOSTbis'!$I$2:$I$85)*(F368&lt;='Out cOSTbis'!$J$2:$J$85)*(E368&gt;='Out cOSTbis'!$G$2:$G$85)*(E368&lt;='Out cOSTbis'!$H$2:$H$85)),0)+1,1)*E368+F368*0.12</f>
        <v>#N/A</v>
      </c>
    </row>
    <row r="369" spans="1:7">
      <c r="A369" s="1" t="s">
        <v>21</v>
      </c>
      <c r="B369" s="1" t="s">
        <v>6</v>
      </c>
      <c r="C369" s="1" t="s">
        <v>24</v>
      </c>
      <c r="D369" s="31">
        <v>41314</v>
      </c>
      <c r="E369" s="1">
        <v>7.6420000000000003</v>
      </c>
      <c r="F369" s="1">
        <v>14</v>
      </c>
      <c r="G369">
        <f t="array" ref="G369">INDEX('Out cOSTbis'!$K$1:$K$85,MATCH(1,(('Out cOSTbis'!$A$2:$A$85=A369)*('Out cOSTbis'!$B$2:$B$85=B369)*('Out cOSTbis'!$D$2:$D$85=C369)*('Out cOSTbis'!$E$2:$E$85&lt;=D369)*('Out cOSTbis'!$F$2:$F$85&gt;=D369)*(F369&gt;='Out cOSTbis'!$I$2:$I$85)*(F369&lt;='Out cOSTbis'!$J$2:$J$85)*(E369&gt;='Out cOSTbis'!$G$2:$G$85)*(E369&lt;='Out cOSTbis'!$H$2:$H$85)),0)+1,1)*E369+F369*0.12</f>
        <v>78.176496496496512</v>
      </c>
    </row>
    <row r="370" spans="1:7">
      <c r="A370" s="1" t="s">
        <v>21</v>
      </c>
      <c r="B370" s="1" t="s">
        <v>6</v>
      </c>
      <c r="C370" s="1" t="s">
        <v>24</v>
      </c>
      <c r="D370" s="31">
        <v>41314</v>
      </c>
      <c r="E370" s="1">
        <v>1.91</v>
      </c>
      <c r="F370" s="1">
        <v>14</v>
      </c>
      <c r="G370">
        <f t="array" ref="G370">INDEX('Out cOSTbis'!$K$1:$K$85,MATCH(1,(('Out cOSTbis'!$A$2:$A$85=A370)*('Out cOSTbis'!$B$2:$B$85=B370)*('Out cOSTbis'!$D$2:$D$85=C370)*('Out cOSTbis'!$E$2:$E$85&lt;=D370)*('Out cOSTbis'!$F$2:$F$85&gt;=D370)*(F370&gt;='Out cOSTbis'!$I$2:$I$85)*(F370&lt;='Out cOSTbis'!$J$2:$J$85)*(E370&gt;='Out cOSTbis'!$G$2:$G$85)*(E370&lt;='Out cOSTbis'!$H$2:$H$85)),0)+1,1)*E370+F370*0.12</f>
        <v>39.956553106212425</v>
      </c>
    </row>
    <row r="371" spans="1:7">
      <c r="A371" s="1" t="s">
        <v>21</v>
      </c>
      <c r="B371" s="1" t="s">
        <v>6</v>
      </c>
      <c r="C371" s="1" t="s">
        <v>24</v>
      </c>
      <c r="D371" s="31">
        <v>41314</v>
      </c>
      <c r="E371" s="1">
        <v>2.3879999999999999</v>
      </c>
      <c r="F371" s="1">
        <v>14</v>
      </c>
      <c r="G371">
        <f t="array" ref="G371">INDEX('Out cOSTbis'!$K$1:$K$85,MATCH(1,(('Out cOSTbis'!$A$2:$A$85=A371)*('Out cOSTbis'!$B$2:$B$85=B371)*('Out cOSTbis'!$D$2:$D$85=C371)*('Out cOSTbis'!$E$2:$E$85&lt;=D371)*('Out cOSTbis'!$F$2:$F$85&gt;=D371)*(F371&gt;='Out cOSTbis'!$I$2:$I$85)*(F371&lt;='Out cOSTbis'!$J$2:$J$85)*(E371&gt;='Out cOSTbis'!$G$2:$G$85)*(E371&lt;='Out cOSTbis'!$H$2:$H$85)),0)+1,1)*E371+F371*0.12</f>
        <v>49.535711422845694</v>
      </c>
    </row>
    <row r="372" spans="1:7">
      <c r="A372" s="1" t="s">
        <v>21</v>
      </c>
      <c r="B372" s="1" t="s">
        <v>6</v>
      </c>
      <c r="C372" s="1" t="s">
        <v>24</v>
      </c>
      <c r="D372" s="31">
        <v>41314</v>
      </c>
      <c r="E372" s="1">
        <v>4.54</v>
      </c>
      <c r="F372" s="1">
        <v>148</v>
      </c>
      <c r="G372">
        <f t="array" ref="G372">INDEX('Out cOSTbis'!$K$1:$K$85,MATCH(1,(('Out cOSTbis'!$A$2:$A$85=A372)*('Out cOSTbis'!$B$2:$B$85=B372)*('Out cOSTbis'!$D$2:$D$85=C372)*('Out cOSTbis'!$E$2:$E$85&lt;=D372)*('Out cOSTbis'!$F$2:$F$85&gt;=D372)*(F372&gt;='Out cOSTbis'!$I$2:$I$85)*(F372&lt;='Out cOSTbis'!$J$2:$J$85)*(E372&gt;='Out cOSTbis'!$G$2:$G$85)*(E372&lt;='Out cOSTbis'!$H$2:$H$85)),0)+1,1)*E372+F372*0.12</f>
        <v>131.48745490981963</v>
      </c>
    </row>
    <row r="373" spans="1:7">
      <c r="A373" s="1" t="s">
        <v>21</v>
      </c>
      <c r="B373" s="1" t="s">
        <v>6</v>
      </c>
      <c r="C373" s="1" t="s">
        <v>24</v>
      </c>
      <c r="D373" s="31">
        <v>41314</v>
      </c>
      <c r="E373" s="1">
        <v>0.81</v>
      </c>
      <c r="F373" s="1">
        <v>148</v>
      </c>
      <c r="G373">
        <f t="array" ref="G373">INDEX('Out cOSTbis'!$K$1:$K$85,MATCH(1,(('Out cOSTbis'!$A$2:$A$85=A373)*('Out cOSTbis'!$B$2:$B$85=B373)*('Out cOSTbis'!$D$2:$D$85=C373)*('Out cOSTbis'!$E$2:$E$85&lt;=D373)*('Out cOSTbis'!$F$2:$F$85&gt;=D373)*(F373&gt;='Out cOSTbis'!$I$2:$I$85)*(F373&lt;='Out cOSTbis'!$J$2:$J$85)*(E373&gt;='Out cOSTbis'!$G$2:$G$85)*(E373&lt;='Out cOSTbis'!$H$2:$H$85)),0)+1,1)*E373+F373*0.12</f>
        <v>38.050581162324647</v>
      </c>
    </row>
    <row r="374" spans="1:7">
      <c r="A374" s="1" t="s">
        <v>21</v>
      </c>
      <c r="B374" s="1" t="s">
        <v>6</v>
      </c>
      <c r="C374" s="1" t="s">
        <v>24</v>
      </c>
      <c r="D374" s="31">
        <v>41314</v>
      </c>
      <c r="E374" s="1">
        <v>0.378</v>
      </c>
      <c r="F374" s="1">
        <v>148</v>
      </c>
      <c r="G374">
        <f t="array" ref="G374">INDEX('Out cOSTbis'!$K$1:$K$85,MATCH(1,(('Out cOSTbis'!$A$2:$A$85=A374)*('Out cOSTbis'!$B$2:$B$85=B374)*('Out cOSTbis'!$D$2:$D$85=C374)*('Out cOSTbis'!$E$2:$E$85&lt;=D374)*('Out cOSTbis'!$F$2:$F$85&gt;=D374)*(F374&gt;='Out cOSTbis'!$I$2:$I$85)*(F374&lt;='Out cOSTbis'!$J$2:$J$85)*(E374&gt;='Out cOSTbis'!$G$2:$G$85)*(E374&lt;='Out cOSTbis'!$H$2:$H$85)),0)+1,1)*E374+F374*0.12</f>
        <v>27.228937875751502</v>
      </c>
    </row>
    <row r="375" spans="1:7">
      <c r="A375" s="1" t="s">
        <v>21</v>
      </c>
      <c r="B375" s="1" t="s">
        <v>6</v>
      </c>
      <c r="C375" s="1" t="s">
        <v>24</v>
      </c>
      <c r="D375" s="31">
        <v>41315</v>
      </c>
      <c r="E375" s="1">
        <v>2.6739999999999999</v>
      </c>
      <c r="F375" s="1">
        <v>14</v>
      </c>
      <c r="G375">
        <f t="array" ref="G375">INDEX('Out cOSTbis'!$K$1:$K$85,MATCH(1,(('Out cOSTbis'!$A$2:$A$85=A375)*('Out cOSTbis'!$B$2:$B$85=B375)*('Out cOSTbis'!$D$2:$D$85=C375)*('Out cOSTbis'!$E$2:$E$85&lt;=D375)*('Out cOSTbis'!$F$2:$F$85&gt;=D375)*(F375&gt;='Out cOSTbis'!$I$2:$I$85)*(F375&lt;='Out cOSTbis'!$J$2:$J$85)*(E375&gt;='Out cOSTbis'!$G$2:$G$85)*(E375&lt;='Out cOSTbis'!$H$2:$H$85)),0)+1,1)*E375+F375*0.12</f>
        <v>55.267174348697395</v>
      </c>
    </row>
    <row r="376" spans="1:7">
      <c r="A376" s="1" t="s">
        <v>21</v>
      </c>
      <c r="B376" s="1" t="s">
        <v>6</v>
      </c>
      <c r="C376" s="1" t="s">
        <v>24</v>
      </c>
      <c r="D376" s="31">
        <v>41315</v>
      </c>
      <c r="E376" s="1">
        <v>4.2839999999999998</v>
      </c>
      <c r="F376" s="1">
        <v>14</v>
      </c>
      <c r="G376">
        <f t="array" ref="G376">INDEX('Out cOSTbis'!$K$1:$K$85,MATCH(1,(('Out cOSTbis'!$A$2:$A$85=A376)*('Out cOSTbis'!$B$2:$B$85=B376)*('Out cOSTbis'!$D$2:$D$85=C376)*('Out cOSTbis'!$E$2:$E$85&lt;=D376)*('Out cOSTbis'!$F$2:$F$85&gt;=D376)*(F376&gt;='Out cOSTbis'!$I$2:$I$85)*(F376&lt;='Out cOSTbis'!$J$2:$J$85)*(E376&gt;='Out cOSTbis'!$G$2:$G$85)*(E376&lt;='Out cOSTbis'!$H$2:$H$85)),0)+1,1)*E376+F376*0.12</f>
        <v>87.531703406813634</v>
      </c>
    </row>
    <row r="377" spans="1:7">
      <c r="A377" s="1" t="s">
        <v>21</v>
      </c>
      <c r="B377" s="1" t="s">
        <v>6</v>
      </c>
      <c r="C377" s="1" t="s">
        <v>24</v>
      </c>
      <c r="D377" s="31">
        <v>41315</v>
      </c>
      <c r="E377" s="1">
        <v>0.23400000000000001</v>
      </c>
      <c r="F377" s="1">
        <v>14</v>
      </c>
      <c r="G377">
        <f t="array" ref="G377">INDEX('Out cOSTbis'!$K$1:$K$85,MATCH(1,(('Out cOSTbis'!$A$2:$A$85=A377)*('Out cOSTbis'!$B$2:$B$85=B377)*('Out cOSTbis'!$D$2:$D$85=C377)*('Out cOSTbis'!$E$2:$E$85&lt;=D377)*('Out cOSTbis'!$F$2:$F$85&gt;=D377)*(F377&gt;='Out cOSTbis'!$I$2:$I$85)*(F377&lt;='Out cOSTbis'!$J$2:$J$85)*(E377&gt;='Out cOSTbis'!$G$2:$G$85)*(E377&lt;='Out cOSTbis'!$H$2:$H$85)),0)+1,1)*E377+F377*0.12</f>
        <v>6.3693787575150305</v>
      </c>
    </row>
    <row r="378" spans="1:7">
      <c r="A378" s="1" t="s">
        <v>21</v>
      </c>
      <c r="B378" s="1" t="s">
        <v>6</v>
      </c>
      <c r="C378" s="1" t="s">
        <v>24</v>
      </c>
      <c r="D378" s="31">
        <v>41315</v>
      </c>
      <c r="E378" s="1">
        <v>4.992</v>
      </c>
      <c r="F378" s="1">
        <v>40</v>
      </c>
      <c r="G378" t="e">
        <f t="array" ref="G378">INDEX('Out cOSTbis'!$K$1:$K$85,MATCH(1,(('Out cOSTbis'!$A$2:$A$85=A378)*('Out cOSTbis'!$B$2:$B$85=B378)*('Out cOSTbis'!$D$2:$D$85=C378)*('Out cOSTbis'!$E$2:$E$85&lt;=D378)*('Out cOSTbis'!$F$2:$F$85&gt;=D378)*(F378&gt;='Out cOSTbis'!$I$2:$I$85)*(F378&lt;='Out cOSTbis'!$J$2:$J$85)*(E378&gt;='Out cOSTbis'!$G$2:$G$85)*(E378&lt;='Out cOSTbis'!$H$2:$H$85)),0)+1,1)*E378+F378*0.12</f>
        <v>#N/A</v>
      </c>
    </row>
    <row r="379" spans="1:7">
      <c r="A379" s="1" t="s">
        <v>21</v>
      </c>
      <c r="B379" s="1" t="s">
        <v>6</v>
      </c>
      <c r="C379" s="1" t="s">
        <v>24</v>
      </c>
      <c r="D379" s="31">
        <v>41315</v>
      </c>
      <c r="E379" s="1">
        <v>0.93600000000000005</v>
      </c>
      <c r="F379" s="1">
        <v>40</v>
      </c>
      <c r="G379" t="e">
        <f t="array" ref="G379">INDEX('Out cOSTbis'!$K$1:$K$85,MATCH(1,(('Out cOSTbis'!$A$2:$A$85=A379)*('Out cOSTbis'!$B$2:$B$85=B379)*('Out cOSTbis'!$D$2:$D$85=C379)*('Out cOSTbis'!$E$2:$E$85&lt;=D379)*('Out cOSTbis'!$F$2:$F$85&gt;=D379)*(F379&gt;='Out cOSTbis'!$I$2:$I$85)*(F379&lt;='Out cOSTbis'!$J$2:$J$85)*(E379&gt;='Out cOSTbis'!$G$2:$G$85)*(E379&lt;='Out cOSTbis'!$H$2:$H$85)),0)+1,1)*E379+F379*0.12</f>
        <v>#N/A</v>
      </c>
    </row>
    <row r="380" spans="1:7">
      <c r="A380" s="1" t="s">
        <v>21</v>
      </c>
      <c r="B380" s="1" t="s">
        <v>6</v>
      </c>
      <c r="C380" s="1" t="s">
        <v>24</v>
      </c>
      <c r="D380" s="31">
        <v>41315</v>
      </c>
      <c r="E380" s="1">
        <v>9.6720000000000006</v>
      </c>
      <c r="F380" s="1">
        <v>40</v>
      </c>
      <c r="G380" t="e">
        <f t="array" ref="G380">INDEX('Out cOSTbis'!$K$1:$K$85,MATCH(1,(('Out cOSTbis'!$A$2:$A$85=A380)*('Out cOSTbis'!$B$2:$B$85=B380)*('Out cOSTbis'!$D$2:$D$85=C380)*('Out cOSTbis'!$E$2:$E$85&lt;=D380)*('Out cOSTbis'!$F$2:$F$85&gt;=D380)*(F380&gt;='Out cOSTbis'!$I$2:$I$85)*(F380&lt;='Out cOSTbis'!$J$2:$J$85)*(E380&gt;='Out cOSTbis'!$G$2:$G$85)*(E380&lt;='Out cOSTbis'!$H$2:$H$85)),0)+1,1)*E380+F380*0.12</f>
        <v>#N/A</v>
      </c>
    </row>
    <row r="381" spans="1:7">
      <c r="A381" s="1" t="s">
        <v>21</v>
      </c>
      <c r="B381" s="1" t="s">
        <v>6</v>
      </c>
      <c r="C381" s="1" t="s">
        <v>24</v>
      </c>
      <c r="D381" s="31">
        <v>41315</v>
      </c>
      <c r="E381" s="1">
        <v>7.9560000000000004</v>
      </c>
      <c r="F381" s="1">
        <v>40</v>
      </c>
      <c r="G381" t="e">
        <f t="array" ref="G381">INDEX('Out cOSTbis'!$K$1:$K$85,MATCH(1,(('Out cOSTbis'!$A$2:$A$85=A381)*('Out cOSTbis'!$B$2:$B$85=B381)*('Out cOSTbis'!$D$2:$D$85=C381)*('Out cOSTbis'!$E$2:$E$85&lt;=D381)*('Out cOSTbis'!$F$2:$F$85&gt;=D381)*(F381&gt;='Out cOSTbis'!$I$2:$I$85)*(F381&lt;='Out cOSTbis'!$J$2:$J$85)*(E381&gt;='Out cOSTbis'!$G$2:$G$85)*(E381&lt;='Out cOSTbis'!$H$2:$H$85)),0)+1,1)*E381+F381*0.12</f>
        <v>#N/A</v>
      </c>
    </row>
    <row r="382" spans="1:7">
      <c r="A382" s="1" t="s">
        <v>21</v>
      </c>
      <c r="B382" s="1" t="s">
        <v>6</v>
      </c>
      <c r="C382" s="1" t="s">
        <v>24</v>
      </c>
      <c r="D382" s="31">
        <v>41315</v>
      </c>
      <c r="E382" s="1">
        <v>0.156</v>
      </c>
      <c r="F382" s="1">
        <v>40</v>
      </c>
      <c r="G382" t="e">
        <f t="array" ref="G382">INDEX('Out cOSTbis'!$K$1:$K$85,MATCH(1,(('Out cOSTbis'!$A$2:$A$85=A382)*('Out cOSTbis'!$B$2:$B$85=B382)*('Out cOSTbis'!$D$2:$D$85=C382)*('Out cOSTbis'!$E$2:$E$85&lt;=D382)*('Out cOSTbis'!$F$2:$F$85&gt;=D382)*(F382&gt;='Out cOSTbis'!$I$2:$I$85)*(F382&lt;='Out cOSTbis'!$J$2:$J$85)*(E382&gt;='Out cOSTbis'!$G$2:$G$85)*(E382&lt;='Out cOSTbis'!$H$2:$H$85)),0)+1,1)*E382+F382*0.12</f>
        <v>#N/A</v>
      </c>
    </row>
    <row r="383" spans="1:7">
      <c r="A383" s="1" t="s">
        <v>21</v>
      </c>
      <c r="B383" s="1" t="s">
        <v>6</v>
      </c>
      <c r="C383" s="1" t="s">
        <v>24</v>
      </c>
      <c r="D383" s="31">
        <v>41315</v>
      </c>
      <c r="E383" s="1">
        <v>11.18</v>
      </c>
      <c r="F383" s="1">
        <v>127</v>
      </c>
      <c r="G383">
        <f t="array" ref="G383">INDEX('Out cOSTbis'!$K$1:$K$85,MATCH(1,(('Out cOSTbis'!$A$2:$A$85=A383)*('Out cOSTbis'!$B$2:$B$85=B383)*('Out cOSTbis'!$D$2:$D$85=C383)*('Out cOSTbis'!$E$2:$E$85&lt;=D383)*('Out cOSTbis'!$F$2:$F$85&gt;=D383)*(F383&gt;='Out cOSTbis'!$I$2:$I$85)*(F383&lt;='Out cOSTbis'!$J$2:$J$85)*(E383&gt;='Out cOSTbis'!$G$2:$G$85)*(E383&lt;='Out cOSTbis'!$H$2:$H$85)),0)+1,1)*E383+F383*0.12</f>
        <v>224.07255503669114</v>
      </c>
    </row>
    <row r="384" spans="1:7">
      <c r="A384" s="1" t="s">
        <v>21</v>
      </c>
      <c r="B384" s="1" t="s">
        <v>6</v>
      </c>
      <c r="C384" s="1" t="s">
        <v>24</v>
      </c>
      <c r="D384" s="31">
        <v>41315</v>
      </c>
      <c r="E384" s="1">
        <v>8.3849999999999998</v>
      </c>
      <c r="F384" s="1">
        <v>127</v>
      </c>
      <c r="G384">
        <f t="array" ref="G384">INDEX('Out cOSTbis'!$K$1:$K$85,MATCH(1,(('Out cOSTbis'!$A$2:$A$85=A384)*('Out cOSTbis'!$B$2:$B$85=B384)*('Out cOSTbis'!$D$2:$D$85=C384)*('Out cOSTbis'!$E$2:$E$85&lt;=D384)*('Out cOSTbis'!$F$2:$F$85&gt;=D384)*(F384&gt;='Out cOSTbis'!$I$2:$I$85)*(F384&lt;='Out cOSTbis'!$J$2:$J$85)*(E384&gt;='Out cOSTbis'!$G$2:$G$85)*(E384&lt;='Out cOSTbis'!$H$2:$H$85)),0)+1,1)*E384+F384*0.12</f>
        <v>250.25501501501503</v>
      </c>
    </row>
    <row r="385" spans="1:7">
      <c r="A385" s="1" t="s">
        <v>21</v>
      </c>
      <c r="B385" s="1" t="s">
        <v>6</v>
      </c>
      <c r="C385" s="1" t="s">
        <v>24</v>
      </c>
      <c r="D385" s="31">
        <v>41315</v>
      </c>
      <c r="E385" s="1">
        <v>1.0069999999999999</v>
      </c>
      <c r="F385" s="1">
        <v>127</v>
      </c>
      <c r="G385">
        <f t="array" ref="G385">INDEX('Out cOSTbis'!$K$1:$K$85,MATCH(1,(('Out cOSTbis'!$A$2:$A$85=A385)*('Out cOSTbis'!$B$2:$B$85=B385)*('Out cOSTbis'!$D$2:$D$85=C385)*('Out cOSTbis'!$E$2:$E$85&lt;=D385)*('Out cOSTbis'!$F$2:$F$85&gt;=D385)*(F385&gt;='Out cOSTbis'!$I$2:$I$85)*(F385&lt;='Out cOSTbis'!$J$2:$J$85)*(E385&gt;='Out cOSTbis'!$G$2:$G$85)*(E385&lt;='Out cOSTbis'!$H$2:$H$85)),0)+1,1)*E385+F385*0.12</f>
        <v>71.74501002004007</v>
      </c>
    </row>
    <row r="386" spans="1:7">
      <c r="A386" s="1" t="s">
        <v>21</v>
      </c>
      <c r="B386" s="1" t="s">
        <v>6</v>
      </c>
      <c r="C386" s="1" t="s">
        <v>24</v>
      </c>
      <c r="D386" s="31">
        <v>41315</v>
      </c>
      <c r="E386" s="1">
        <v>24.06</v>
      </c>
      <c r="F386" s="1">
        <v>201</v>
      </c>
      <c r="G386">
        <f t="array" ref="G386">INDEX('Out cOSTbis'!$K$1:$K$85,MATCH(1,(('Out cOSTbis'!$A$2:$A$85=A386)*('Out cOSTbis'!$B$2:$B$85=B386)*('Out cOSTbis'!$D$2:$D$85=C386)*('Out cOSTbis'!$E$2:$E$85&lt;=D386)*('Out cOSTbis'!$F$2:$F$85&gt;=D386)*(F386&gt;='Out cOSTbis'!$I$2:$I$85)*(F386&lt;='Out cOSTbis'!$J$2:$J$85)*(E386&gt;='Out cOSTbis'!$G$2:$G$85)*(E386&lt;='Out cOSTbis'!$H$2:$H$85)),0)+1,1)*E386+F386*0.12</f>
        <v>362.16300000000001</v>
      </c>
    </row>
    <row r="387" spans="1:7">
      <c r="A387" s="1" t="s">
        <v>21</v>
      </c>
      <c r="B387" s="1" t="s">
        <v>6</v>
      </c>
      <c r="C387" s="1" t="s">
        <v>24</v>
      </c>
      <c r="D387" s="31">
        <v>41315</v>
      </c>
      <c r="E387" s="1">
        <v>1.56</v>
      </c>
      <c r="F387" s="1">
        <v>40</v>
      </c>
      <c r="G387" t="e">
        <f t="array" ref="G387">INDEX('Out cOSTbis'!$K$1:$K$85,MATCH(1,(('Out cOSTbis'!$A$2:$A$85=A387)*('Out cOSTbis'!$B$2:$B$85=B387)*('Out cOSTbis'!$D$2:$D$85=C387)*('Out cOSTbis'!$E$2:$E$85&lt;=D387)*('Out cOSTbis'!$F$2:$F$85&gt;=D387)*(F387&gt;='Out cOSTbis'!$I$2:$I$85)*(F387&lt;='Out cOSTbis'!$J$2:$J$85)*(E387&gt;='Out cOSTbis'!$G$2:$G$85)*(E387&lt;='Out cOSTbis'!$H$2:$H$85)),0)+1,1)*E387+F387*0.12</f>
        <v>#N/A</v>
      </c>
    </row>
    <row r="388" spans="1:7">
      <c r="A388" s="1" t="s">
        <v>21</v>
      </c>
      <c r="B388" s="1" t="s">
        <v>6</v>
      </c>
      <c r="C388" s="1" t="s">
        <v>24</v>
      </c>
      <c r="D388" s="31">
        <v>41315</v>
      </c>
      <c r="E388" s="1">
        <v>0.24099999999999999</v>
      </c>
      <c r="F388" s="1">
        <v>40</v>
      </c>
      <c r="G388" t="e">
        <f t="array" ref="G388">INDEX('Out cOSTbis'!$K$1:$K$85,MATCH(1,(('Out cOSTbis'!$A$2:$A$85=A388)*('Out cOSTbis'!$B$2:$B$85=B388)*('Out cOSTbis'!$D$2:$D$85=C388)*('Out cOSTbis'!$E$2:$E$85&lt;=D388)*('Out cOSTbis'!$F$2:$F$85&gt;=D388)*(F388&gt;='Out cOSTbis'!$I$2:$I$85)*(F388&lt;='Out cOSTbis'!$J$2:$J$85)*(E388&gt;='Out cOSTbis'!$G$2:$G$85)*(E388&lt;='Out cOSTbis'!$H$2:$H$85)),0)+1,1)*E388+F388*0.12</f>
        <v>#N/A</v>
      </c>
    </row>
    <row r="389" spans="1:7">
      <c r="A389" s="1" t="s">
        <v>21</v>
      </c>
      <c r="B389" s="1" t="s">
        <v>6</v>
      </c>
      <c r="C389" s="1" t="s">
        <v>24</v>
      </c>
      <c r="D389" s="31">
        <v>41315</v>
      </c>
      <c r="E389" s="1">
        <v>0.27100000000000002</v>
      </c>
      <c r="F389" s="1">
        <v>40</v>
      </c>
      <c r="G389" t="e">
        <f t="array" ref="G389">INDEX('Out cOSTbis'!$K$1:$K$85,MATCH(1,(('Out cOSTbis'!$A$2:$A$85=A389)*('Out cOSTbis'!$B$2:$B$85=B389)*('Out cOSTbis'!$D$2:$D$85=C389)*('Out cOSTbis'!$E$2:$E$85&lt;=D389)*('Out cOSTbis'!$F$2:$F$85&gt;=D389)*(F389&gt;='Out cOSTbis'!$I$2:$I$85)*(F389&lt;='Out cOSTbis'!$J$2:$J$85)*(E389&gt;='Out cOSTbis'!$G$2:$G$85)*(E389&lt;='Out cOSTbis'!$H$2:$H$85)),0)+1,1)*E389+F389*0.12</f>
        <v>#N/A</v>
      </c>
    </row>
    <row r="390" spans="1:7">
      <c r="A390" s="1" t="s">
        <v>21</v>
      </c>
      <c r="B390" s="1" t="s">
        <v>6</v>
      </c>
      <c r="C390" s="1" t="s">
        <v>24</v>
      </c>
      <c r="D390" s="31">
        <v>41315</v>
      </c>
      <c r="E390" s="1">
        <v>0.93500000000000005</v>
      </c>
      <c r="F390" s="1">
        <v>40</v>
      </c>
      <c r="G390" t="e">
        <f t="array" ref="G390">INDEX('Out cOSTbis'!$K$1:$K$85,MATCH(1,(('Out cOSTbis'!$A$2:$A$85=A390)*('Out cOSTbis'!$B$2:$B$85=B390)*('Out cOSTbis'!$D$2:$D$85=C390)*('Out cOSTbis'!$E$2:$E$85&lt;=D390)*('Out cOSTbis'!$F$2:$F$85&gt;=D390)*(F390&gt;='Out cOSTbis'!$I$2:$I$85)*(F390&lt;='Out cOSTbis'!$J$2:$J$85)*(E390&gt;='Out cOSTbis'!$G$2:$G$85)*(E390&lt;='Out cOSTbis'!$H$2:$H$85)),0)+1,1)*E390+F390*0.12</f>
        <v>#N/A</v>
      </c>
    </row>
    <row r="391" spans="1:7">
      <c r="A391" s="1" t="s">
        <v>21</v>
      </c>
      <c r="B391" s="1" t="s">
        <v>6</v>
      </c>
      <c r="C391" s="1" t="s">
        <v>24</v>
      </c>
      <c r="D391" s="31">
        <v>41315</v>
      </c>
      <c r="E391" s="1">
        <v>0.185</v>
      </c>
      <c r="F391" s="1">
        <v>40</v>
      </c>
      <c r="G391" t="e">
        <f t="array" ref="G391">INDEX('Out cOSTbis'!$K$1:$K$85,MATCH(1,(('Out cOSTbis'!$A$2:$A$85=A391)*('Out cOSTbis'!$B$2:$B$85=B391)*('Out cOSTbis'!$D$2:$D$85=C391)*('Out cOSTbis'!$E$2:$E$85&lt;=D391)*('Out cOSTbis'!$F$2:$F$85&gt;=D391)*(F391&gt;='Out cOSTbis'!$I$2:$I$85)*(F391&lt;='Out cOSTbis'!$J$2:$J$85)*(E391&gt;='Out cOSTbis'!$G$2:$G$85)*(E391&lt;='Out cOSTbis'!$H$2:$H$85)),0)+1,1)*E391+F391*0.12</f>
        <v>#N/A</v>
      </c>
    </row>
    <row r="392" spans="1:7">
      <c r="A392" s="1" t="s">
        <v>21</v>
      </c>
      <c r="B392" s="1" t="s">
        <v>6</v>
      </c>
      <c r="C392" s="1" t="s">
        <v>24</v>
      </c>
      <c r="D392" s="31">
        <v>41315</v>
      </c>
      <c r="E392" s="1">
        <v>2.8079999999999998</v>
      </c>
      <c r="F392" s="1">
        <v>40</v>
      </c>
      <c r="G392" t="e">
        <f t="array" ref="G392">INDEX('Out cOSTbis'!$K$1:$K$85,MATCH(1,(('Out cOSTbis'!$A$2:$A$85=A392)*('Out cOSTbis'!$B$2:$B$85=B392)*('Out cOSTbis'!$D$2:$D$85=C392)*('Out cOSTbis'!$E$2:$E$85&lt;=D392)*('Out cOSTbis'!$F$2:$F$85&gt;=D392)*(F392&gt;='Out cOSTbis'!$I$2:$I$85)*(F392&lt;='Out cOSTbis'!$J$2:$J$85)*(E392&gt;='Out cOSTbis'!$G$2:$G$85)*(E392&lt;='Out cOSTbis'!$H$2:$H$85)),0)+1,1)*E392+F392*0.12</f>
        <v>#N/A</v>
      </c>
    </row>
    <row r="393" spans="1:7">
      <c r="A393" s="1" t="s">
        <v>21</v>
      </c>
      <c r="B393" s="1" t="s">
        <v>6</v>
      </c>
      <c r="C393" s="1" t="s">
        <v>24</v>
      </c>
      <c r="D393" s="31">
        <v>41315</v>
      </c>
      <c r="E393" s="1">
        <v>0.108</v>
      </c>
      <c r="F393" s="1">
        <v>40</v>
      </c>
      <c r="G393" t="e">
        <f t="array" ref="G393">INDEX('Out cOSTbis'!$K$1:$K$85,MATCH(1,(('Out cOSTbis'!$A$2:$A$85=A393)*('Out cOSTbis'!$B$2:$B$85=B393)*('Out cOSTbis'!$D$2:$D$85=C393)*('Out cOSTbis'!$E$2:$E$85&lt;=D393)*('Out cOSTbis'!$F$2:$F$85&gt;=D393)*(F393&gt;='Out cOSTbis'!$I$2:$I$85)*(F393&lt;='Out cOSTbis'!$J$2:$J$85)*(E393&gt;='Out cOSTbis'!$G$2:$G$85)*(E393&lt;='Out cOSTbis'!$H$2:$H$85)),0)+1,1)*E393+F393*0.12</f>
        <v>#N/A</v>
      </c>
    </row>
    <row r="394" spans="1:7">
      <c r="A394" s="1" t="s">
        <v>21</v>
      </c>
      <c r="B394" s="1" t="s">
        <v>6</v>
      </c>
      <c r="C394" s="1" t="s">
        <v>24</v>
      </c>
      <c r="D394" s="31">
        <v>41315</v>
      </c>
      <c r="E394" s="1">
        <v>0.114</v>
      </c>
      <c r="F394" s="1">
        <v>40</v>
      </c>
      <c r="G394" t="e">
        <f t="array" ref="G394">INDEX('Out cOSTbis'!$K$1:$K$85,MATCH(1,(('Out cOSTbis'!$A$2:$A$85=A394)*('Out cOSTbis'!$B$2:$B$85=B394)*('Out cOSTbis'!$D$2:$D$85=C394)*('Out cOSTbis'!$E$2:$E$85&lt;=D394)*('Out cOSTbis'!$F$2:$F$85&gt;=D394)*(F394&gt;='Out cOSTbis'!$I$2:$I$85)*(F394&lt;='Out cOSTbis'!$J$2:$J$85)*(E394&gt;='Out cOSTbis'!$G$2:$G$85)*(E394&lt;='Out cOSTbis'!$H$2:$H$85)),0)+1,1)*E394+F394*0.12</f>
        <v>#N/A</v>
      </c>
    </row>
    <row r="395" spans="1:7">
      <c r="A395" s="1" t="s">
        <v>21</v>
      </c>
      <c r="B395" s="1" t="s">
        <v>6</v>
      </c>
      <c r="C395" s="1" t="s">
        <v>24</v>
      </c>
      <c r="D395" s="31">
        <v>41315</v>
      </c>
      <c r="E395" s="1">
        <v>2.448</v>
      </c>
      <c r="F395" s="1">
        <v>14</v>
      </c>
      <c r="G395">
        <f t="array" ref="G395">INDEX('Out cOSTbis'!$K$1:$K$85,MATCH(1,(('Out cOSTbis'!$A$2:$A$85=A395)*('Out cOSTbis'!$B$2:$B$85=B395)*('Out cOSTbis'!$D$2:$D$85=C395)*('Out cOSTbis'!$E$2:$E$85&lt;=D395)*('Out cOSTbis'!$F$2:$F$85&gt;=D395)*(F395&gt;='Out cOSTbis'!$I$2:$I$85)*(F395&lt;='Out cOSTbis'!$J$2:$J$85)*(E395&gt;='Out cOSTbis'!$G$2:$G$85)*(E395&lt;='Out cOSTbis'!$H$2:$H$85)),0)+1,1)*E395+F395*0.12</f>
        <v>50.738116232464932</v>
      </c>
    </row>
    <row r="396" spans="1:7">
      <c r="A396" s="1" t="s">
        <v>21</v>
      </c>
      <c r="B396" s="1" t="s">
        <v>6</v>
      </c>
      <c r="C396" s="1" t="s">
        <v>24</v>
      </c>
      <c r="D396" s="31">
        <v>41315</v>
      </c>
      <c r="E396" s="1">
        <v>0.64</v>
      </c>
      <c r="F396" s="1">
        <v>14</v>
      </c>
      <c r="G396">
        <f t="array" ref="G396">INDEX('Out cOSTbis'!$K$1:$K$85,MATCH(1,(('Out cOSTbis'!$A$2:$A$85=A396)*('Out cOSTbis'!$B$2:$B$85=B396)*('Out cOSTbis'!$D$2:$D$85=C396)*('Out cOSTbis'!$E$2:$E$85&lt;=D396)*('Out cOSTbis'!$F$2:$F$85&gt;=D396)*(F396&gt;='Out cOSTbis'!$I$2:$I$85)*(F396&lt;='Out cOSTbis'!$J$2:$J$85)*(E396&gt;='Out cOSTbis'!$G$2:$G$85)*(E396&lt;='Out cOSTbis'!$H$2:$H$85)),0)+1,1)*E396+F396*0.12</f>
        <v>14.505651302605211</v>
      </c>
    </row>
    <row r="397" spans="1:7">
      <c r="A397" s="1" t="s">
        <v>21</v>
      </c>
      <c r="B397" s="1" t="s">
        <v>6</v>
      </c>
      <c r="C397" s="1" t="s">
        <v>24</v>
      </c>
      <c r="D397" s="31">
        <v>41315</v>
      </c>
      <c r="E397" s="1">
        <v>2.0139999999999998</v>
      </c>
      <c r="F397" s="1">
        <v>127</v>
      </c>
      <c r="G397">
        <f t="array" ref="G397">INDEX('Out cOSTbis'!$K$1:$K$85,MATCH(1,(('Out cOSTbis'!$A$2:$A$85=A397)*('Out cOSTbis'!$B$2:$B$85=B397)*('Out cOSTbis'!$D$2:$D$85=C397)*('Out cOSTbis'!$E$2:$E$85&lt;=D397)*('Out cOSTbis'!$F$2:$F$85&gt;=D397)*(F397&gt;='Out cOSTbis'!$I$2:$I$85)*(F397&lt;='Out cOSTbis'!$J$2:$J$85)*(E397&gt;='Out cOSTbis'!$G$2:$G$85)*(E397&lt;='Out cOSTbis'!$H$2:$H$85)),0)+1,1)*E397+F397*0.12</f>
        <v>128.25002004008013</v>
      </c>
    </row>
    <row r="398" spans="1:7">
      <c r="A398" s="1" t="s">
        <v>21</v>
      </c>
      <c r="B398" s="1" t="s">
        <v>6</v>
      </c>
      <c r="C398" s="1" t="s">
        <v>24</v>
      </c>
      <c r="D398" s="31">
        <v>41315</v>
      </c>
      <c r="E398" s="1">
        <v>5.194</v>
      </c>
      <c r="F398" s="1">
        <v>127</v>
      </c>
      <c r="G398">
        <f t="array" ref="G398">INDEX('Out cOSTbis'!$K$1:$K$85,MATCH(1,(('Out cOSTbis'!$A$2:$A$85=A398)*('Out cOSTbis'!$B$2:$B$85=B398)*('Out cOSTbis'!$D$2:$D$85=C398)*('Out cOSTbis'!$E$2:$E$85&lt;=D398)*('Out cOSTbis'!$F$2:$F$85&gt;=D398)*(F398&gt;='Out cOSTbis'!$I$2:$I$85)*(F398&lt;='Out cOSTbis'!$J$2:$J$85)*(E398&gt;='Out cOSTbis'!$G$2:$G$85)*(E398&lt;='Out cOSTbis'!$H$2:$H$85)),0)+1,1)*E398+F398*0.12</f>
        <v>160.81757757757759</v>
      </c>
    </row>
    <row r="399" spans="1:7">
      <c r="A399" s="1" t="s">
        <v>21</v>
      </c>
      <c r="B399" s="1" t="s">
        <v>6</v>
      </c>
      <c r="C399" s="1" t="s">
        <v>24</v>
      </c>
      <c r="D399" s="31">
        <v>41315</v>
      </c>
      <c r="E399" s="1">
        <v>5.6319999999999997</v>
      </c>
      <c r="F399" s="1">
        <v>127</v>
      </c>
      <c r="G399">
        <f t="array" ref="G399">INDEX('Out cOSTbis'!$K$1:$K$85,MATCH(1,(('Out cOSTbis'!$A$2:$A$85=A399)*('Out cOSTbis'!$B$2:$B$85=B399)*('Out cOSTbis'!$D$2:$D$85=C399)*('Out cOSTbis'!$E$2:$E$85&lt;=D399)*('Out cOSTbis'!$F$2:$F$85&gt;=D399)*(F399&gt;='Out cOSTbis'!$I$2:$I$85)*(F399&lt;='Out cOSTbis'!$J$2:$J$85)*(E399&gt;='Out cOSTbis'!$G$2:$G$85)*(E399&lt;='Out cOSTbis'!$H$2:$H$85)),0)+1,1)*E399+F399*0.12</f>
        <v>173.09385385385386</v>
      </c>
    </row>
    <row r="400" spans="1:7">
      <c r="A400" s="1" t="s">
        <v>21</v>
      </c>
      <c r="B400" s="1" t="s">
        <v>6</v>
      </c>
      <c r="C400" s="1" t="s">
        <v>24</v>
      </c>
      <c r="D400" s="31">
        <v>41315</v>
      </c>
      <c r="E400" s="1">
        <v>2.169</v>
      </c>
      <c r="F400" s="1">
        <v>127</v>
      </c>
      <c r="G400">
        <f t="array" ref="G400">INDEX('Out cOSTbis'!$K$1:$K$85,MATCH(1,(('Out cOSTbis'!$A$2:$A$85=A400)*('Out cOSTbis'!$B$2:$B$85=B400)*('Out cOSTbis'!$D$2:$D$85=C400)*('Out cOSTbis'!$E$2:$E$85&lt;=D400)*('Out cOSTbis'!$F$2:$F$85&gt;=D400)*(F400&gt;='Out cOSTbis'!$I$2:$I$85)*(F400&lt;='Out cOSTbis'!$J$2:$J$85)*(E400&gt;='Out cOSTbis'!$G$2:$G$85)*(E400&lt;='Out cOSTbis'!$H$2:$H$85)),0)+1,1)*E400+F400*0.12</f>
        <v>136.94741482965932</v>
      </c>
    </row>
    <row r="401" spans="1:7">
      <c r="A401" s="1" t="s">
        <v>21</v>
      </c>
      <c r="B401" s="1" t="s">
        <v>6</v>
      </c>
      <c r="C401" s="1" t="s">
        <v>24</v>
      </c>
      <c r="D401" s="31">
        <v>41315</v>
      </c>
      <c r="E401" s="1">
        <v>1.01</v>
      </c>
      <c r="F401" s="1">
        <v>127</v>
      </c>
      <c r="G401">
        <f t="array" ref="G401">INDEX('Out cOSTbis'!$K$1:$K$85,MATCH(1,(('Out cOSTbis'!$A$2:$A$85=A401)*('Out cOSTbis'!$B$2:$B$85=B401)*('Out cOSTbis'!$D$2:$D$85=C401)*('Out cOSTbis'!$E$2:$E$85&lt;=D401)*('Out cOSTbis'!$F$2:$F$85&gt;=D401)*(F401&gt;='Out cOSTbis'!$I$2:$I$85)*(F401&lt;='Out cOSTbis'!$J$2:$J$85)*(E401&gt;='Out cOSTbis'!$G$2:$G$85)*(E401&lt;='Out cOSTbis'!$H$2:$H$85)),0)+1,1)*E401+F401*0.12</f>
        <v>71.913346693386771</v>
      </c>
    </row>
    <row r="402" spans="1:7">
      <c r="A402" s="1" t="s">
        <v>21</v>
      </c>
      <c r="B402" s="1" t="s">
        <v>6</v>
      </c>
      <c r="C402" s="1" t="s">
        <v>24</v>
      </c>
      <c r="D402" s="31">
        <v>41315</v>
      </c>
      <c r="E402" s="1">
        <v>3.0209999999999999</v>
      </c>
      <c r="F402" s="1">
        <v>127</v>
      </c>
      <c r="G402">
        <f t="array" ref="G402">INDEX('Out cOSTbis'!$K$1:$K$85,MATCH(1,(('Out cOSTbis'!$A$2:$A$85=A402)*('Out cOSTbis'!$B$2:$B$85=B402)*('Out cOSTbis'!$D$2:$D$85=C402)*('Out cOSTbis'!$E$2:$E$85&lt;=D402)*('Out cOSTbis'!$F$2:$F$85&gt;=D402)*(F402&gt;='Out cOSTbis'!$I$2:$I$85)*(F402&lt;='Out cOSTbis'!$J$2:$J$85)*(E402&gt;='Out cOSTbis'!$G$2:$G$85)*(E402&lt;='Out cOSTbis'!$H$2:$H$85)),0)+1,1)*E402+F402*0.12</f>
        <v>184.75503006012022</v>
      </c>
    </row>
    <row r="403" spans="1:7">
      <c r="A403" s="1" t="s">
        <v>21</v>
      </c>
      <c r="B403" s="1" t="s">
        <v>6</v>
      </c>
      <c r="C403" s="1" t="s">
        <v>24</v>
      </c>
      <c r="D403" s="31">
        <v>41315</v>
      </c>
      <c r="E403" s="1">
        <v>4.2480000000000002</v>
      </c>
      <c r="F403" s="1">
        <v>147</v>
      </c>
      <c r="G403">
        <f t="array" ref="G403">INDEX('Out cOSTbis'!$K$1:$K$85,MATCH(1,(('Out cOSTbis'!$A$2:$A$85=A403)*('Out cOSTbis'!$B$2:$B$85=B403)*('Out cOSTbis'!$D$2:$D$85=C403)*('Out cOSTbis'!$E$2:$E$85&lt;=D403)*('Out cOSTbis'!$F$2:$F$85&gt;=D403)*(F403&gt;='Out cOSTbis'!$I$2:$I$85)*(F403&lt;='Out cOSTbis'!$J$2:$J$85)*(E403&gt;='Out cOSTbis'!$G$2:$G$85)*(E403&lt;='Out cOSTbis'!$H$2:$H$85)),0)+1,1)*E403+F403*0.12</f>
        <v>124.05282565130261</v>
      </c>
    </row>
    <row r="404" spans="1:7">
      <c r="A404" s="1" t="s">
        <v>21</v>
      </c>
      <c r="B404" s="1" t="s">
        <v>6</v>
      </c>
      <c r="C404" s="1" t="s">
        <v>24</v>
      </c>
      <c r="D404" s="31">
        <v>41315</v>
      </c>
      <c r="E404" s="1">
        <v>24</v>
      </c>
      <c r="F404" s="1">
        <v>322</v>
      </c>
      <c r="G404">
        <f t="array" ref="G404">INDEX('Out cOSTbis'!$K$1:$K$85,MATCH(1,(('Out cOSTbis'!$A$2:$A$85=A404)*('Out cOSTbis'!$B$2:$B$85=B404)*('Out cOSTbis'!$D$2:$D$85=C404)*('Out cOSTbis'!$E$2:$E$85&lt;=D404)*('Out cOSTbis'!$F$2:$F$85&gt;=D404)*(F404&gt;='Out cOSTbis'!$I$2:$I$85)*(F404&lt;='Out cOSTbis'!$J$2:$J$85)*(E404&gt;='Out cOSTbis'!$G$2:$G$85)*(E404&lt;='Out cOSTbis'!$H$2:$H$85)),0)+1,1)*E404+F404*0.12</f>
        <v>440.4</v>
      </c>
    </row>
    <row r="405" spans="1:7">
      <c r="A405" s="1" t="s">
        <v>21</v>
      </c>
      <c r="B405" s="1" t="s">
        <v>6</v>
      </c>
      <c r="C405" s="1" t="s">
        <v>24</v>
      </c>
      <c r="D405" s="31">
        <v>41318</v>
      </c>
      <c r="E405" s="1">
        <v>2.4060000000000001</v>
      </c>
      <c r="F405" s="1">
        <v>201</v>
      </c>
      <c r="G405">
        <f t="array" ref="G405">INDEX('Out cOSTbis'!$K$1:$K$85,MATCH(1,(('Out cOSTbis'!$A$2:$A$85=A405)*('Out cOSTbis'!$B$2:$B$85=B405)*('Out cOSTbis'!$D$2:$D$85=C405)*('Out cOSTbis'!$E$2:$E$85&lt;=D405)*('Out cOSTbis'!$F$2:$F$85&gt;=D405)*(F405&gt;='Out cOSTbis'!$I$2:$I$85)*(F405&lt;='Out cOSTbis'!$J$2:$J$85)*(E405&gt;='Out cOSTbis'!$G$2:$G$85)*(E405&lt;='Out cOSTbis'!$H$2:$H$85)),0)+1,1)*E405+F405*0.12</f>
        <v>84.390541082164333</v>
      </c>
    </row>
    <row r="406" spans="1:7">
      <c r="A406" s="1" t="s">
        <v>21</v>
      </c>
      <c r="B406" s="1" t="s">
        <v>6</v>
      </c>
      <c r="C406" s="1" t="s">
        <v>24</v>
      </c>
      <c r="D406" s="31">
        <v>41318</v>
      </c>
      <c r="E406" s="1">
        <v>6.4160000000000004</v>
      </c>
      <c r="F406" s="1">
        <v>201</v>
      </c>
      <c r="G406">
        <f t="array" ref="G406">INDEX('Out cOSTbis'!$K$1:$K$85,MATCH(1,(('Out cOSTbis'!$A$2:$A$85=A406)*('Out cOSTbis'!$B$2:$B$85=B406)*('Out cOSTbis'!$D$2:$D$85=C406)*('Out cOSTbis'!$E$2:$E$85&lt;=D406)*('Out cOSTbis'!$F$2:$F$85&gt;=D406)*(F406&gt;='Out cOSTbis'!$I$2:$I$85)*(F406&lt;='Out cOSTbis'!$J$2:$J$85)*(E406&gt;='Out cOSTbis'!$G$2:$G$85)*(E406&lt;='Out cOSTbis'!$H$2:$H$85)),0)+1,1)*E406+F406*0.12</f>
        <v>104.40028028028027</v>
      </c>
    </row>
    <row r="407" spans="1:7">
      <c r="A407" s="1" t="s">
        <v>21</v>
      </c>
      <c r="B407" s="1" t="s">
        <v>6</v>
      </c>
      <c r="C407" s="1" t="s">
        <v>24</v>
      </c>
      <c r="D407" s="31">
        <v>41318</v>
      </c>
      <c r="E407" s="1">
        <v>1.6040000000000001</v>
      </c>
      <c r="F407" s="1">
        <v>201</v>
      </c>
      <c r="G407">
        <f t="array" ref="G407">INDEX('Out cOSTbis'!$K$1:$K$85,MATCH(1,(('Out cOSTbis'!$A$2:$A$85=A407)*('Out cOSTbis'!$B$2:$B$85=B407)*('Out cOSTbis'!$D$2:$D$85=C407)*('Out cOSTbis'!$E$2:$E$85&lt;=D407)*('Out cOSTbis'!$F$2:$F$85&gt;=D407)*(F407&gt;='Out cOSTbis'!$I$2:$I$85)*(F407&lt;='Out cOSTbis'!$J$2:$J$85)*(E407&gt;='Out cOSTbis'!$G$2:$G$85)*(E407&lt;='Out cOSTbis'!$H$2:$H$85)),0)+1,1)*E407+F407*0.12</f>
        <v>64.300360721442885</v>
      </c>
    </row>
    <row r="408" spans="1:7">
      <c r="A408" s="1" t="s">
        <v>21</v>
      </c>
      <c r="B408" s="1" t="s">
        <v>6</v>
      </c>
      <c r="C408" s="1" t="s">
        <v>24</v>
      </c>
      <c r="D408" s="31">
        <v>41318</v>
      </c>
      <c r="E408" s="1">
        <v>9.6240000000000006</v>
      </c>
      <c r="F408" s="1">
        <v>201</v>
      </c>
      <c r="G408">
        <f t="array" ref="G408">INDEX('Out cOSTbis'!$K$1:$K$85,MATCH(1,(('Out cOSTbis'!$A$2:$A$85=A408)*('Out cOSTbis'!$B$2:$B$85=B408)*('Out cOSTbis'!$D$2:$D$85=C408)*('Out cOSTbis'!$E$2:$E$85&lt;=D408)*('Out cOSTbis'!$F$2:$F$85&gt;=D408)*(F408&gt;='Out cOSTbis'!$I$2:$I$85)*(F408&lt;='Out cOSTbis'!$J$2:$J$85)*(E408&gt;='Out cOSTbis'!$G$2:$G$85)*(E408&lt;='Out cOSTbis'!$H$2:$H$85)),0)+1,1)*E408+F408*0.12</f>
        <v>144.54042042042042</v>
      </c>
    </row>
    <row r="409" spans="1:7">
      <c r="A409" s="1" t="s">
        <v>21</v>
      </c>
      <c r="B409" s="1" t="s">
        <v>6</v>
      </c>
      <c r="C409" s="1" t="s">
        <v>24</v>
      </c>
      <c r="D409" s="31">
        <v>41318</v>
      </c>
      <c r="E409" s="1">
        <v>3.2080000000000002</v>
      </c>
      <c r="F409" s="1">
        <v>201</v>
      </c>
      <c r="G409">
        <f t="array" ref="G409">INDEX('Out cOSTbis'!$K$1:$K$85,MATCH(1,(('Out cOSTbis'!$A$2:$A$85=A409)*('Out cOSTbis'!$B$2:$B$85=B409)*('Out cOSTbis'!$D$2:$D$85=C409)*('Out cOSTbis'!$E$2:$E$85&lt;=D409)*('Out cOSTbis'!$F$2:$F$85&gt;=D409)*(F409&gt;='Out cOSTbis'!$I$2:$I$85)*(F409&lt;='Out cOSTbis'!$J$2:$J$85)*(E409&gt;='Out cOSTbis'!$G$2:$G$85)*(E409&lt;='Out cOSTbis'!$H$2:$H$85)),0)+1,1)*E409+F409*0.12</f>
        <v>104.48072144288577</v>
      </c>
    </row>
    <row r="410" spans="1:7">
      <c r="A410" s="1" t="s">
        <v>21</v>
      </c>
      <c r="B410" s="1" t="s">
        <v>6</v>
      </c>
      <c r="C410" s="1" t="s">
        <v>24</v>
      </c>
      <c r="D410" s="31">
        <v>41318</v>
      </c>
      <c r="E410" s="1">
        <v>1.218</v>
      </c>
      <c r="F410" s="1">
        <v>36</v>
      </c>
      <c r="G410" t="e">
        <f t="array" ref="G410">INDEX('Out cOSTbis'!$K$1:$K$85,MATCH(1,(('Out cOSTbis'!$A$2:$A$85=A410)*('Out cOSTbis'!$B$2:$B$85=B410)*('Out cOSTbis'!$D$2:$D$85=C410)*('Out cOSTbis'!$E$2:$E$85&lt;=D410)*('Out cOSTbis'!$F$2:$F$85&gt;=D410)*(F410&gt;='Out cOSTbis'!$I$2:$I$85)*(F410&lt;='Out cOSTbis'!$J$2:$J$85)*(E410&gt;='Out cOSTbis'!$G$2:$G$85)*(E410&lt;='Out cOSTbis'!$H$2:$H$85)),0)+1,1)*E410+F410*0.12</f>
        <v>#N/A</v>
      </c>
    </row>
    <row r="411" spans="1:7">
      <c r="A411" s="1" t="s">
        <v>21</v>
      </c>
      <c r="B411" s="1" t="s">
        <v>6</v>
      </c>
      <c r="C411" s="1" t="s">
        <v>24</v>
      </c>
      <c r="D411" s="31">
        <v>41318</v>
      </c>
      <c r="E411" s="1">
        <v>0.38400000000000001</v>
      </c>
      <c r="F411" s="1">
        <v>36</v>
      </c>
      <c r="G411" t="e">
        <f t="array" ref="G411">INDEX('Out cOSTbis'!$K$1:$K$85,MATCH(1,(('Out cOSTbis'!$A$2:$A$85=A411)*('Out cOSTbis'!$B$2:$B$85=B411)*('Out cOSTbis'!$D$2:$D$85=C411)*('Out cOSTbis'!$E$2:$E$85&lt;=D411)*('Out cOSTbis'!$F$2:$F$85&gt;=D411)*(F411&gt;='Out cOSTbis'!$I$2:$I$85)*(F411&lt;='Out cOSTbis'!$J$2:$J$85)*(E411&gt;='Out cOSTbis'!$G$2:$G$85)*(E411&lt;='Out cOSTbis'!$H$2:$H$85)),0)+1,1)*E411+F411*0.12</f>
        <v>#N/A</v>
      </c>
    </row>
    <row r="412" spans="1:7">
      <c r="A412" s="1" t="s">
        <v>21</v>
      </c>
      <c r="B412" s="1" t="s">
        <v>6</v>
      </c>
      <c r="C412" s="1" t="s">
        <v>24</v>
      </c>
      <c r="D412" s="31">
        <v>41318</v>
      </c>
      <c r="E412" s="1">
        <v>8.4000000000000005E-2</v>
      </c>
      <c r="F412" s="1">
        <v>36</v>
      </c>
      <c r="G412" t="e">
        <f t="array" ref="G412">INDEX('Out cOSTbis'!$K$1:$K$85,MATCH(1,(('Out cOSTbis'!$A$2:$A$85=A412)*('Out cOSTbis'!$B$2:$B$85=B412)*('Out cOSTbis'!$D$2:$D$85=C412)*('Out cOSTbis'!$E$2:$E$85&lt;=D412)*('Out cOSTbis'!$F$2:$F$85&gt;=D412)*(F412&gt;='Out cOSTbis'!$I$2:$I$85)*(F412&lt;='Out cOSTbis'!$J$2:$J$85)*(E412&gt;='Out cOSTbis'!$G$2:$G$85)*(E412&lt;='Out cOSTbis'!$H$2:$H$85)),0)+1,1)*E412+F412*0.12</f>
        <v>#N/A</v>
      </c>
    </row>
    <row r="413" spans="1:7">
      <c r="A413" s="1" t="s">
        <v>21</v>
      </c>
      <c r="B413" s="1" t="s">
        <v>6</v>
      </c>
      <c r="C413" s="1" t="s">
        <v>24</v>
      </c>
      <c r="D413" s="31">
        <v>41318</v>
      </c>
      <c r="E413" s="1">
        <v>1.24</v>
      </c>
      <c r="F413" s="1">
        <v>36</v>
      </c>
      <c r="G413" t="e">
        <f t="array" ref="G413">INDEX('Out cOSTbis'!$K$1:$K$85,MATCH(1,(('Out cOSTbis'!$A$2:$A$85=A413)*('Out cOSTbis'!$B$2:$B$85=B413)*('Out cOSTbis'!$D$2:$D$85=C413)*('Out cOSTbis'!$E$2:$E$85&lt;=D413)*('Out cOSTbis'!$F$2:$F$85&gt;=D413)*(F413&gt;='Out cOSTbis'!$I$2:$I$85)*(F413&lt;='Out cOSTbis'!$J$2:$J$85)*(E413&gt;='Out cOSTbis'!$G$2:$G$85)*(E413&lt;='Out cOSTbis'!$H$2:$H$85)),0)+1,1)*E413+F413*0.12</f>
        <v>#N/A</v>
      </c>
    </row>
    <row r="414" spans="1:7">
      <c r="A414" s="1" t="s">
        <v>21</v>
      </c>
      <c r="B414" s="1" t="s">
        <v>6</v>
      </c>
      <c r="C414" s="1" t="s">
        <v>24</v>
      </c>
      <c r="D414" s="31">
        <v>41318</v>
      </c>
      <c r="E414" s="1">
        <v>1.135</v>
      </c>
      <c r="F414" s="1">
        <v>36</v>
      </c>
      <c r="G414" t="e">
        <f t="array" ref="G414">INDEX('Out cOSTbis'!$K$1:$K$85,MATCH(1,(('Out cOSTbis'!$A$2:$A$85=A414)*('Out cOSTbis'!$B$2:$B$85=B414)*('Out cOSTbis'!$D$2:$D$85=C414)*('Out cOSTbis'!$E$2:$E$85&lt;=D414)*('Out cOSTbis'!$F$2:$F$85&gt;=D414)*(F414&gt;='Out cOSTbis'!$I$2:$I$85)*(F414&lt;='Out cOSTbis'!$J$2:$J$85)*(E414&gt;='Out cOSTbis'!$G$2:$G$85)*(E414&lt;='Out cOSTbis'!$H$2:$H$85)),0)+1,1)*E414+F414*0.12</f>
        <v>#N/A</v>
      </c>
    </row>
    <row r="415" spans="1:7">
      <c r="A415" s="1" t="s">
        <v>21</v>
      </c>
      <c r="B415" s="1" t="s">
        <v>6</v>
      </c>
      <c r="C415" s="1" t="s">
        <v>24</v>
      </c>
      <c r="D415" s="31">
        <v>41320</v>
      </c>
      <c r="E415" s="1">
        <v>6.4939999999999998</v>
      </c>
      <c r="F415" s="1">
        <v>79</v>
      </c>
      <c r="G415" t="e">
        <f t="array" ref="G415">INDEX('Out cOSTbis'!$K$1:$K$85,MATCH(1,(('Out cOSTbis'!$A$2:$A$85=A415)*('Out cOSTbis'!$B$2:$B$85=B415)*('Out cOSTbis'!$D$2:$D$85=C415)*('Out cOSTbis'!$E$2:$E$85&lt;=D415)*('Out cOSTbis'!$F$2:$F$85&gt;=D415)*(F415&gt;='Out cOSTbis'!$I$2:$I$85)*(F415&lt;='Out cOSTbis'!$J$2:$J$85)*(E415&gt;='Out cOSTbis'!$G$2:$G$85)*(E415&lt;='Out cOSTbis'!$H$2:$H$85)),0)+1,1)*E415+F415*0.12</f>
        <v>#N/A</v>
      </c>
    </row>
    <row r="416" spans="1:7">
      <c r="A416" s="1" t="s">
        <v>21</v>
      </c>
      <c r="B416" s="1" t="s">
        <v>6</v>
      </c>
      <c r="C416" s="1" t="s">
        <v>24</v>
      </c>
      <c r="D416" s="31">
        <v>41320</v>
      </c>
      <c r="E416" s="1">
        <v>0.29899999999999999</v>
      </c>
      <c r="F416" s="1">
        <v>79</v>
      </c>
      <c r="G416" t="e">
        <f t="array" ref="G416">INDEX('Out cOSTbis'!$K$1:$K$85,MATCH(1,(('Out cOSTbis'!$A$2:$A$85=A416)*('Out cOSTbis'!$B$2:$B$85=B416)*('Out cOSTbis'!$D$2:$D$85=C416)*('Out cOSTbis'!$E$2:$E$85&lt;=D416)*('Out cOSTbis'!$F$2:$F$85&gt;=D416)*(F416&gt;='Out cOSTbis'!$I$2:$I$85)*(F416&lt;='Out cOSTbis'!$J$2:$J$85)*(E416&gt;='Out cOSTbis'!$G$2:$G$85)*(E416&lt;='Out cOSTbis'!$H$2:$H$85)),0)+1,1)*E416+F416*0.12</f>
        <v>#N/A</v>
      </c>
    </row>
    <row r="417" spans="1:7">
      <c r="A417" s="1" t="s">
        <v>21</v>
      </c>
      <c r="B417" s="1" t="s">
        <v>6</v>
      </c>
      <c r="C417" s="1" t="s">
        <v>24</v>
      </c>
      <c r="D417" s="31">
        <v>41320</v>
      </c>
      <c r="E417" s="1">
        <v>0.104</v>
      </c>
      <c r="F417" s="1">
        <v>79</v>
      </c>
      <c r="G417" t="e">
        <f t="array" ref="G417">INDEX('Out cOSTbis'!$K$1:$K$85,MATCH(1,(('Out cOSTbis'!$A$2:$A$85=A417)*('Out cOSTbis'!$B$2:$B$85=B417)*('Out cOSTbis'!$D$2:$D$85=C417)*('Out cOSTbis'!$E$2:$E$85&lt;=D417)*('Out cOSTbis'!$F$2:$F$85&gt;=D417)*(F417&gt;='Out cOSTbis'!$I$2:$I$85)*(F417&lt;='Out cOSTbis'!$J$2:$J$85)*(E417&gt;='Out cOSTbis'!$G$2:$G$85)*(E417&lt;='Out cOSTbis'!$H$2:$H$85)),0)+1,1)*E417+F417*0.12</f>
        <v>#N/A</v>
      </c>
    </row>
    <row r="418" spans="1:7">
      <c r="A418" s="1" t="s">
        <v>21</v>
      </c>
      <c r="B418" s="1" t="s">
        <v>6</v>
      </c>
      <c r="C418" s="1" t="s">
        <v>24</v>
      </c>
      <c r="D418" s="31">
        <v>41321</v>
      </c>
      <c r="E418" s="1">
        <v>10.865</v>
      </c>
      <c r="F418" s="1">
        <v>153</v>
      </c>
      <c r="G418">
        <f t="array" ref="G418">INDEX('Out cOSTbis'!$K$1:$K$85,MATCH(1,(('Out cOSTbis'!$A$2:$A$85=A418)*('Out cOSTbis'!$B$2:$B$85=B418)*('Out cOSTbis'!$D$2:$D$85=C418)*('Out cOSTbis'!$E$2:$E$85&lt;=D418)*('Out cOSTbis'!$F$2:$F$85&gt;=D418)*(F418&gt;='Out cOSTbis'!$I$2:$I$85)*(F418&lt;='Out cOSTbis'!$J$2:$J$85)*(E418&gt;='Out cOSTbis'!$G$2:$G$85)*(E418&lt;='Out cOSTbis'!$H$2:$H$85)),0)+1,1)*E418+F418*0.12</f>
        <v>108.96206804536358</v>
      </c>
    </row>
    <row r="419" spans="1:7">
      <c r="A419" s="1" t="s">
        <v>21</v>
      </c>
      <c r="B419" s="1" t="s">
        <v>6</v>
      </c>
      <c r="C419" s="1" t="s">
        <v>24</v>
      </c>
      <c r="D419" s="31">
        <v>41321</v>
      </c>
      <c r="E419" s="1">
        <v>2.65</v>
      </c>
      <c r="F419" s="1">
        <v>153</v>
      </c>
      <c r="G419">
        <f t="array" ref="G419">INDEX('Out cOSTbis'!$K$1:$K$85,MATCH(1,(('Out cOSTbis'!$A$2:$A$85=A419)*('Out cOSTbis'!$B$2:$B$85=B419)*('Out cOSTbis'!$D$2:$D$85=C419)*('Out cOSTbis'!$E$2:$E$85&lt;=D419)*('Out cOSTbis'!$F$2:$F$85&gt;=D419)*(F419&gt;='Out cOSTbis'!$I$2:$I$85)*(F419&lt;='Out cOSTbis'!$J$2:$J$85)*(E419&gt;='Out cOSTbis'!$G$2:$G$85)*(E419&lt;='Out cOSTbis'!$H$2:$H$85)),0)+1,1)*E419+F419*0.12</f>
        <v>84.742765531062119</v>
      </c>
    </row>
    <row r="420" spans="1:7">
      <c r="A420" s="1" t="s">
        <v>21</v>
      </c>
      <c r="B420" s="1" t="s">
        <v>6</v>
      </c>
      <c r="C420" s="1" t="s">
        <v>24</v>
      </c>
      <c r="D420" s="31">
        <v>41321</v>
      </c>
      <c r="E420" s="1">
        <v>0.63400000000000001</v>
      </c>
      <c r="F420" s="1">
        <v>129</v>
      </c>
      <c r="G420">
        <f t="array" ref="G420">INDEX('Out cOSTbis'!$K$1:$K$85,MATCH(1,(('Out cOSTbis'!$A$2:$A$85=A420)*('Out cOSTbis'!$B$2:$B$85=B420)*('Out cOSTbis'!$D$2:$D$85=C420)*('Out cOSTbis'!$E$2:$E$85&lt;=D420)*('Out cOSTbis'!$F$2:$F$85&gt;=D420)*(F420&gt;='Out cOSTbis'!$I$2:$I$85)*(F420&lt;='Out cOSTbis'!$J$2:$J$85)*(E420&gt;='Out cOSTbis'!$G$2:$G$85)*(E420&lt;='Out cOSTbis'!$H$2:$H$85)),0)+1,1)*E420+F420*0.12</f>
        <v>51.055150300601198</v>
      </c>
    </row>
    <row r="421" spans="1:7">
      <c r="A421" s="1" t="s">
        <v>21</v>
      </c>
      <c r="B421" s="1" t="s">
        <v>6</v>
      </c>
      <c r="C421" s="1" t="s">
        <v>24</v>
      </c>
      <c r="D421" s="31">
        <v>41321</v>
      </c>
      <c r="E421" s="1">
        <v>0.23799999999999999</v>
      </c>
      <c r="F421" s="1">
        <v>129</v>
      </c>
      <c r="G421">
        <f t="array" ref="G421">INDEX('Out cOSTbis'!$K$1:$K$85,MATCH(1,(('Out cOSTbis'!$A$2:$A$85=A421)*('Out cOSTbis'!$B$2:$B$85=B421)*('Out cOSTbis'!$D$2:$D$85=C421)*('Out cOSTbis'!$E$2:$E$85&lt;=D421)*('Out cOSTbis'!$F$2:$F$85&gt;=D421)*(F421&gt;='Out cOSTbis'!$I$2:$I$85)*(F421&lt;='Out cOSTbis'!$J$2:$J$85)*(E421&gt;='Out cOSTbis'!$G$2:$G$85)*(E421&lt;='Out cOSTbis'!$H$2:$H$85)),0)+1,1)*E421+F421*0.12</f>
        <v>28.834709418837672</v>
      </c>
    </row>
    <row r="422" spans="1:7">
      <c r="A422" s="1" t="s">
        <v>21</v>
      </c>
      <c r="B422" s="1" t="s">
        <v>6</v>
      </c>
      <c r="C422" s="1" t="s">
        <v>24</v>
      </c>
      <c r="D422" s="31">
        <v>41321</v>
      </c>
      <c r="E422" s="1">
        <v>0.35099999999999998</v>
      </c>
      <c r="F422" s="1">
        <v>129</v>
      </c>
      <c r="G422">
        <f t="array" ref="G422">INDEX('Out cOSTbis'!$K$1:$K$85,MATCH(1,(('Out cOSTbis'!$A$2:$A$85=A422)*('Out cOSTbis'!$B$2:$B$85=B422)*('Out cOSTbis'!$D$2:$D$85=C422)*('Out cOSTbis'!$E$2:$E$85&lt;=D422)*('Out cOSTbis'!$F$2:$F$85&gt;=D422)*(F422&gt;='Out cOSTbis'!$I$2:$I$85)*(F422&lt;='Out cOSTbis'!$J$2:$J$85)*(E422&gt;='Out cOSTbis'!$G$2:$G$85)*(E422&lt;='Out cOSTbis'!$H$2:$H$85)),0)+1,1)*E422+F422*0.12</f>
        <v>35.175390781563124</v>
      </c>
    </row>
    <row r="423" spans="1:7">
      <c r="A423" s="1" t="s">
        <v>21</v>
      </c>
      <c r="B423" s="1" t="s">
        <v>6</v>
      </c>
      <c r="C423" s="1" t="s">
        <v>24</v>
      </c>
      <c r="D423" s="31">
        <v>41321</v>
      </c>
      <c r="E423" s="1">
        <v>0.73499999999999999</v>
      </c>
      <c r="F423" s="1">
        <v>129</v>
      </c>
      <c r="G423">
        <f t="array" ref="G423">INDEX('Out cOSTbis'!$K$1:$K$85,MATCH(1,(('Out cOSTbis'!$A$2:$A$85=A423)*('Out cOSTbis'!$B$2:$B$85=B423)*('Out cOSTbis'!$D$2:$D$85=C423)*('Out cOSTbis'!$E$2:$E$85&lt;=D423)*('Out cOSTbis'!$F$2:$F$85&gt;=D423)*(F423&gt;='Out cOSTbis'!$I$2:$I$85)*(F423&lt;='Out cOSTbis'!$J$2:$J$85)*(E423&gt;='Out cOSTbis'!$G$2:$G$85)*(E423&lt;='Out cOSTbis'!$H$2:$H$85)),0)+1,1)*E423+F423*0.12</f>
        <v>56.72248496993987</v>
      </c>
    </row>
    <row r="424" spans="1:7">
      <c r="A424" s="1" t="s">
        <v>21</v>
      </c>
      <c r="B424" s="1" t="s">
        <v>6</v>
      </c>
      <c r="C424" s="1" t="s">
        <v>24</v>
      </c>
      <c r="D424" s="31">
        <v>41321</v>
      </c>
      <c r="E424" s="1">
        <v>1.296</v>
      </c>
      <c r="F424" s="1">
        <v>129</v>
      </c>
      <c r="G424">
        <f t="array" ref="G424">INDEX('Out cOSTbis'!$K$1:$K$85,MATCH(1,(('Out cOSTbis'!$A$2:$A$85=A424)*('Out cOSTbis'!$B$2:$B$85=B424)*('Out cOSTbis'!$D$2:$D$85=C424)*('Out cOSTbis'!$E$2:$E$85&lt;=D424)*('Out cOSTbis'!$F$2:$F$85&gt;=D424)*(F424&gt;='Out cOSTbis'!$I$2:$I$85)*(F424&lt;='Out cOSTbis'!$J$2:$J$85)*(E424&gt;='Out cOSTbis'!$G$2:$G$85)*(E424&lt;='Out cOSTbis'!$H$2:$H$85)),0)+1,1)*E424+F424*0.12</f>
        <v>88.201442885771542</v>
      </c>
    </row>
    <row r="425" spans="1:7">
      <c r="A425" s="1" t="s">
        <v>21</v>
      </c>
      <c r="B425" s="1" t="s">
        <v>6</v>
      </c>
      <c r="C425" s="1" t="s">
        <v>24</v>
      </c>
      <c r="D425" s="31">
        <v>41321</v>
      </c>
      <c r="E425" s="1">
        <v>1.284</v>
      </c>
      <c r="F425" s="1">
        <v>305</v>
      </c>
      <c r="G425">
        <f t="array" ref="G425">INDEX('Out cOSTbis'!$K$1:$K$85,MATCH(1,(('Out cOSTbis'!$A$2:$A$85=A425)*('Out cOSTbis'!$B$2:$B$85=B425)*('Out cOSTbis'!$D$2:$D$85=C425)*('Out cOSTbis'!$E$2:$E$85&lt;=D425)*('Out cOSTbis'!$F$2:$F$85&gt;=D425)*(F425&gt;='Out cOSTbis'!$I$2:$I$85)*(F425&lt;='Out cOSTbis'!$J$2:$J$85)*(E425&gt;='Out cOSTbis'!$G$2:$G$85)*(E425&lt;='Out cOSTbis'!$H$2:$H$85)),0)+1,1)*E425+F425*0.12</f>
        <v>68.764328657314636</v>
      </c>
    </row>
    <row r="426" spans="1:7">
      <c r="A426" s="1" t="s">
        <v>21</v>
      </c>
      <c r="B426" s="1" t="s">
        <v>6</v>
      </c>
      <c r="C426" s="1" t="s">
        <v>24</v>
      </c>
      <c r="D426" s="31">
        <v>41322</v>
      </c>
      <c r="E426" s="1">
        <v>4.7679999999999998</v>
      </c>
      <c r="F426" s="1">
        <v>322</v>
      </c>
      <c r="G426">
        <f t="array" ref="G426">INDEX('Out cOSTbis'!$K$1:$K$85,MATCH(1,(('Out cOSTbis'!$A$2:$A$85=A426)*('Out cOSTbis'!$B$2:$B$85=B426)*('Out cOSTbis'!$D$2:$D$85=C426)*('Out cOSTbis'!$E$2:$E$85&lt;=D426)*('Out cOSTbis'!$F$2:$F$85&gt;=D426)*(F426&gt;='Out cOSTbis'!$I$2:$I$85)*(F426&lt;='Out cOSTbis'!$J$2:$J$85)*(E426&gt;='Out cOSTbis'!$G$2:$G$85)*(E426&lt;='Out cOSTbis'!$H$2:$H$85)),0)+1,1)*E426+F426*0.12</f>
        <v>158.07887775551103</v>
      </c>
    </row>
    <row r="427" spans="1:7">
      <c r="A427" s="1" t="s">
        <v>21</v>
      </c>
      <c r="B427" s="1" t="s">
        <v>6</v>
      </c>
      <c r="C427" s="1" t="s">
        <v>24</v>
      </c>
      <c r="D427" s="31">
        <v>41322</v>
      </c>
      <c r="E427" s="1">
        <v>2.82</v>
      </c>
      <c r="F427" s="1">
        <v>322</v>
      </c>
      <c r="G427">
        <f t="array" ref="G427">INDEX('Out cOSTbis'!$K$1:$K$85,MATCH(1,(('Out cOSTbis'!$A$2:$A$85=A427)*('Out cOSTbis'!$B$2:$B$85=B427)*('Out cOSTbis'!$D$2:$D$85=C427)*('Out cOSTbis'!$E$2:$E$85&lt;=D427)*('Out cOSTbis'!$F$2:$F$85&gt;=D427)*(F427&gt;='Out cOSTbis'!$I$2:$I$85)*(F427&lt;='Out cOSTbis'!$J$2:$J$85)*(E427&gt;='Out cOSTbis'!$G$2:$G$85)*(E427&lt;='Out cOSTbis'!$H$2:$H$85)),0)+1,1)*E427+F427*0.12</f>
        <v>109.28128256513025</v>
      </c>
    </row>
    <row r="428" spans="1:7">
      <c r="A428" s="1" t="s">
        <v>21</v>
      </c>
      <c r="B428" s="1" t="s">
        <v>6</v>
      </c>
      <c r="C428" s="1" t="s">
        <v>24</v>
      </c>
      <c r="D428" s="31">
        <v>41322</v>
      </c>
      <c r="E428" s="1">
        <v>14.294</v>
      </c>
      <c r="F428" s="1">
        <v>322</v>
      </c>
      <c r="G428">
        <f t="array" ref="G428">INDEX('Out cOSTbis'!$K$1:$K$85,MATCH(1,(('Out cOSTbis'!$A$2:$A$85=A428)*('Out cOSTbis'!$B$2:$B$85=B428)*('Out cOSTbis'!$D$2:$D$85=C428)*('Out cOSTbis'!$E$2:$E$85&lt;=D428)*('Out cOSTbis'!$F$2:$F$85&gt;=D428)*(F428&gt;='Out cOSTbis'!$I$2:$I$85)*(F428&lt;='Out cOSTbis'!$J$2:$J$85)*(E428&gt;='Out cOSTbis'!$G$2:$G$85)*(E428&lt;='Out cOSTbis'!$H$2:$H$85)),0)+1,1)*E428+F428*0.12</f>
        <v>438.30024000000003</v>
      </c>
    </row>
    <row r="429" spans="1:7">
      <c r="A429" s="1" t="s">
        <v>21</v>
      </c>
      <c r="B429" s="1" t="s">
        <v>6</v>
      </c>
      <c r="C429" s="1" t="s">
        <v>24</v>
      </c>
      <c r="D429" s="31">
        <v>41322</v>
      </c>
      <c r="E429" s="1">
        <v>1.952</v>
      </c>
      <c r="F429" s="1">
        <v>322</v>
      </c>
      <c r="G429">
        <f t="array" ref="G429">INDEX('Out cOSTbis'!$K$1:$K$85,MATCH(1,(('Out cOSTbis'!$A$2:$A$85=A429)*('Out cOSTbis'!$B$2:$B$85=B429)*('Out cOSTbis'!$D$2:$D$85=C429)*('Out cOSTbis'!$E$2:$E$85&lt;=D429)*('Out cOSTbis'!$F$2:$F$85&gt;=D429)*(F429&gt;='Out cOSTbis'!$I$2:$I$85)*(F429&lt;='Out cOSTbis'!$J$2:$J$85)*(E429&gt;='Out cOSTbis'!$G$2:$G$85)*(E429&lt;='Out cOSTbis'!$H$2:$H$85)),0)+1,1)*E429+F429*0.12</f>
        <v>87.537795591182373</v>
      </c>
    </row>
    <row r="430" spans="1:7">
      <c r="A430" s="1" t="s">
        <v>21</v>
      </c>
      <c r="B430" s="1" t="s">
        <v>6</v>
      </c>
      <c r="C430" s="1" t="s">
        <v>24</v>
      </c>
      <c r="D430" s="31">
        <v>41322</v>
      </c>
      <c r="E430" s="1">
        <v>7.1959999999999997</v>
      </c>
      <c r="F430" s="1">
        <v>322</v>
      </c>
      <c r="G430">
        <f t="array" ref="G430">INDEX('Out cOSTbis'!$K$1:$K$85,MATCH(1,(('Out cOSTbis'!$A$2:$A$85=A430)*('Out cOSTbis'!$B$2:$B$85=B430)*('Out cOSTbis'!$D$2:$D$85=C430)*('Out cOSTbis'!$E$2:$E$85&lt;=D430)*('Out cOSTbis'!$F$2:$F$85&gt;=D430)*(F430&gt;='Out cOSTbis'!$I$2:$I$85)*(F430&lt;='Out cOSTbis'!$J$2:$J$85)*(E430&gt;='Out cOSTbis'!$G$2:$G$85)*(E430&lt;='Out cOSTbis'!$H$2:$H$85)),0)+1,1)*E430+F430*0.12</f>
        <v>381.96116000000001</v>
      </c>
    </row>
    <row r="431" spans="1:7">
      <c r="A431" s="1" t="s">
        <v>21</v>
      </c>
      <c r="B431" s="1" t="s">
        <v>6</v>
      </c>
      <c r="C431" s="1" t="s">
        <v>24</v>
      </c>
      <c r="D431" s="31">
        <v>41322</v>
      </c>
      <c r="E431" s="1">
        <v>4.6980000000000004</v>
      </c>
      <c r="F431" s="1">
        <v>322</v>
      </c>
      <c r="G431">
        <f t="array" ref="G431">INDEX('Out cOSTbis'!$K$1:$K$85,MATCH(1,(('Out cOSTbis'!$A$2:$A$85=A431)*('Out cOSTbis'!$B$2:$B$85=B431)*('Out cOSTbis'!$D$2:$D$85=C431)*('Out cOSTbis'!$E$2:$E$85&lt;=D431)*('Out cOSTbis'!$F$2:$F$85&gt;=D431)*(F431&gt;='Out cOSTbis'!$I$2:$I$85)*(F431&lt;='Out cOSTbis'!$J$2:$J$85)*(E431&gt;='Out cOSTbis'!$G$2:$G$85)*(E431&lt;='Out cOSTbis'!$H$2:$H$85)),0)+1,1)*E431+F431*0.12</f>
        <v>156.32537074148297</v>
      </c>
    </row>
    <row r="432" spans="1:7">
      <c r="A432" s="1" t="s">
        <v>21</v>
      </c>
      <c r="B432" s="1" t="s">
        <v>6</v>
      </c>
      <c r="C432" s="1" t="s">
        <v>24</v>
      </c>
      <c r="D432" s="31">
        <v>41322</v>
      </c>
      <c r="E432" s="1">
        <v>11.938000000000001</v>
      </c>
      <c r="F432" s="1">
        <v>322</v>
      </c>
      <c r="G432">
        <f t="array" ref="G432">INDEX('Out cOSTbis'!$K$1:$K$85,MATCH(1,(('Out cOSTbis'!$A$2:$A$85=A432)*('Out cOSTbis'!$B$2:$B$85=B432)*('Out cOSTbis'!$D$2:$D$85=C432)*('Out cOSTbis'!$E$2:$E$85&lt;=D432)*('Out cOSTbis'!$F$2:$F$85&gt;=D432)*(F432&gt;='Out cOSTbis'!$I$2:$I$85)*(F432&lt;='Out cOSTbis'!$J$2:$J$85)*(E432&gt;='Out cOSTbis'!$G$2:$G$85)*(E432&lt;='Out cOSTbis'!$H$2:$H$85)),0)+1,1)*E432+F432*0.12</f>
        <v>372.42648000000003</v>
      </c>
    </row>
    <row r="433" spans="1:7">
      <c r="A433" s="1" t="s">
        <v>21</v>
      </c>
      <c r="B433" s="1" t="s">
        <v>6</v>
      </c>
      <c r="C433" s="1" t="s">
        <v>24</v>
      </c>
      <c r="D433" s="31">
        <v>41322</v>
      </c>
      <c r="E433" s="1">
        <v>0.13200000000000001</v>
      </c>
      <c r="F433" s="1">
        <v>322</v>
      </c>
      <c r="G433">
        <f t="array" ref="G433">INDEX('Out cOSTbis'!$K$1:$K$85,MATCH(1,(('Out cOSTbis'!$A$2:$A$85=A433)*('Out cOSTbis'!$B$2:$B$85=B433)*('Out cOSTbis'!$D$2:$D$85=C433)*('Out cOSTbis'!$E$2:$E$85&lt;=D433)*('Out cOSTbis'!$F$2:$F$85&gt;=D433)*(F433&gt;='Out cOSTbis'!$I$2:$I$85)*(F433&lt;='Out cOSTbis'!$J$2:$J$85)*(E433&gt;='Out cOSTbis'!$G$2:$G$85)*(E433&lt;='Out cOSTbis'!$H$2:$H$85)),0)+1,1)*E433+F433*0.12</f>
        <v>41.946613226452904</v>
      </c>
    </row>
    <row r="434" spans="1:7">
      <c r="A434" s="1" t="s">
        <v>21</v>
      </c>
      <c r="B434" s="1" t="s">
        <v>6</v>
      </c>
      <c r="C434" s="1" t="s">
        <v>24</v>
      </c>
      <c r="D434" s="31">
        <v>41322</v>
      </c>
      <c r="E434" s="1">
        <v>3.5999999999999997E-2</v>
      </c>
      <c r="F434" s="1">
        <v>322</v>
      </c>
      <c r="G434">
        <f t="array" ref="G434">INDEX('Out cOSTbis'!$K$1:$K$85,MATCH(1,(('Out cOSTbis'!$A$2:$A$85=A434)*('Out cOSTbis'!$B$2:$B$85=B434)*('Out cOSTbis'!$D$2:$D$85=C434)*('Out cOSTbis'!$E$2:$E$85&lt;=D434)*('Out cOSTbis'!$F$2:$F$85&gt;=D434)*(F434&gt;='Out cOSTbis'!$I$2:$I$85)*(F434&lt;='Out cOSTbis'!$J$2:$J$85)*(E434&gt;='Out cOSTbis'!$G$2:$G$85)*(E434&lt;='Out cOSTbis'!$H$2:$H$85)),0)+1,1)*E434+F434*0.12</f>
        <v>39.541803607214426</v>
      </c>
    </row>
    <row r="435" spans="1:7">
      <c r="A435" s="1" t="s">
        <v>21</v>
      </c>
      <c r="B435" s="1" t="s">
        <v>6</v>
      </c>
      <c r="C435" s="1" t="s">
        <v>24</v>
      </c>
      <c r="D435" s="31">
        <v>41325</v>
      </c>
      <c r="E435" s="1">
        <v>1.6080000000000001</v>
      </c>
      <c r="F435" s="1">
        <v>44</v>
      </c>
      <c r="G435" t="e">
        <f t="array" ref="G435">INDEX('Out cOSTbis'!$K$1:$K$85,MATCH(1,(('Out cOSTbis'!$A$2:$A$85=A435)*('Out cOSTbis'!$B$2:$B$85=B435)*('Out cOSTbis'!$D$2:$D$85=C435)*('Out cOSTbis'!$E$2:$E$85&lt;=D435)*('Out cOSTbis'!$F$2:$F$85&gt;=D435)*(F435&gt;='Out cOSTbis'!$I$2:$I$85)*(F435&lt;='Out cOSTbis'!$J$2:$J$85)*(E435&gt;='Out cOSTbis'!$G$2:$G$85)*(E435&lt;='Out cOSTbis'!$H$2:$H$85)),0)+1,1)*E435+F435*0.12</f>
        <v>#N/A</v>
      </c>
    </row>
    <row r="436" spans="1:7">
      <c r="A436" s="1" t="s">
        <v>21</v>
      </c>
      <c r="B436" s="1" t="s">
        <v>6</v>
      </c>
      <c r="C436" s="1" t="s">
        <v>24</v>
      </c>
      <c r="D436" s="31">
        <v>41325</v>
      </c>
      <c r="E436" s="1">
        <v>1.5029999999999999</v>
      </c>
      <c r="F436" s="1">
        <v>44</v>
      </c>
      <c r="G436" t="e">
        <f t="array" ref="G436">INDEX('Out cOSTbis'!$K$1:$K$85,MATCH(1,(('Out cOSTbis'!$A$2:$A$85=A436)*('Out cOSTbis'!$B$2:$B$85=B436)*('Out cOSTbis'!$D$2:$D$85=C436)*('Out cOSTbis'!$E$2:$E$85&lt;=D436)*('Out cOSTbis'!$F$2:$F$85&gt;=D436)*(F436&gt;='Out cOSTbis'!$I$2:$I$85)*(F436&lt;='Out cOSTbis'!$J$2:$J$85)*(E436&gt;='Out cOSTbis'!$G$2:$G$85)*(E436&lt;='Out cOSTbis'!$H$2:$H$85)),0)+1,1)*E436+F436*0.12</f>
        <v>#N/A</v>
      </c>
    </row>
    <row r="437" spans="1:7">
      <c r="A437" s="1" t="s">
        <v>21</v>
      </c>
      <c r="B437" s="1" t="s">
        <v>6</v>
      </c>
      <c r="C437" s="1" t="s">
        <v>24</v>
      </c>
      <c r="D437" s="31">
        <v>41325</v>
      </c>
      <c r="E437" s="1">
        <v>0.14699999999999999</v>
      </c>
      <c r="F437" s="1">
        <v>44</v>
      </c>
      <c r="G437" t="e">
        <f t="array" ref="G437">INDEX('Out cOSTbis'!$K$1:$K$85,MATCH(1,(('Out cOSTbis'!$A$2:$A$85=A437)*('Out cOSTbis'!$B$2:$B$85=B437)*('Out cOSTbis'!$D$2:$D$85=C437)*('Out cOSTbis'!$E$2:$E$85&lt;=D437)*('Out cOSTbis'!$F$2:$F$85&gt;=D437)*(F437&gt;='Out cOSTbis'!$I$2:$I$85)*(F437&lt;='Out cOSTbis'!$J$2:$J$85)*(E437&gt;='Out cOSTbis'!$G$2:$G$85)*(E437&lt;='Out cOSTbis'!$H$2:$H$85)),0)+1,1)*E437+F437*0.12</f>
        <v>#N/A</v>
      </c>
    </row>
    <row r="438" spans="1:7">
      <c r="A438" s="1" t="s">
        <v>21</v>
      </c>
      <c r="B438" s="1" t="s">
        <v>6</v>
      </c>
      <c r="C438" s="1" t="s">
        <v>24</v>
      </c>
      <c r="D438" s="31">
        <v>41325</v>
      </c>
      <c r="E438" s="1">
        <v>7.7279999999999998</v>
      </c>
      <c r="F438" s="1">
        <v>291</v>
      </c>
      <c r="G438">
        <f t="array" ref="G438">INDEX('Out cOSTbis'!$K$1:$K$85,MATCH(1,(('Out cOSTbis'!$A$2:$A$85=A438)*('Out cOSTbis'!$B$2:$B$85=B438)*('Out cOSTbis'!$D$2:$D$85=C438)*('Out cOSTbis'!$E$2:$E$85&lt;=D438)*('Out cOSTbis'!$F$2:$F$85&gt;=D438)*(F438&gt;='Out cOSTbis'!$I$2:$I$85)*(F438&lt;='Out cOSTbis'!$J$2:$J$85)*(E438&gt;='Out cOSTbis'!$G$2:$G$85)*(E438&lt;='Out cOSTbis'!$H$2:$H$85)),0)+1,1)*E438+F438*0.12</f>
        <v>403.62288000000001</v>
      </c>
    </row>
    <row r="439" spans="1:7">
      <c r="A439" s="1" t="s">
        <v>21</v>
      </c>
      <c r="B439" s="1" t="s">
        <v>6</v>
      </c>
      <c r="C439" s="1" t="s">
        <v>24</v>
      </c>
      <c r="D439" s="31">
        <v>41325</v>
      </c>
      <c r="E439" s="1">
        <v>4.0199999999999996</v>
      </c>
      <c r="F439" s="1">
        <v>242</v>
      </c>
      <c r="G439">
        <f t="array" ref="G439">INDEX('Out cOSTbis'!$K$1:$K$85,MATCH(1,(('Out cOSTbis'!$A$2:$A$85=A439)*('Out cOSTbis'!$B$2:$B$85=B439)*('Out cOSTbis'!$D$2:$D$85=C439)*('Out cOSTbis'!$E$2:$E$85&lt;=D439)*('Out cOSTbis'!$F$2:$F$85&gt;=D439)*(F439&gt;='Out cOSTbis'!$I$2:$I$85)*(F439&lt;='Out cOSTbis'!$J$2:$J$85)*(E439&gt;='Out cOSTbis'!$G$2:$G$85)*(E439&lt;='Out cOSTbis'!$H$2:$H$85)),0)+1,1)*E439+F439*0.12</f>
        <v>129.74140280561122</v>
      </c>
    </row>
    <row r="440" spans="1:7">
      <c r="A440" s="1" t="s">
        <v>21</v>
      </c>
      <c r="B440" s="1" t="s">
        <v>6</v>
      </c>
      <c r="C440" s="1" t="s">
        <v>24</v>
      </c>
      <c r="D440" s="31">
        <v>41325</v>
      </c>
      <c r="E440" s="1">
        <v>16.079999999999998</v>
      </c>
      <c r="F440" s="1">
        <v>242</v>
      </c>
      <c r="G440">
        <f t="array" ref="G440">INDEX('Out cOSTbis'!$K$1:$K$85,MATCH(1,(('Out cOSTbis'!$A$2:$A$85=A440)*('Out cOSTbis'!$B$2:$B$85=B440)*('Out cOSTbis'!$D$2:$D$85=C440)*('Out cOSTbis'!$E$2:$E$85&lt;=D440)*('Out cOSTbis'!$F$2:$F$85&gt;=D440)*(F440&gt;='Out cOSTbis'!$I$2:$I$85)*(F440&lt;='Out cOSTbis'!$J$2:$J$85)*(E440&gt;='Out cOSTbis'!$G$2:$G$85)*(E440&lt;='Out cOSTbis'!$H$2:$H$85)),0)+1,1)*E440+F440*0.12</f>
        <v>311.40479999999997</v>
      </c>
    </row>
    <row r="441" spans="1:7">
      <c r="A441" s="1" t="s">
        <v>21</v>
      </c>
      <c r="B441" s="1" t="s">
        <v>6</v>
      </c>
      <c r="C441" s="1" t="s">
        <v>24</v>
      </c>
      <c r="D441" s="31">
        <v>41325</v>
      </c>
      <c r="E441" s="1">
        <v>3.2160000000000002</v>
      </c>
      <c r="F441" s="1">
        <v>242</v>
      </c>
      <c r="G441">
        <f t="array" ref="G441">INDEX('Out cOSTbis'!$K$1:$K$85,MATCH(1,(('Out cOSTbis'!$A$2:$A$85=A441)*('Out cOSTbis'!$B$2:$B$85=B441)*('Out cOSTbis'!$D$2:$D$85=C441)*('Out cOSTbis'!$E$2:$E$85&lt;=D441)*('Out cOSTbis'!$F$2:$F$85&gt;=D441)*(F441&gt;='Out cOSTbis'!$I$2:$I$85)*(F441&lt;='Out cOSTbis'!$J$2:$J$85)*(E441&gt;='Out cOSTbis'!$G$2:$G$85)*(E441&lt;='Out cOSTbis'!$H$2:$H$85)),0)+1,1)*E441+F441*0.12</f>
        <v>109.60112224448898</v>
      </c>
    </row>
    <row r="442" spans="1:7">
      <c r="A442" s="1" t="s">
        <v>21</v>
      </c>
      <c r="B442" s="1" t="s">
        <v>6</v>
      </c>
      <c r="C442" s="1" t="s">
        <v>24</v>
      </c>
      <c r="D442" s="31">
        <v>41325</v>
      </c>
      <c r="E442" s="1">
        <v>0.80400000000000005</v>
      </c>
      <c r="F442" s="1">
        <v>242</v>
      </c>
      <c r="G442">
        <f t="array" ref="G442">INDEX('Out cOSTbis'!$K$1:$K$85,MATCH(1,(('Out cOSTbis'!$A$2:$A$85=A442)*('Out cOSTbis'!$B$2:$B$85=B442)*('Out cOSTbis'!$D$2:$D$85=C442)*('Out cOSTbis'!$E$2:$E$85&lt;=D442)*('Out cOSTbis'!$F$2:$F$85&gt;=D442)*(F442&gt;='Out cOSTbis'!$I$2:$I$85)*(F442&lt;='Out cOSTbis'!$J$2:$J$85)*(E442&gt;='Out cOSTbis'!$G$2:$G$85)*(E442&lt;='Out cOSTbis'!$H$2:$H$85)),0)+1,1)*E442+F442*0.12</f>
        <v>49.180280561122245</v>
      </c>
    </row>
    <row r="443" spans="1:7">
      <c r="A443" s="1" t="s">
        <v>21</v>
      </c>
      <c r="B443" s="1" t="s">
        <v>6</v>
      </c>
      <c r="C443" s="1" t="s">
        <v>24</v>
      </c>
      <c r="D443" s="31">
        <v>41326</v>
      </c>
      <c r="E443" s="1">
        <v>2.2080000000000002</v>
      </c>
      <c r="F443" s="1">
        <v>44</v>
      </c>
      <c r="G443" t="e">
        <f t="array" ref="G443">INDEX('Out cOSTbis'!$K$1:$K$85,MATCH(1,(('Out cOSTbis'!$A$2:$A$85=A443)*('Out cOSTbis'!$B$2:$B$85=B443)*('Out cOSTbis'!$D$2:$D$85=C443)*('Out cOSTbis'!$E$2:$E$85&lt;=D443)*('Out cOSTbis'!$F$2:$F$85&gt;=D443)*(F443&gt;='Out cOSTbis'!$I$2:$I$85)*(F443&lt;='Out cOSTbis'!$J$2:$J$85)*(E443&gt;='Out cOSTbis'!$G$2:$G$85)*(E443&lt;='Out cOSTbis'!$H$2:$H$85)),0)+1,1)*E443+F443*0.12</f>
        <v>#N/A</v>
      </c>
    </row>
    <row r="444" spans="1:7">
      <c r="A444" s="1" t="s">
        <v>21</v>
      </c>
      <c r="B444" s="1" t="s">
        <v>6</v>
      </c>
      <c r="C444" s="1" t="s">
        <v>24</v>
      </c>
      <c r="D444" s="31">
        <v>41326</v>
      </c>
      <c r="E444" s="1">
        <v>4.1310000000000002</v>
      </c>
      <c r="F444" s="1">
        <v>44</v>
      </c>
      <c r="G444" t="e">
        <f t="array" ref="G444">INDEX('Out cOSTbis'!$K$1:$K$85,MATCH(1,(('Out cOSTbis'!$A$2:$A$85=A444)*('Out cOSTbis'!$B$2:$B$85=B444)*('Out cOSTbis'!$D$2:$D$85=C444)*('Out cOSTbis'!$E$2:$E$85&lt;=D444)*('Out cOSTbis'!$F$2:$F$85&gt;=D444)*(F444&gt;='Out cOSTbis'!$I$2:$I$85)*(F444&lt;='Out cOSTbis'!$J$2:$J$85)*(E444&gt;='Out cOSTbis'!$G$2:$G$85)*(E444&lt;='Out cOSTbis'!$H$2:$H$85)),0)+1,1)*E444+F444*0.12</f>
        <v>#N/A</v>
      </c>
    </row>
    <row r="445" spans="1:7">
      <c r="A445" s="1" t="s">
        <v>21</v>
      </c>
      <c r="B445" s="1" t="s">
        <v>6</v>
      </c>
      <c r="C445" s="1" t="s">
        <v>24</v>
      </c>
      <c r="D445" s="31">
        <v>41326</v>
      </c>
      <c r="E445" s="1">
        <v>3.6720000000000002</v>
      </c>
      <c r="F445" s="1">
        <v>44</v>
      </c>
      <c r="G445" t="e">
        <f t="array" ref="G445">INDEX('Out cOSTbis'!$K$1:$K$85,MATCH(1,(('Out cOSTbis'!$A$2:$A$85=A445)*('Out cOSTbis'!$B$2:$B$85=B445)*('Out cOSTbis'!$D$2:$D$85=C445)*('Out cOSTbis'!$E$2:$E$85&lt;=D445)*('Out cOSTbis'!$F$2:$F$85&gt;=D445)*(F445&gt;='Out cOSTbis'!$I$2:$I$85)*(F445&lt;='Out cOSTbis'!$J$2:$J$85)*(E445&gt;='Out cOSTbis'!$G$2:$G$85)*(E445&lt;='Out cOSTbis'!$H$2:$H$85)),0)+1,1)*E445+F445*0.12</f>
        <v>#N/A</v>
      </c>
    </row>
    <row r="446" spans="1:7">
      <c r="A446" s="1" t="s">
        <v>21</v>
      </c>
      <c r="B446" s="1" t="s">
        <v>6</v>
      </c>
      <c r="C446" s="1" t="s">
        <v>24</v>
      </c>
      <c r="D446" s="31">
        <v>41326</v>
      </c>
      <c r="E446" s="1">
        <v>0.51200000000000001</v>
      </c>
      <c r="F446" s="1">
        <v>44</v>
      </c>
      <c r="G446" t="e">
        <f t="array" ref="G446">INDEX('Out cOSTbis'!$K$1:$K$85,MATCH(1,(('Out cOSTbis'!$A$2:$A$85=A446)*('Out cOSTbis'!$B$2:$B$85=B446)*('Out cOSTbis'!$D$2:$D$85=C446)*('Out cOSTbis'!$E$2:$E$85&lt;=D446)*('Out cOSTbis'!$F$2:$F$85&gt;=D446)*(F446&gt;='Out cOSTbis'!$I$2:$I$85)*(F446&lt;='Out cOSTbis'!$J$2:$J$85)*(E446&gt;='Out cOSTbis'!$G$2:$G$85)*(E446&lt;='Out cOSTbis'!$H$2:$H$85)),0)+1,1)*E446+F446*0.12</f>
        <v>#N/A</v>
      </c>
    </row>
    <row r="447" spans="1:7">
      <c r="A447" s="1" t="s">
        <v>21</v>
      </c>
      <c r="B447" s="1" t="s">
        <v>6</v>
      </c>
      <c r="C447" s="1" t="s">
        <v>24</v>
      </c>
      <c r="D447" s="31">
        <v>41326</v>
      </c>
      <c r="E447" s="1">
        <v>0.63900000000000001</v>
      </c>
      <c r="F447" s="1">
        <v>44</v>
      </c>
      <c r="G447" t="e">
        <f t="array" ref="G447">INDEX('Out cOSTbis'!$K$1:$K$85,MATCH(1,(('Out cOSTbis'!$A$2:$A$85=A447)*('Out cOSTbis'!$B$2:$B$85=B447)*('Out cOSTbis'!$D$2:$D$85=C447)*('Out cOSTbis'!$E$2:$E$85&lt;=D447)*('Out cOSTbis'!$F$2:$F$85&gt;=D447)*(F447&gt;='Out cOSTbis'!$I$2:$I$85)*(F447&lt;='Out cOSTbis'!$J$2:$J$85)*(E447&gt;='Out cOSTbis'!$G$2:$G$85)*(E447&lt;='Out cOSTbis'!$H$2:$H$85)),0)+1,1)*E447+F447*0.12</f>
        <v>#N/A</v>
      </c>
    </row>
    <row r="448" spans="1:7">
      <c r="A448" s="1" t="s">
        <v>21</v>
      </c>
      <c r="B448" s="1" t="s">
        <v>6</v>
      </c>
      <c r="C448" s="1" t="s">
        <v>24</v>
      </c>
      <c r="D448" s="31">
        <v>41326</v>
      </c>
      <c r="E448" s="1">
        <v>0.96899999999999997</v>
      </c>
      <c r="F448" s="1">
        <v>44</v>
      </c>
      <c r="G448" t="e">
        <f t="array" ref="G448">INDEX('Out cOSTbis'!$K$1:$K$85,MATCH(1,(('Out cOSTbis'!$A$2:$A$85=A448)*('Out cOSTbis'!$B$2:$B$85=B448)*('Out cOSTbis'!$D$2:$D$85=C448)*('Out cOSTbis'!$E$2:$E$85&lt;=D448)*('Out cOSTbis'!$F$2:$F$85&gt;=D448)*(F448&gt;='Out cOSTbis'!$I$2:$I$85)*(F448&lt;='Out cOSTbis'!$J$2:$J$85)*(E448&gt;='Out cOSTbis'!$G$2:$G$85)*(E448&lt;='Out cOSTbis'!$H$2:$H$85)),0)+1,1)*E448+F448*0.12</f>
        <v>#N/A</v>
      </c>
    </row>
    <row r="449" spans="1:7">
      <c r="A449" s="1" t="s">
        <v>21</v>
      </c>
      <c r="B449" s="1" t="s">
        <v>6</v>
      </c>
      <c r="C449" s="1" t="s">
        <v>24</v>
      </c>
      <c r="D449" s="31">
        <v>41326</v>
      </c>
      <c r="E449" s="1">
        <v>0.95099999999999996</v>
      </c>
      <c r="F449" s="1">
        <v>44</v>
      </c>
      <c r="G449" t="e">
        <f t="array" ref="G449">INDEX('Out cOSTbis'!$K$1:$K$85,MATCH(1,(('Out cOSTbis'!$A$2:$A$85=A449)*('Out cOSTbis'!$B$2:$B$85=B449)*('Out cOSTbis'!$D$2:$D$85=C449)*('Out cOSTbis'!$E$2:$E$85&lt;=D449)*('Out cOSTbis'!$F$2:$F$85&gt;=D449)*(F449&gt;='Out cOSTbis'!$I$2:$I$85)*(F449&lt;='Out cOSTbis'!$J$2:$J$85)*(E449&gt;='Out cOSTbis'!$G$2:$G$85)*(E449&lt;='Out cOSTbis'!$H$2:$H$85)),0)+1,1)*E449+F449*0.12</f>
        <v>#N/A</v>
      </c>
    </row>
    <row r="450" spans="1:7">
      <c r="A450" s="1" t="s">
        <v>21</v>
      </c>
      <c r="B450" s="1" t="s">
        <v>6</v>
      </c>
      <c r="C450" s="1" t="s">
        <v>24</v>
      </c>
      <c r="D450" s="31">
        <v>41326</v>
      </c>
      <c r="E450" s="1">
        <v>0.54500000000000004</v>
      </c>
      <c r="F450" s="1">
        <v>44</v>
      </c>
      <c r="G450" t="e">
        <f t="array" ref="G450">INDEX('Out cOSTbis'!$K$1:$K$85,MATCH(1,(('Out cOSTbis'!$A$2:$A$85=A450)*('Out cOSTbis'!$B$2:$B$85=B450)*('Out cOSTbis'!$D$2:$D$85=C450)*('Out cOSTbis'!$E$2:$E$85&lt;=D450)*('Out cOSTbis'!$F$2:$F$85&gt;=D450)*(F450&gt;='Out cOSTbis'!$I$2:$I$85)*(F450&lt;='Out cOSTbis'!$J$2:$J$85)*(E450&gt;='Out cOSTbis'!$G$2:$G$85)*(E450&lt;='Out cOSTbis'!$H$2:$H$85)),0)+1,1)*E450+F450*0.12</f>
        <v>#N/A</v>
      </c>
    </row>
    <row r="451" spans="1:7">
      <c r="A451" s="1" t="s">
        <v>21</v>
      </c>
      <c r="B451" s="1" t="s">
        <v>6</v>
      </c>
      <c r="C451" s="1" t="s">
        <v>24</v>
      </c>
      <c r="D451" s="31">
        <v>41326</v>
      </c>
      <c r="E451" s="1">
        <v>1.022</v>
      </c>
      <c r="F451" s="1">
        <v>44</v>
      </c>
      <c r="G451" t="e">
        <f t="array" ref="G451">INDEX('Out cOSTbis'!$K$1:$K$85,MATCH(1,(('Out cOSTbis'!$A$2:$A$85=A451)*('Out cOSTbis'!$B$2:$B$85=B451)*('Out cOSTbis'!$D$2:$D$85=C451)*('Out cOSTbis'!$E$2:$E$85&lt;=D451)*('Out cOSTbis'!$F$2:$F$85&gt;=D451)*(F451&gt;='Out cOSTbis'!$I$2:$I$85)*(F451&lt;='Out cOSTbis'!$J$2:$J$85)*(E451&gt;='Out cOSTbis'!$G$2:$G$85)*(E451&lt;='Out cOSTbis'!$H$2:$H$85)),0)+1,1)*E451+F451*0.12</f>
        <v>#N/A</v>
      </c>
    </row>
    <row r="452" spans="1:7">
      <c r="A452" s="1" t="s">
        <v>21</v>
      </c>
      <c r="B452" s="1" t="s">
        <v>6</v>
      </c>
      <c r="C452" s="1" t="s">
        <v>24</v>
      </c>
      <c r="D452" s="31">
        <v>41326</v>
      </c>
      <c r="E452" s="1">
        <v>2.044</v>
      </c>
      <c r="F452" s="1">
        <v>44</v>
      </c>
      <c r="G452" t="e">
        <f t="array" ref="G452">INDEX('Out cOSTbis'!$K$1:$K$85,MATCH(1,(('Out cOSTbis'!$A$2:$A$85=A452)*('Out cOSTbis'!$B$2:$B$85=B452)*('Out cOSTbis'!$D$2:$D$85=C452)*('Out cOSTbis'!$E$2:$E$85&lt;=D452)*('Out cOSTbis'!$F$2:$F$85&gt;=D452)*(F452&gt;='Out cOSTbis'!$I$2:$I$85)*(F452&lt;='Out cOSTbis'!$J$2:$J$85)*(E452&gt;='Out cOSTbis'!$G$2:$G$85)*(E452&lt;='Out cOSTbis'!$H$2:$H$85)),0)+1,1)*E452+F452*0.12</f>
        <v>#N/A</v>
      </c>
    </row>
    <row r="453" spans="1:7">
      <c r="A453" s="1" t="s">
        <v>21</v>
      </c>
      <c r="B453" s="1" t="s">
        <v>6</v>
      </c>
      <c r="C453" s="1" t="s">
        <v>24</v>
      </c>
      <c r="D453" s="31">
        <v>41326</v>
      </c>
      <c r="E453" s="1">
        <v>0.51100000000000001</v>
      </c>
      <c r="F453" s="1">
        <v>44</v>
      </c>
      <c r="G453" t="e">
        <f t="array" ref="G453">INDEX('Out cOSTbis'!$K$1:$K$85,MATCH(1,(('Out cOSTbis'!$A$2:$A$85=A453)*('Out cOSTbis'!$B$2:$B$85=B453)*('Out cOSTbis'!$D$2:$D$85=C453)*('Out cOSTbis'!$E$2:$E$85&lt;=D453)*('Out cOSTbis'!$F$2:$F$85&gt;=D453)*(F453&gt;='Out cOSTbis'!$I$2:$I$85)*(F453&lt;='Out cOSTbis'!$J$2:$J$85)*(E453&gt;='Out cOSTbis'!$G$2:$G$85)*(E453&lt;='Out cOSTbis'!$H$2:$H$85)),0)+1,1)*E453+F453*0.12</f>
        <v>#N/A</v>
      </c>
    </row>
    <row r="454" spans="1:7">
      <c r="A454" s="1" t="s">
        <v>21</v>
      </c>
      <c r="B454" s="1" t="s">
        <v>6</v>
      </c>
      <c r="C454" s="1" t="s">
        <v>24</v>
      </c>
      <c r="D454" s="31">
        <v>41326</v>
      </c>
      <c r="E454" s="1">
        <v>3.7559999999999998</v>
      </c>
      <c r="F454" s="1">
        <v>44</v>
      </c>
      <c r="G454" t="e">
        <f t="array" ref="G454">INDEX('Out cOSTbis'!$K$1:$K$85,MATCH(1,(('Out cOSTbis'!$A$2:$A$85=A454)*('Out cOSTbis'!$B$2:$B$85=B454)*('Out cOSTbis'!$D$2:$D$85=C454)*('Out cOSTbis'!$E$2:$E$85&lt;=D454)*('Out cOSTbis'!$F$2:$F$85&gt;=D454)*(F454&gt;='Out cOSTbis'!$I$2:$I$85)*(F454&lt;='Out cOSTbis'!$J$2:$J$85)*(E454&gt;='Out cOSTbis'!$G$2:$G$85)*(E454&lt;='Out cOSTbis'!$H$2:$H$85)),0)+1,1)*E454+F454*0.12</f>
        <v>#N/A</v>
      </c>
    </row>
    <row r="455" spans="1:7">
      <c r="A455" s="1" t="s">
        <v>21</v>
      </c>
      <c r="B455" s="1" t="s">
        <v>6</v>
      </c>
      <c r="C455" s="1" t="s">
        <v>24</v>
      </c>
      <c r="D455" s="31">
        <v>41326</v>
      </c>
      <c r="E455" s="1">
        <v>0.03</v>
      </c>
      <c r="F455" s="1">
        <v>44</v>
      </c>
      <c r="G455" t="e">
        <f t="array" ref="G455">INDEX('Out cOSTbis'!$K$1:$K$85,MATCH(1,(('Out cOSTbis'!$A$2:$A$85=A455)*('Out cOSTbis'!$B$2:$B$85=B455)*('Out cOSTbis'!$D$2:$D$85=C455)*('Out cOSTbis'!$E$2:$E$85&lt;=D455)*('Out cOSTbis'!$F$2:$F$85&gt;=D455)*(F455&gt;='Out cOSTbis'!$I$2:$I$85)*(F455&lt;='Out cOSTbis'!$J$2:$J$85)*(E455&gt;='Out cOSTbis'!$G$2:$G$85)*(E455&lt;='Out cOSTbis'!$H$2:$H$85)),0)+1,1)*E455+F455*0.12</f>
        <v>#N/A</v>
      </c>
    </row>
    <row r="456" spans="1:7">
      <c r="A456" s="1" t="s">
        <v>21</v>
      </c>
      <c r="B456" s="1" t="s">
        <v>6</v>
      </c>
      <c r="C456" s="1" t="s">
        <v>24</v>
      </c>
      <c r="D456" s="31">
        <v>41326</v>
      </c>
      <c r="E456" s="1">
        <v>0.14000000000000001</v>
      </c>
      <c r="F456" s="1">
        <v>44</v>
      </c>
      <c r="G456" t="e">
        <f t="array" ref="G456">INDEX('Out cOSTbis'!$K$1:$K$85,MATCH(1,(('Out cOSTbis'!$A$2:$A$85=A456)*('Out cOSTbis'!$B$2:$B$85=B456)*('Out cOSTbis'!$D$2:$D$85=C456)*('Out cOSTbis'!$E$2:$E$85&lt;=D456)*('Out cOSTbis'!$F$2:$F$85&gt;=D456)*(F456&gt;='Out cOSTbis'!$I$2:$I$85)*(F456&lt;='Out cOSTbis'!$J$2:$J$85)*(E456&gt;='Out cOSTbis'!$G$2:$G$85)*(E456&lt;='Out cOSTbis'!$H$2:$H$85)),0)+1,1)*E456+F456*0.12</f>
        <v>#N/A</v>
      </c>
    </row>
    <row r="457" spans="1:7">
      <c r="A457" s="1" t="s">
        <v>21</v>
      </c>
      <c r="B457" s="1" t="s">
        <v>6</v>
      </c>
      <c r="C457" s="1" t="s">
        <v>24</v>
      </c>
      <c r="D457" s="31">
        <v>41326</v>
      </c>
      <c r="E457" s="1">
        <v>2.415</v>
      </c>
      <c r="F457" s="1">
        <v>44</v>
      </c>
      <c r="G457" t="e">
        <f t="array" ref="G457">INDEX('Out cOSTbis'!$K$1:$K$85,MATCH(1,(('Out cOSTbis'!$A$2:$A$85=A457)*('Out cOSTbis'!$B$2:$B$85=B457)*('Out cOSTbis'!$D$2:$D$85=C457)*('Out cOSTbis'!$E$2:$E$85&lt;=D457)*('Out cOSTbis'!$F$2:$F$85&gt;=D457)*(F457&gt;='Out cOSTbis'!$I$2:$I$85)*(F457&lt;='Out cOSTbis'!$J$2:$J$85)*(E457&gt;='Out cOSTbis'!$G$2:$G$85)*(E457&lt;='Out cOSTbis'!$H$2:$H$85)),0)+1,1)*E457+F457*0.12</f>
        <v>#N/A</v>
      </c>
    </row>
    <row r="458" spans="1:7">
      <c r="A458" s="1" t="s">
        <v>21</v>
      </c>
      <c r="B458" s="1" t="s">
        <v>6</v>
      </c>
      <c r="C458" s="1" t="s">
        <v>24</v>
      </c>
      <c r="D458" s="31">
        <v>41326</v>
      </c>
      <c r="E458" s="1">
        <v>1.8160000000000001</v>
      </c>
      <c r="F458" s="1">
        <v>265</v>
      </c>
      <c r="G458" t="e">
        <f t="array" ref="G458">INDEX('Out cOSTbis'!$K$1:$K$85,MATCH(1,(('Out cOSTbis'!$A$2:$A$85=A458)*('Out cOSTbis'!$B$2:$B$85=B458)*('Out cOSTbis'!$D$2:$D$85=C458)*('Out cOSTbis'!$E$2:$E$85&lt;=D458)*('Out cOSTbis'!$F$2:$F$85&gt;=D458)*(F458&gt;='Out cOSTbis'!$I$2:$I$85)*(F458&lt;='Out cOSTbis'!$J$2:$J$85)*(E458&gt;='Out cOSTbis'!$G$2:$G$85)*(E458&lt;='Out cOSTbis'!$H$2:$H$85)),0)+1,1)*E458+F458*0.12</f>
        <v>#N/A</v>
      </c>
    </row>
    <row r="459" spans="1:7">
      <c r="A459" s="1" t="s">
        <v>21</v>
      </c>
      <c r="B459" s="1" t="s">
        <v>6</v>
      </c>
      <c r="C459" s="1" t="s">
        <v>24</v>
      </c>
      <c r="D459" s="31">
        <v>41326</v>
      </c>
      <c r="E459" s="1">
        <v>2.06</v>
      </c>
      <c r="F459" s="1">
        <v>265</v>
      </c>
      <c r="G459" t="e">
        <f t="array" ref="G459">INDEX('Out cOSTbis'!$K$1:$K$85,MATCH(1,(('Out cOSTbis'!$A$2:$A$85=A459)*('Out cOSTbis'!$B$2:$B$85=B459)*('Out cOSTbis'!$D$2:$D$85=C459)*('Out cOSTbis'!$E$2:$E$85&lt;=D459)*('Out cOSTbis'!$F$2:$F$85&gt;=D459)*(F459&gt;='Out cOSTbis'!$I$2:$I$85)*(F459&lt;='Out cOSTbis'!$J$2:$J$85)*(E459&gt;='Out cOSTbis'!$G$2:$G$85)*(E459&lt;='Out cOSTbis'!$H$2:$H$85)),0)+1,1)*E459+F459*0.12</f>
        <v>#N/A</v>
      </c>
    </row>
    <row r="460" spans="1:7">
      <c r="A460" s="1" t="s">
        <v>21</v>
      </c>
      <c r="B460" s="1" t="s">
        <v>6</v>
      </c>
      <c r="C460" s="1" t="s">
        <v>24</v>
      </c>
      <c r="D460" s="31">
        <v>41326</v>
      </c>
      <c r="E460" s="1">
        <v>1.91</v>
      </c>
      <c r="F460" s="1">
        <v>265</v>
      </c>
      <c r="G460" t="e">
        <f t="array" ref="G460">INDEX('Out cOSTbis'!$K$1:$K$85,MATCH(1,(('Out cOSTbis'!$A$2:$A$85=A460)*('Out cOSTbis'!$B$2:$B$85=B460)*('Out cOSTbis'!$D$2:$D$85=C460)*('Out cOSTbis'!$E$2:$E$85&lt;=D460)*('Out cOSTbis'!$F$2:$F$85&gt;=D460)*(F460&gt;='Out cOSTbis'!$I$2:$I$85)*(F460&lt;='Out cOSTbis'!$J$2:$J$85)*(E460&gt;='Out cOSTbis'!$G$2:$G$85)*(E460&lt;='Out cOSTbis'!$H$2:$H$85)),0)+1,1)*E460+F460*0.12</f>
        <v>#N/A</v>
      </c>
    </row>
    <row r="461" spans="1:7">
      <c r="A461" s="1" t="s">
        <v>21</v>
      </c>
      <c r="B461" s="1" t="s">
        <v>6</v>
      </c>
      <c r="C461" s="1" t="s">
        <v>24</v>
      </c>
      <c r="D461" s="31">
        <v>41326</v>
      </c>
      <c r="E461" s="1">
        <v>1.484</v>
      </c>
      <c r="F461" s="1">
        <v>147</v>
      </c>
      <c r="G461">
        <f t="array" ref="G461">INDEX('Out cOSTbis'!$K$1:$K$85,MATCH(1,(('Out cOSTbis'!$A$2:$A$85=A461)*('Out cOSTbis'!$B$2:$B$85=B461)*('Out cOSTbis'!$D$2:$D$85=C461)*('Out cOSTbis'!$E$2:$E$85&lt;=D461)*('Out cOSTbis'!$F$2:$F$85&gt;=D461)*(F461&gt;='Out cOSTbis'!$I$2:$I$85)*(F461&lt;='Out cOSTbis'!$J$2:$J$85)*(E461&gt;='Out cOSTbis'!$G$2:$G$85)*(E461&lt;='Out cOSTbis'!$H$2:$H$85)),0)+1,1)*E461+F461*0.12</f>
        <v>54.814348697394792</v>
      </c>
    </row>
    <row r="462" spans="1:7">
      <c r="A462" s="1" t="s">
        <v>21</v>
      </c>
      <c r="B462" s="1" t="s">
        <v>6</v>
      </c>
      <c r="C462" s="1" t="s">
        <v>24</v>
      </c>
      <c r="D462" s="31">
        <v>41326</v>
      </c>
      <c r="E462" s="1">
        <v>0.74199999999999999</v>
      </c>
      <c r="F462" s="1">
        <v>147</v>
      </c>
      <c r="G462">
        <f t="array" ref="G462">INDEX('Out cOSTbis'!$K$1:$K$85,MATCH(1,(('Out cOSTbis'!$A$2:$A$85=A462)*('Out cOSTbis'!$B$2:$B$85=B462)*('Out cOSTbis'!$D$2:$D$85=C462)*('Out cOSTbis'!$E$2:$E$85&lt;=D462)*('Out cOSTbis'!$F$2:$F$85&gt;=D462)*(F462&gt;='Out cOSTbis'!$I$2:$I$85)*(F462&lt;='Out cOSTbis'!$J$2:$J$85)*(E462&gt;='Out cOSTbis'!$G$2:$G$85)*(E462&lt;='Out cOSTbis'!$H$2:$H$85)),0)+1,1)*E462+F462*0.12</f>
        <v>36.227174348697396</v>
      </c>
    </row>
    <row r="463" spans="1:7">
      <c r="A463" s="1" t="s">
        <v>21</v>
      </c>
      <c r="B463" s="1" t="s">
        <v>6</v>
      </c>
      <c r="C463" s="1" t="s">
        <v>24</v>
      </c>
      <c r="D463" s="31">
        <v>41326</v>
      </c>
      <c r="E463" s="1">
        <v>1.4139999999999999</v>
      </c>
      <c r="F463" s="1">
        <v>147</v>
      </c>
      <c r="G463">
        <f t="array" ref="G463">INDEX('Out cOSTbis'!$K$1:$K$85,MATCH(1,(('Out cOSTbis'!$A$2:$A$85=A463)*('Out cOSTbis'!$B$2:$B$85=B463)*('Out cOSTbis'!$D$2:$D$85=C463)*('Out cOSTbis'!$E$2:$E$85&lt;=D463)*('Out cOSTbis'!$F$2:$F$85&gt;=D463)*(F463&gt;='Out cOSTbis'!$I$2:$I$85)*(F463&lt;='Out cOSTbis'!$J$2:$J$85)*(E463&gt;='Out cOSTbis'!$G$2:$G$85)*(E463&lt;='Out cOSTbis'!$H$2:$H$85)),0)+1,1)*E463+F463*0.12</f>
        <v>53.060841683366732</v>
      </c>
    </row>
    <row r="464" spans="1:7">
      <c r="A464" s="1" t="s">
        <v>21</v>
      </c>
      <c r="B464" s="1" t="s">
        <v>6</v>
      </c>
      <c r="C464" s="1" t="s">
        <v>24</v>
      </c>
      <c r="D464" s="31">
        <v>41326</v>
      </c>
      <c r="E464" s="1">
        <v>2.8319999999999999</v>
      </c>
      <c r="F464" s="1">
        <v>147</v>
      </c>
      <c r="G464">
        <f t="array" ref="G464">INDEX('Out cOSTbis'!$K$1:$K$85,MATCH(1,(('Out cOSTbis'!$A$2:$A$85=A464)*('Out cOSTbis'!$B$2:$B$85=B464)*('Out cOSTbis'!$D$2:$D$85=C464)*('Out cOSTbis'!$E$2:$E$85&lt;=D464)*('Out cOSTbis'!$F$2:$F$85&gt;=D464)*(F464&gt;='Out cOSTbis'!$I$2:$I$85)*(F464&lt;='Out cOSTbis'!$J$2:$J$85)*(E464&gt;='Out cOSTbis'!$G$2:$G$85)*(E464&lt;='Out cOSTbis'!$H$2:$H$85)),0)+1,1)*E464+F464*0.12</f>
        <v>88.581883767535075</v>
      </c>
    </row>
    <row r="465" spans="1:7">
      <c r="A465" s="1" t="s">
        <v>21</v>
      </c>
      <c r="B465" s="1" t="s">
        <v>6</v>
      </c>
      <c r="C465" s="1" t="s">
        <v>24</v>
      </c>
      <c r="D465" s="31">
        <v>41326</v>
      </c>
      <c r="E465" s="1">
        <v>8.4960000000000004</v>
      </c>
      <c r="F465" s="1">
        <v>147</v>
      </c>
      <c r="G465">
        <f t="array" ref="G465">INDEX('Out cOSTbis'!$K$1:$K$85,MATCH(1,(('Out cOSTbis'!$A$2:$A$85=A465)*('Out cOSTbis'!$B$2:$B$85=B465)*('Out cOSTbis'!$D$2:$D$85=C465)*('Out cOSTbis'!$E$2:$E$85&lt;=D465)*('Out cOSTbis'!$F$2:$F$85&gt;=D465)*(F465&gt;='Out cOSTbis'!$I$2:$I$85)*(F465&lt;='Out cOSTbis'!$J$2:$J$85)*(E465&gt;='Out cOSTbis'!$G$2:$G$85)*(E465&lt;='Out cOSTbis'!$H$2:$H$85)),0)+1,1)*E465+F465*0.12</f>
        <v>123.94630630630631</v>
      </c>
    </row>
    <row r="466" spans="1:7">
      <c r="A466" s="1" t="s">
        <v>21</v>
      </c>
      <c r="B466" s="1" t="s">
        <v>6</v>
      </c>
      <c r="C466" s="1" t="s">
        <v>24</v>
      </c>
      <c r="D466" s="31">
        <v>41326</v>
      </c>
      <c r="E466" s="1">
        <v>2.7919999999999998</v>
      </c>
      <c r="F466" s="1">
        <v>147</v>
      </c>
      <c r="G466">
        <f t="array" ref="G466">INDEX('Out cOSTbis'!$K$1:$K$85,MATCH(1,(('Out cOSTbis'!$A$2:$A$85=A466)*('Out cOSTbis'!$B$2:$B$85=B466)*('Out cOSTbis'!$D$2:$D$85=C466)*('Out cOSTbis'!$E$2:$E$85&lt;=D466)*('Out cOSTbis'!$F$2:$F$85&gt;=D466)*(F466&gt;='Out cOSTbis'!$I$2:$I$85)*(F466&lt;='Out cOSTbis'!$J$2:$J$85)*(E466&gt;='Out cOSTbis'!$G$2:$G$85)*(E466&lt;='Out cOSTbis'!$H$2:$H$85)),0)+1,1)*E466+F466*0.12</f>
        <v>87.579879759519031</v>
      </c>
    </row>
    <row r="467" spans="1:7">
      <c r="A467" s="1" t="s">
        <v>21</v>
      </c>
      <c r="B467" s="1" t="s">
        <v>6</v>
      </c>
      <c r="C467" s="1" t="s">
        <v>24</v>
      </c>
      <c r="D467" s="31">
        <v>41326</v>
      </c>
      <c r="E467" s="1">
        <v>2.5950000000000002</v>
      </c>
      <c r="F467" s="1">
        <v>147</v>
      </c>
      <c r="G467">
        <f t="array" ref="G467">INDEX('Out cOSTbis'!$K$1:$K$85,MATCH(1,(('Out cOSTbis'!$A$2:$A$85=A467)*('Out cOSTbis'!$B$2:$B$85=B467)*('Out cOSTbis'!$D$2:$D$85=C467)*('Out cOSTbis'!$E$2:$E$85&lt;=D467)*('Out cOSTbis'!$F$2:$F$85&gt;=D467)*(F467&gt;='Out cOSTbis'!$I$2:$I$85)*(F467&lt;='Out cOSTbis'!$J$2:$J$85)*(E467&gt;='Out cOSTbis'!$G$2:$G$85)*(E467&lt;='Out cOSTbis'!$H$2:$H$85)),0)+1,1)*E467+F467*0.12</f>
        <v>82.64501002004009</v>
      </c>
    </row>
    <row r="468" spans="1:7">
      <c r="A468" s="1" t="s">
        <v>21</v>
      </c>
      <c r="B468" s="1" t="s">
        <v>6</v>
      </c>
      <c r="C468" s="1" t="s">
        <v>24</v>
      </c>
      <c r="D468" s="31">
        <v>41326</v>
      </c>
      <c r="E468" s="1">
        <v>3.0739999999999998</v>
      </c>
      <c r="F468" s="1">
        <v>147</v>
      </c>
      <c r="G468">
        <f t="array" ref="G468">INDEX('Out cOSTbis'!$K$1:$K$85,MATCH(1,(('Out cOSTbis'!$A$2:$A$85=A468)*('Out cOSTbis'!$B$2:$B$85=B468)*('Out cOSTbis'!$D$2:$D$85=C468)*('Out cOSTbis'!$E$2:$E$85&lt;=D468)*('Out cOSTbis'!$F$2:$F$85&gt;=D468)*(F468&gt;='Out cOSTbis'!$I$2:$I$85)*(F468&lt;='Out cOSTbis'!$J$2:$J$85)*(E468&gt;='Out cOSTbis'!$G$2:$G$85)*(E468&lt;='Out cOSTbis'!$H$2:$H$85)),0)+1,1)*E468+F468*0.12</f>
        <v>94.64400801603206</v>
      </c>
    </row>
    <row r="469" spans="1:7">
      <c r="A469" s="1" t="s">
        <v>21</v>
      </c>
      <c r="B469" s="1" t="s">
        <v>6</v>
      </c>
      <c r="C469" s="1" t="s">
        <v>24</v>
      </c>
      <c r="D469" s="31">
        <v>41327</v>
      </c>
      <c r="E469" s="1">
        <v>1.76</v>
      </c>
      <c r="F469" s="1">
        <v>300</v>
      </c>
      <c r="G469">
        <f t="array" ref="G469">INDEX('Out cOSTbis'!$K$1:$K$85,MATCH(1,(('Out cOSTbis'!$A$2:$A$85=A469)*('Out cOSTbis'!$B$2:$B$85=B469)*('Out cOSTbis'!$D$2:$D$85=C469)*('Out cOSTbis'!$E$2:$E$85&lt;=D469)*('Out cOSTbis'!$F$2:$F$85&gt;=D469)*(F469&gt;='Out cOSTbis'!$I$2:$I$85)*(F469&lt;='Out cOSTbis'!$J$2:$J$85)*(E469&gt;='Out cOSTbis'!$G$2:$G$85)*(E469&lt;='Out cOSTbis'!$H$2:$H$85)),0)+1,1)*E469+F469*0.12</f>
        <v>80.088176352705403</v>
      </c>
    </row>
    <row r="470" spans="1:7">
      <c r="A470" s="1" t="s">
        <v>21</v>
      </c>
      <c r="B470" s="1" t="s">
        <v>6</v>
      </c>
      <c r="C470" s="1" t="s">
        <v>24</v>
      </c>
      <c r="D470" s="31">
        <v>41327</v>
      </c>
      <c r="E470" s="1">
        <v>0.27</v>
      </c>
      <c r="F470" s="1">
        <v>300</v>
      </c>
      <c r="G470">
        <f t="array" ref="G470">INDEX('Out cOSTbis'!$K$1:$K$85,MATCH(1,(('Out cOSTbis'!$A$2:$A$85=A470)*('Out cOSTbis'!$B$2:$B$85=B470)*('Out cOSTbis'!$D$2:$D$85=C470)*('Out cOSTbis'!$E$2:$E$85&lt;=D470)*('Out cOSTbis'!$F$2:$F$85&gt;=D470)*(F470&gt;='Out cOSTbis'!$I$2:$I$85)*(F470&lt;='Out cOSTbis'!$J$2:$J$85)*(E470&gt;='Out cOSTbis'!$G$2:$G$85)*(E470&lt;='Out cOSTbis'!$H$2:$H$85)),0)+1,1)*E470+F470*0.12</f>
        <v>42.763527054108216</v>
      </c>
    </row>
    <row r="471" spans="1:7">
      <c r="A471" s="1" t="s">
        <v>21</v>
      </c>
      <c r="B471" s="1" t="s">
        <v>6</v>
      </c>
      <c r="C471" s="1" t="s">
        <v>24</v>
      </c>
      <c r="D471" s="31">
        <v>41327</v>
      </c>
      <c r="E471" s="1">
        <v>15.105</v>
      </c>
      <c r="F471" s="1">
        <v>700</v>
      </c>
      <c r="G471">
        <f t="array" ref="G471">INDEX('Out cOSTbis'!$K$1:$K$85,MATCH(1,(('Out cOSTbis'!$A$2:$A$85=A471)*('Out cOSTbis'!$B$2:$B$85=B471)*('Out cOSTbis'!$D$2:$D$85=C471)*('Out cOSTbis'!$E$2:$E$85&lt;=D471)*('Out cOSTbis'!$F$2:$F$85&gt;=D471)*(F471&gt;='Out cOSTbis'!$I$2:$I$85)*(F471&lt;='Out cOSTbis'!$J$2:$J$85)*(E471&gt;='Out cOSTbis'!$G$2:$G$85)*(E471&lt;='Out cOSTbis'!$H$2:$H$85)),0)+1,1)*E471+F471*0.12</f>
        <v>501.50220000000002</v>
      </c>
    </row>
    <row r="472" spans="1:7">
      <c r="A472" s="1" t="s">
        <v>21</v>
      </c>
      <c r="B472" s="1" t="s">
        <v>6</v>
      </c>
      <c r="C472" s="1" t="s">
        <v>24</v>
      </c>
      <c r="D472" s="31">
        <v>41327</v>
      </c>
      <c r="E472" s="1">
        <v>2.968</v>
      </c>
      <c r="F472" s="1">
        <v>700</v>
      </c>
      <c r="G472">
        <f t="array" ref="G472">INDEX('Out cOSTbis'!$K$1:$K$85,MATCH(1,(('Out cOSTbis'!$A$2:$A$85=A472)*('Out cOSTbis'!$B$2:$B$85=B472)*('Out cOSTbis'!$D$2:$D$85=C472)*('Out cOSTbis'!$E$2:$E$85&lt;=D472)*('Out cOSTbis'!$F$2:$F$85&gt;=D472)*(F472&gt;='Out cOSTbis'!$I$2:$I$85)*(F472&lt;='Out cOSTbis'!$J$2:$J$85)*(E472&gt;='Out cOSTbis'!$G$2:$G$85)*(E472&lt;='Out cOSTbis'!$H$2:$H$85)),0)+1,1)*E472+F472*0.12</f>
        <v>208.90581162324648</v>
      </c>
    </row>
    <row r="473" spans="1:7">
      <c r="A473" s="1" t="s">
        <v>21</v>
      </c>
      <c r="B473" s="1" t="s">
        <v>6</v>
      </c>
      <c r="C473" s="1" t="s">
        <v>24</v>
      </c>
      <c r="D473" s="31">
        <v>41327</v>
      </c>
      <c r="E473" s="1">
        <v>5.9359999999999999</v>
      </c>
      <c r="F473" s="1">
        <v>700</v>
      </c>
      <c r="G473">
        <f t="array" ref="G473">INDEX('Out cOSTbis'!$K$1:$K$85,MATCH(1,(('Out cOSTbis'!$A$2:$A$85=A473)*('Out cOSTbis'!$B$2:$B$85=B473)*('Out cOSTbis'!$D$2:$D$85=C473)*('Out cOSTbis'!$E$2:$E$85&lt;=D473)*('Out cOSTbis'!$F$2:$F$85&gt;=D473)*(F473&gt;='Out cOSTbis'!$I$2:$I$85)*(F473&lt;='Out cOSTbis'!$J$2:$J$85)*(E473&gt;='Out cOSTbis'!$G$2:$G$85)*(E473&lt;='Out cOSTbis'!$H$2:$H$85)),0)+1,1)*E473+F473*0.12</f>
        <v>458.08672000000001</v>
      </c>
    </row>
    <row r="474" spans="1:7">
      <c r="A474" s="1" t="s">
        <v>21</v>
      </c>
      <c r="B474" s="1" t="s">
        <v>6</v>
      </c>
      <c r="C474" s="1" t="s">
        <v>24</v>
      </c>
      <c r="D474" s="31">
        <v>41327</v>
      </c>
      <c r="E474" s="1">
        <v>9.9</v>
      </c>
      <c r="F474" s="1">
        <v>31</v>
      </c>
      <c r="G474" t="e">
        <f t="array" ref="G474">INDEX('Out cOSTbis'!$K$1:$K$85,MATCH(1,(('Out cOSTbis'!$A$2:$A$85=A474)*('Out cOSTbis'!$B$2:$B$85=B474)*('Out cOSTbis'!$D$2:$D$85=C474)*('Out cOSTbis'!$E$2:$E$85&lt;=D474)*('Out cOSTbis'!$F$2:$F$85&gt;=D474)*(F474&gt;='Out cOSTbis'!$I$2:$I$85)*(F474&lt;='Out cOSTbis'!$J$2:$J$85)*(E474&gt;='Out cOSTbis'!$G$2:$G$85)*(E474&lt;='Out cOSTbis'!$H$2:$H$85)),0)+1,1)*E474+F474*0.12</f>
        <v>#N/A</v>
      </c>
    </row>
    <row r="475" spans="1:7">
      <c r="A475" s="1" t="s">
        <v>21</v>
      </c>
      <c r="B475" s="1" t="s">
        <v>6</v>
      </c>
      <c r="C475" s="1" t="s">
        <v>24</v>
      </c>
      <c r="D475" s="31">
        <v>41327</v>
      </c>
      <c r="E475" s="1">
        <v>4.0650000000000004</v>
      </c>
      <c r="F475" s="1">
        <v>31</v>
      </c>
      <c r="G475" t="e">
        <f t="array" ref="G475">INDEX('Out cOSTbis'!$K$1:$K$85,MATCH(1,(('Out cOSTbis'!$A$2:$A$85=A475)*('Out cOSTbis'!$B$2:$B$85=B475)*('Out cOSTbis'!$D$2:$D$85=C475)*('Out cOSTbis'!$E$2:$E$85&lt;=D475)*('Out cOSTbis'!$F$2:$F$85&gt;=D475)*(F475&gt;='Out cOSTbis'!$I$2:$I$85)*(F475&lt;='Out cOSTbis'!$J$2:$J$85)*(E475&gt;='Out cOSTbis'!$G$2:$G$85)*(E475&lt;='Out cOSTbis'!$H$2:$H$85)),0)+1,1)*E475+F475*0.12</f>
        <v>#N/A</v>
      </c>
    </row>
    <row r="476" spans="1:7">
      <c r="A476" s="1" t="s">
        <v>21</v>
      </c>
      <c r="B476" s="1" t="s">
        <v>6</v>
      </c>
      <c r="C476" s="1" t="s">
        <v>24</v>
      </c>
      <c r="D476" s="31">
        <v>41327</v>
      </c>
      <c r="E476" s="1">
        <v>1.694</v>
      </c>
      <c r="F476" s="1">
        <v>31</v>
      </c>
      <c r="G476" t="e">
        <f t="array" ref="G476">INDEX('Out cOSTbis'!$K$1:$K$85,MATCH(1,(('Out cOSTbis'!$A$2:$A$85=A476)*('Out cOSTbis'!$B$2:$B$85=B476)*('Out cOSTbis'!$D$2:$D$85=C476)*('Out cOSTbis'!$E$2:$E$85&lt;=D476)*('Out cOSTbis'!$F$2:$F$85&gt;=D476)*(F476&gt;='Out cOSTbis'!$I$2:$I$85)*(F476&lt;='Out cOSTbis'!$J$2:$J$85)*(E476&gt;='Out cOSTbis'!$G$2:$G$85)*(E476&lt;='Out cOSTbis'!$H$2:$H$85)),0)+1,1)*E476+F476*0.12</f>
        <v>#N/A</v>
      </c>
    </row>
    <row r="477" spans="1:7">
      <c r="A477" s="1" t="s">
        <v>21</v>
      </c>
      <c r="B477" s="1" t="s">
        <v>6</v>
      </c>
      <c r="C477" s="1" t="s">
        <v>24</v>
      </c>
      <c r="D477" s="31">
        <v>41327</v>
      </c>
      <c r="E477" s="1">
        <v>4.7519999999999998</v>
      </c>
      <c r="F477" s="1">
        <v>31</v>
      </c>
      <c r="G477" t="e">
        <f t="array" ref="G477">INDEX('Out cOSTbis'!$K$1:$K$85,MATCH(1,(('Out cOSTbis'!$A$2:$A$85=A477)*('Out cOSTbis'!$B$2:$B$85=B477)*('Out cOSTbis'!$D$2:$D$85=C477)*('Out cOSTbis'!$E$2:$E$85&lt;=D477)*('Out cOSTbis'!$F$2:$F$85&gt;=D477)*(F477&gt;='Out cOSTbis'!$I$2:$I$85)*(F477&lt;='Out cOSTbis'!$J$2:$J$85)*(E477&gt;='Out cOSTbis'!$G$2:$G$85)*(E477&lt;='Out cOSTbis'!$H$2:$H$85)),0)+1,1)*E477+F477*0.12</f>
        <v>#N/A</v>
      </c>
    </row>
    <row r="478" spans="1:7">
      <c r="A478" s="1" t="s">
        <v>21</v>
      </c>
      <c r="B478" s="1" t="s">
        <v>6</v>
      </c>
      <c r="C478" s="1" t="s">
        <v>24</v>
      </c>
      <c r="D478" s="31">
        <v>41327</v>
      </c>
      <c r="E478" s="1">
        <v>3.448</v>
      </c>
      <c r="F478" s="1">
        <v>31</v>
      </c>
      <c r="G478" t="e">
        <f t="array" ref="G478">INDEX('Out cOSTbis'!$K$1:$K$85,MATCH(1,(('Out cOSTbis'!$A$2:$A$85=A478)*('Out cOSTbis'!$B$2:$B$85=B478)*('Out cOSTbis'!$D$2:$D$85=C478)*('Out cOSTbis'!$E$2:$E$85&lt;=D478)*('Out cOSTbis'!$F$2:$F$85&gt;=D478)*(F478&gt;='Out cOSTbis'!$I$2:$I$85)*(F478&lt;='Out cOSTbis'!$J$2:$J$85)*(E478&gt;='Out cOSTbis'!$G$2:$G$85)*(E478&lt;='Out cOSTbis'!$H$2:$H$85)),0)+1,1)*E478+F478*0.12</f>
        <v>#N/A</v>
      </c>
    </row>
    <row r="479" spans="1:7">
      <c r="A479" s="1" t="s">
        <v>21</v>
      </c>
      <c r="B479" s="1" t="s">
        <v>6</v>
      </c>
      <c r="C479" s="1" t="s">
        <v>24</v>
      </c>
      <c r="D479" s="31">
        <v>41327</v>
      </c>
      <c r="E479" s="1">
        <v>0.26600000000000001</v>
      </c>
      <c r="F479" s="1">
        <v>147</v>
      </c>
      <c r="G479">
        <f t="array" ref="G479">INDEX('Out cOSTbis'!$K$1:$K$85,MATCH(1,(('Out cOSTbis'!$A$2:$A$85=A479)*('Out cOSTbis'!$B$2:$B$85=B479)*('Out cOSTbis'!$D$2:$D$85=C479)*('Out cOSTbis'!$E$2:$E$85&lt;=D479)*('Out cOSTbis'!$F$2:$F$85&gt;=D479)*(F479&gt;='Out cOSTbis'!$I$2:$I$85)*(F479&lt;='Out cOSTbis'!$J$2:$J$85)*(E479&gt;='Out cOSTbis'!$G$2:$G$85)*(E479&lt;='Out cOSTbis'!$H$2:$H$85)),0)+1,1)*E479+F479*0.12</f>
        <v>24.303326653306613</v>
      </c>
    </row>
    <row r="480" spans="1:7">
      <c r="A480" s="1" t="s">
        <v>21</v>
      </c>
      <c r="B480" s="1" t="s">
        <v>6</v>
      </c>
      <c r="C480" s="1" t="s">
        <v>24</v>
      </c>
      <c r="D480" s="31">
        <v>41327</v>
      </c>
      <c r="E480" s="1">
        <v>11.19</v>
      </c>
      <c r="F480" s="1">
        <v>147</v>
      </c>
      <c r="G480">
        <f t="array" ref="G480">INDEX('Out cOSTbis'!$K$1:$K$85,MATCH(1,(('Out cOSTbis'!$A$2:$A$85=A480)*('Out cOSTbis'!$B$2:$B$85=B480)*('Out cOSTbis'!$D$2:$D$85=C480)*('Out cOSTbis'!$E$2:$E$85&lt;=D480)*('Out cOSTbis'!$F$2:$F$85&gt;=D480)*(F480&gt;='Out cOSTbis'!$I$2:$I$85)*(F480&lt;='Out cOSTbis'!$J$2:$J$85)*(E480&gt;='Out cOSTbis'!$G$2:$G$85)*(E480&lt;='Out cOSTbis'!$H$2:$H$85)),0)+1,1)*E480+F480*0.12</f>
        <v>110.95220813875918</v>
      </c>
    </row>
    <row r="481" spans="1:7">
      <c r="A481" s="1" t="s">
        <v>21</v>
      </c>
      <c r="B481" s="1" t="s">
        <v>6</v>
      </c>
      <c r="C481" s="1" t="s">
        <v>24</v>
      </c>
      <c r="D481" s="31">
        <v>41327</v>
      </c>
      <c r="E481" s="1">
        <v>2.6110000000000002</v>
      </c>
      <c r="F481" s="1">
        <v>147</v>
      </c>
      <c r="G481">
        <f t="array" ref="G481">INDEX('Out cOSTbis'!$K$1:$K$85,MATCH(1,(('Out cOSTbis'!$A$2:$A$85=A481)*('Out cOSTbis'!$B$2:$B$85=B481)*('Out cOSTbis'!$D$2:$D$85=C481)*('Out cOSTbis'!$E$2:$E$85&lt;=D481)*('Out cOSTbis'!$F$2:$F$85&gt;=D481)*(F481&gt;='Out cOSTbis'!$I$2:$I$85)*(F481&lt;='Out cOSTbis'!$J$2:$J$85)*(E481&gt;='Out cOSTbis'!$G$2:$G$85)*(E481&lt;='Out cOSTbis'!$H$2:$H$85)),0)+1,1)*E481+F481*0.12</f>
        <v>83.045811623246507</v>
      </c>
    </row>
    <row r="482" spans="1:7">
      <c r="A482" s="1" t="s">
        <v>21</v>
      </c>
      <c r="B482" s="1" t="s">
        <v>6</v>
      </c>
      <c r="C482" s="1" t="s">
        <v>24</v>
      </c>
      <c r="D482" s="31">
        <v>41327</v>
      </c>
      <c r="E482" s="1">
        <v>1.119</v>
      </c>
      <c r="F482" s="1">
        <v>147</v>
      </c>
      <c r="G482">
        <f t="array" ref="G482">INDEX('Out cOSTbis'!$K$1:$K$85,MATCH(1,(('Out cOSTbis'!$A$2:$A$85=A482)*('Out cOSTbis'!$B$2:$B$85=B482)*('Out cOSTbis'!$D$2:$D$85=C482)*('Out cOSTbis'!$E$2:$E$85&lt;=D482)*('Out cOSTbis'!$F$2:$F$85&gt;=D482)*(F482&gt;='Out cOSTbis'!$I$2:$I$85)*(F482&lt;='Out cOSTbis'!$J$2:$J$85)*(E482&gt;='Out cOSTbis'!$G$2:$G$85)*(E482&lt;='Out cOSTbis'!$H$2:$H$85)),0)+1,1)*E482+F482*0.12</f>
        <v>45.671062124248493</v>
      </c>
    </row>
    <row r="483" spans="1:7">
      <c r="A483" s="1" t="s">
        <v>21</v>
      </c>
      <c r="B483" s="1" t="s">
        <v>6</v>
      </c>
      <c r="C483" s="1" t="s">
        <v>24</v>
      </c>
      <c r="D483" s="31">
        <v>41327</v>
      </c>
      <c r="E483" s="1">
        <v>7.56</v>
      </c>
      <c r="F483" s="1">
        <v>147</v>
      </c>
      <c r="G483">
        <f t="array" ref="G483">INDEX('Out cOSTbis'!$K$1:$K$85,MATCH(1,(('Out cOSTbis'!$A$2:$A$85=A483)*('Out cOSTbis'!$B$2:$B$85=B483)*('Out cOSTbis'!$D$2:$D$85=C483)*('Out cOSTbis'!$E$2:$E$85&lt;=D483)*('Out cOSTbis'!$F$2:$F$85&gt;=D483)*(F483&gt;='Out cOSTbis'!$I$2:$I$85)*(F483&lt;='Out cOSTbis'!$J$2:$J$85)*(E483&gt;='Out cOSTbis'!$G$2:$G$85)*(E483&lt;='Out cOSTbis'!$H$2:$H$85)),0)+1,1)*E483+F483*0.12</f>
        <v>112.23459459459458</v>
      </c>
    </row>
    <row r="484" spans="1:7">
      <c r="A484" s="1" t="s">
        <v>21</v>
      </c>
      <c r="B484" s="1" t="s">
        <v>6</v>
      </c>
      <c r="C484" s="1" t="s">
        <v>24</v>
      </c>
      <c r="D484" s="31">
        <v>41327</v>
      </c>
      <c r="E484" s="1">
        <v>1.08</v>
      </c>
      <c r="F484" s="1">
        <v>147</v>
      </c>
      <c r="G484">
        <f t="array" ref="G484">INDEX('Out cOSTbis'!$K$1:$K$85,MATCH(1,(('Out cOSTbis'!$A$2:$A$85=A484)*('Out cOSTbis'!$B$2:$B$85=B484)*('Out cOSTbis'!$D$2:$D$85=C484)*('Out cOSTbis'!$E$2:$E$85&lt;=D484)*('Out cOSTbis'!$F$2:$F$85&gt;=D484)*(F484&gt;='Out cOSTbis'!$I$2:$I$85)*(F484&lt;='Out cOSTbis'!$J$2:$J$85)*(E484&gt;='Out cOSTbis'!$G$2:$G$85)*(E484&lt;='Out cOSTbis'!$H$2:$H$85)),0)+1,1)*E484+F484*0.12</f>
        <v>44.694108216432866</v>
      </c>
    </row>
    <row r="485" spans="1:7">
      <c r="A485" s="1" t="s">
        <v>21</v>
      </c>
      <c r="B485" s="1" t="s">
        <v>6</v>
      </c>
      <c r="C485" s="1" t="s">
        <v>24</v>
      </c>
      <c r="D485" s="31">
        <v>41327</v>
      </c>
      <c r="E485" s="1">
        <v>2.2519999999999998</v>
      </c>
      <c r="F485" s="1">
        <v>322</v>
      </c>
      <c r="G485">
        <f t="array" ref="G485">INDEX('Out cOSTbis'!$K$1:$K$85,MATCH(1,(('Out cOSTbis'!$A$2:$A$85=A485)*('Out cOSTbis'!$B$2:$B$85=B485)*('Out cOSTbis'!$D$2:$D$85=C485)*('Out cOSTbis'!$E$2:$E$85&lt;=D485)*('Out cOSTbis'!$F$2:$F$85&gt;=D485)*(F485&gt;='Out cOSTbis'!$I$2:$I$85)*(F485&lt;='Out cOSTbis'!$J$2:$J$85)*(E485&gt;='Out cOSTbis'!$G$2:$G$85)*(E485&lt;='Out cOSTbis'!$H$2:$H$85)),0)+1,1)*E485+F485*0.12</f>
        <v>95.052825651302612</v>
      </c>
    </row>
    <row r="486" spans="1:7">
      <c r="A486" s="1" t="s">
        <v>21</v>
      </c>
      <c r="B486" s="1" t="s">
        <v>6</v>
      </c>
      <c r="C486" s="1" t="s">
        <v>24</v>
      </c>
      <c r="D486" s="31">
        <v>41327</v>
      </c>
      <c r="E486" s="1">
        <v>4.7960000000000003</v>
      </c>
      <c r="F486" s="1">
        <v>322</v>
      </c>
      <c r="G486">
        <f t="array" ref="G486">INDEX('Out cOSTbis'!$K$1:$K$85,MATCH(1,(('Out cOSTbis'!$A$2:$A$85=A486)*('Out cOSTbis'!$B$2:$B$85=B486)*('Out cOSTbis'!$D$2:$D$85=C486)*('Out cOSTbis'!$E$2:$E$85&lt;=D486)*('Out cOSTbis'!$F$2:$F$85&gt;=D486)*(F486&gt;='Out cOSTbis'!$I$2:$I$85)*(F486&lt;='Out cOSTbis'!$J$2:$J$85)*(E486&gt;='Out cOSTbis'!$G$2:$G$85)*(E486&lt;='Out cOSTbis'!$H$2:$H$85)),0)+1,1)*E486+F486*0.12</f>
        <v>158.78028056112225</v>
      </c>
    </row>
    <row r="487" spans="1:7">
      <c r="A487" s="1" t="s">
        <v>21</v>
      </c>
      <c r="B487" s="1" t="s">
        <v>6</v>
      </c>
      <c r="C487" s="1" t="s">
        <v>24</v>
      </c>
      <c r="D487" s="31">
        <v>41327</v>
      </c>
      <c r="E487" s="1">
        <v>9.7379999999999995</v>
      </c>
      <c r="F487" s="1">
        <v>322</v>
      </c>
      <c r="G487">
        <f t="array" ref="G487">INDEX('Out cOSTbis'!$K$1:$K$85,MATCH(1,(('Out cOSTbis'!$A$2:$A$85=A487)*('Out cOSTbis'!$B$2:$B$85=B487)*('Out cOSTbis'!$D$2:$D$85=C487)*('Out cOSTbis'!$E$2:$E$85&lt;=D487)*('Out cOSTbis'!$F$2:$F$85&gt;=D487)*(F487&gt;='Out cOSTbis'!$I$2:$I$85)*(F487&lt;='Out cOSTbis'!$J$2:$J$85)*(E487&gt;='Out cOSTbis'!$G$2:$G$85)*(E487&lt;='Out cOSTbis'!$H$2:$H$85)),0)+1,1)*E487+F487*0.12</f>
        <v>503.23997999999995</v>
      </c>
    </row>
    <row r="488" spans="1:7">
      <c r="A488" s="1" t="s">
        <v>21</v>
      </c>
      <c r="B488" s="1" t="s">
        <v>6</v>
      </c>
      <c r="C488" s="1" t="s">
        <v>24</v>
      </c>
      <c r="D488" s="31">
        <v>41327</v>
      </c>
      <c r="E488" s="1">
        <v>2.4780000000000002</v>
      </c>
      <c r="F488" s="1">
        <v>322</v>
      </c>
      <c r="G488">
        <f t="array" ref="G488">INDEX('Out cOSTbis'!$K$1:$K$85,MATCH(1,(('Out cOSTbis'!$A$2:$A$85=A488)*('Out cOSTbis'!$B$2:$B$85=B488)*('Out cOSTbis'!$D$2:$D$85=C488)*('Out cOSTbis'!$E$2:$E$85&lt;=D488)*('Out cOSTbis'!$F$2:$F$85&gt;=D488)*(F488&gt;='Out cOSTbis'!$I$2:$I$85)*(F488&lt;='Out cOSTbis'!$J$2:$J$85)*(E488&gt;='Out cOSTbis'!$G$2:$G$85)*(E488&lt;='Out cOSTbis'!$H$2:$H$85)),0)+1,1)*E488+F488*0.12</f>
        <v>100.71414829659319</v>
      </c>
    </row>
    <row r="489" spans="1:7">
      <c r="A489" s="1" t="s">
        <v>21</v>
      </c>
      <c r="B489" s="1" t="s">
        <v>6</v>
      </c>
      <c r="C489" s="1" t="s">
        <v>24</v>
      </c>
      <c r="D489" s="31">
        <v>41327</v>
      </c>
      <c r="E489" s="1">
        <v>2.1360000000000001</v>
      </c>
      <c r="F489" s="1">
        <v>322</v>
      </c>
      <c r="G489">
        <f t="array" ref="G489">INDEX('Out cOSTbis'!$K$1:$K$85,MATCH(1,(('Out cOSTbis'!$A$2:$A$85=A489)*('Out cOSTbis'!$B$2:$B$85=B489)*('Out cOSTbis'!$D$2:$D$85=C489)*('Out cOSTbis'!$E$2:$E$85&lt;=D489)*('Out cOSTbis'!$F$2:$F$85&gt;=D489)*(F489&gt;='Out cOSTbis'!$I$2:$I$85)*(F489&lt;='Out cOSTbis'!$J$2:$J$85)*(E489&gt;='Out cOSTbis'!$G$2:$G$85)*(E489&lt;='Out cOSTbis'!$H$2:$H$85)),0)+1,1)*E489+F489*0.12</f>
        <v>92.14701402805612</v>
      </c>
    </row>
    <row r="490" spans="1:7">
      <c r="A490" s="1" t="s">
        <v>21</v>
      </c>
      <c r="B490" s="1" t="s">
        <v>6</v>
      </c>
      <c r="C490" s="1" t="s">
        <v>24</v>
      </c>
      <c r="D490" s="31">
        <v>41327</v>
      </c>
      <c r="E490" s="1">
        <v>2.34</v>
      </c>
      <c r="F490" s="1">
        <v>322</v>
      </c>
      <c r="G490">
        <f t="array" ref="G490">INDEX('Out cOSTbis'!$K$1:$K$85,MATCH(1,(('Out cOSTbis'!$A$2:$A$85=A490)*('Out cOSTbis'!$B$2:$B$85=B490)*('Out cOSTbis'!$D$2:$D$85=C490)*('Out cOSTbis'!$E$2:$E$85&lt;=D490)*('Out cOSTbis'!$F$2:$F$85&gt;=D490)*(F490&gt;='Out cOSTbis'!$I$2:$I$85)*(F490&lt;='Out cOSTbis'!$J$2:$J$85)*(E490&gt;='Out cOSTbis'!$G$2:$G$85)*(E490&lt;='Out cOSTbis'!$H$2:$H$85)),0)+1,1)*E490+F490*0.12</f>
        <v>97.257234468937867</v>
      </c>
    </row>
    <row r="491" spans="1:7">
      <c r="A491" s="1" t="s">
        <v>21</v>
      </c>
      <c r="B491" s="1" t="s">
        <v>6</v>
      </c>
      <c r="C491" s="1" t="s">
        <v>24</v>
      </c>
      <c r="D491" s="31">
        <v>41327</v>
      </c>
      <c r="E491" s="1">
        <v>0.26200000000000001</v>
      </c>
      <c r="F491" s="1">
        <v>322</v>
      </c>
      <c r="G491">
        <f t="array" ref="G491">INDEX('Out cOSTbis'!$K$1:$K$85,MATCH(1,(('Out cOSTbis'!$A$2:$A$85=A491)*('Out cOSTbis'!$B$2:$B$85=B491)*('Out cOSTbis'!$D$2:$D$85=C491)*('Out cOSTbis'!$E$2:$E$85&lt;=D491)*('Out cOSTbis'!$F$2:$F$85&gt;=D491)*(F491&gt;='Out cOSTbis'!$I$2:$I$85)*(F491&lt;='Out cOSTbis'!$J$2:$J$85)*(E491&gt;='Out cOSTbis'!$G$2:$G$85)*(E491&lt;='Out cOSTbis'!$H$2:$H$85)),0)+1,1)*E491+F491*0.12</f>
        <v>45.203126252505008</v>
      </c>
    </row>
    <row r="492" spans="1:7">
      <c r="A492" s="1" t="s">
        <v>21</v>
      </c>
      <c r="B492" s="1" t="s">
        <v>6</v>
      </c>
      <c r="C492" s="1" t="s">
        <v>24</v>
      </c>
      <c r="D492" s="31">
        <v>41327</v>
      </c>
      <c r="E492" s="1">
        <v>2.56</v>
      </c>
      <c r="F492" s="1">
        <v>94</v>
      </c>
      <c r="G492" t="e">
        <f t="array" ref="G492">INDEX('Out cOSTbis'!$K$1:$K$85,MATCH(1,(('Out cOSTbis'!$A$2:$A$85=A492)*('Out cOSTbis'!$B$2:$B$85=B492)*('Out cOSTbis'!$D$2:$D$85=C492)*('Out cOSTbis'!$E$2:$E$85&lt;=D492)*('Out cOSTbis'!$F$2:$F$85&gt;=D492)*(F492&gt;='Out cOSTbis'!$I$2:$I$85)*(F492&lt;='Out cOSTbis'!$J$2:$J$85)*(E492&gt;='Out cOSTbis'!$G$2:$G$85)*(E492&lt;='Out cOSTbis'!$H$2:$H$85)),0)+1,1)*E492+F492*0.12</f>
        <v>#N/A</v>
      </c>
    </row>
    <row r="493" spans="1:7">
      <c r="A493" s="1" t="s">
        <v>21</v>
      </c>
      <c r="B493" s="1" t="s">
        <v>6</v>
      </c>
      <c r="C493" s="1" t="s">
        <v>24</v>
      </c>
      <c r="D493" s="31">
        <v>41327</v>
      </c>
      <c r="E493" s="1">
        <v>4.8600000000000003</v>
      </c>
      <c r="F493" s="1">
        <v>94</v>
      </c>
      <c r="G493" t="e">
        <f t="array" ref="G493">INDEX('Out cOSTbis'!$K$1:$K$85,MATCH(1,(('Out cOSTbis'!$A$2:$A$85=A493)*('Out cOSTbis'!$B$2:$B$85=B493)*('Out cOSTbis'!$D$2:$D$85=C493)*('Out cOSTbis'!$E$2:$E$85&lt;=D493)*('Out cOSTbis'!$F$2:$F$85&gt;=D493)*(F493&gt;='Out cOSTbis'!$I$2:$I$85)*(F493&lt;='Out cOSTbis'!$J$2:$J$85)*(E493&gt;='Out cOSTbis'!$G$2:$G$85)*(E493&lt;='Out cOSTbis'!$H$2:$H$85)),0)+1,1)*E493+F493*0.12</f>
        <v>#N/A</v>
      </c>
    </row>
    <row r="494" spans="1:7">
      <c r="A494" s="1" t="s">
        <v>21</v>
      </c>
      <c r="B494" s="1" t="s">
        <v>6</v>
      </c>
      <c r="C494" s="1" t="s">
        <v>24</v>
      </c>
      <c r="D494" s="31">
        <v>41327</v>
      </c>
      <c r="E494" s="1">
        <v>2.1</v>
      </c>
      <c r="F494" s="1">
        <v>94</v>
      </c>
      <c r="G494" t="e">
        <f t="array" ref="G494">INDEX('Out cOSTbis'!$K$1:$K$85,MATCH(1,(('Out cOSTbis'!$A$2:$A$85=A494)*('Out cOSTbis'!$B$2:$B$85=B494)*('Out cOSTbis'!$D$2:$D$85=C494)*('Out cOSTbis'!$E$2:$E$85&lt;=D494)*('Out cOSTbis'!$F$2:$F$85&gt;=D494)*(F494&gt;='Out cOSTbis'!$I$2:$I$85)*(F494&lt;='Out cOSTbis'!$J$2:$J$85)*(E494&gt;='Out cOSTbis'!$G$2:$G$85)*(E494&lt;='Out cOSTbis'!$H$2:$H$85)),0)+1,1)*E494+F494*0.12</f>
        <v>#N/A</v>
      </c>
    </row>
    <row r="495" spans="1:7">
      <c r="A495" s="1" t="s">
        <v>21</v>
      </c>
      <c r="B495" s="1" t="s">
        <v>6</v>
      </c>
      <c r="C495" s="1" t="s">
        <v>24</v>
      </c>
      <c r="D495" s="31">
        <v>41327</v>
      </c>
      <c r="E495" s="1">
        <v>5.19</v>
      </c>
      <c r="F495" s="1">
        <v>147</v>
      </c>
      <c r="G495">
        <f t="array" ref="G495">INDEX('Out cOSTbis'!$K$1:$K$85,MATCH(1,(('Out cOSTbis'!$A$2:$A$85=A495)*('Out cOSTbis'!$B$2:$B$85=B495)*('Out cOSTbis'!$D$2:$D$85=C495)*('Out cOSTbis'!$E$2:$E$85&lt;=D495)*('Out cOSTbis'!$F$2:$F$85&gt;=D495)*(F495&gt;='Out cOSTbis'!$I$2:$I$85)*(F495&lt;='Out cOSTbis'!$J$2:$J$85)*(E495&gt;='Out cOSTbis'!$G$2:$G$85)*(E495&lt;='Out cOSTbis'!$H$2:$H$85)),0)+1,1)*E495+F495*0.12</f>
        <v>82.579939939939948</v>
      </c>
    </row>
    <row r="496" spans="1:7">
      <c r="A496" s="1" t="s">
        <v>21</v>
      </c>
      <c r="B496" s="1" t="s">
        <v>6</v>
      </c>
      <c r="C496" s="1" t="s">
        <v>24</v>
      </c>
      <c r="D496" s="31">
        <v>41327</v>
      </c>
      <c r="E496" s="1">
        <v>2.7919999999999998</v>
      </c>
      <c r="F496" s="1">
        <v>147</v>
      </c>
      <c r="G496">
        <f t="array" ref="G496">INDEX('Out cOSTbis'!$K$1:$K$85,MATCH(1,(('Out cOSTbis'!$A$2:$A$85=A496)*('Out cOSTbis'!$B$2:$B$85=B496)*('Out cOSTbis'!$D$2:$D$85=C496)*('Out cOSTbis'!$E$2:$E$85&lt;=D496)*('Out cOSTbis'!$F$2:$F$85&gt;=D496)*(F496&gt;='Out cOSTbis'!$I$2:$I$85)*(F496&lt;='Out cOSTbis'!$J$2:$J$85)*(E496&gt;='Out cOSTbis'!$G$2:$G$85)*(E496&lt;='Out cOSTbis'!$H$2:$H$85)),0)+1,1)*E496+F496*0.12</f>
        <v>87.579879759519031</v>
      </c>
    </row>
    <row r="497" spans="1:7">
      <c r="A497" s="1" t="s">
        <v>21</v>
      </c>
      <c r="B497" s="1" t="s">
        <v>6</v>
      </c>
      <c r="C497" s="1" t="s">
        <v>24</v>
      </c>
      <c r="D497" s="31">
        <v>41327</v>
      </c>
      <c r="E497" s="1">
        <v>3.052</v>
      </c>
      <c r="F497" s="1">
        <v>153</v>
      </c>
      <c r="G497">
        <f t="array" ref="G497">INDEX('Out cOSTbis'!$K$1:$K$85,MATCH(1,(('Out cOSTbis'!$A$2:$A$85=A497)*('Out cOSTbis'!$B$2:$B$85=B497)*('Out cOSTbis'!$D$2:$D$85=C497)*('Out cOSTbis'!$E$2:$E$85&lt;=D497)*('Out cOSTbis'!$F$2:$F$85&gt;=D497)*(F497&gt;='Out cOSTbis'!$I$2:$I$85)*(F497&lt;='Out cOSTbis'!$J$2:$J$85)*(E497&gt;='Out cOSTbis'!$G$2:$G$85)*(E497&lt;='Out cOSTbis'!$H$2:$H$85)),0)+1,1)*E497+F497*0.12</f>
        <v>94.812905811623253</v>
      </c>
    </row>
    <row r="498" spans="1:7">
      <c r="A498" s="1" t="s">
        <v>21</v>
      </c>
      <c r="B498" s="1" t="s">
        <v>6</v>
      </c>
      <c r="C498" s="1" t="s">
        <v>24</v>
      </c>
      <c r="D498" s="31">
        <v>41327</v>
      </c>
      <c r="E498" s="1">
        <v>0.64800000000000002</v>
      </c>
      <c r="F498" s="1">
        <v>153</v>
      </c>
      <c r="G498">
        <f t="array" ref="G498">INDEX('Out cOSTbis'!$K$1:$K$85,MATCH(1,(('Out cOSTbis'!$A$2:$A$85=A498)*('Out cOSTbis'!$B$2:$B$85=B498)*('Out cOSTbis'!$D$2:$D$85=C498)*('Out cOSTbis'!$E$2:$E$85&lt;=D498)*('Out cOSTbis'!$F$2:$F$85&gt;=D498)*(F498&gt;='Out cOSTbis'!$I$2:$I$85)*(F498&lt;='Out cOSTbis'!$J$2:$J$85)*(E498&gt;='Out cOSTbis'!$G$2:$G$85)*(E498&lt;='Out cOSTbis'!$H$2:$H$85)),0)+1,1)*E498+F498*0.12</f>
        <v>34.592464929859716</v>
      </c>
    </row>
    <row r="499" spans="1:7">
      <c r="A499" s="1" t="s">
        <v>21</v>
      </c>
      <c r="B499" s="1" t="s">
        <v>6</v>
      </c>
      <c r="C499" s="1" t="s">
        <v>24</v>
      </c>
      <c r="D499" s="31">
        <v>41327</v>
      </c>
      <c r="E499" s="1">
        <v>1.46</v>
      </c>
      <c r="F499" s="1">
        <v>123</v>
      </c>
      <c r="G499">
        <f t="array" ref="G499">INDEX('Out cOSTbis'!$K$1:$K$85,MATCH(1,(('Out cOSTbis'!$A$2:$A$85=A499)*('Out cOSTbis'!$B$2:$B$85=B499)*('Out cOSTbis'!$D$2:$D$85=C499)*('Out cOSTbis'!$E$2:$E$85&lt;=D499)*('Out cOSTbis'!$F$2:$F$85&gt;=D499)*(F499&gt;='Out cOSTbis'!$I$2:$I$85)*(F499&lt;='Out cOSTbis'!$J$2:$J$85)*(E499&gt;='Out cOSTbis'!$G$2:$G$85)*(E499&lt;='Out cOSTbis'!$H$2:$H$85)),0)+1,1)*E499+F499*0.12</f>
        <v>96.683847695390781</v>
      </c>
    </row>
    <row r="500" spans="1:7">
      <c r="A500" s="1" t="s">
        <v>21</v>
      </c>
      <c r="B500" s="1" t="s">
        <v>6</v>
      </c>
      <c r="C500" s="1" t="s">
        <v>24</v>
      </c>
      <c r="D500" s="31">
        <v>41327</v>
      </c>
      <c r="E500" s="1">
        <v>0.36799999999999999</v>
      </c>
      <c r="F500" s="1">
        <v>123</v>
      </c>
      <c r="G500">
        <f t="array" ref="G500">INDEX('Out cOSTbis'!$K$1:$K$85,MATCH(1,(('Out cOSTbis'!$A$2:$A$85=A500)*('Out cOSTbis'!$B$2:$B$85=B500)*('Out cOSTbis'!$D$2:$D$85=C500)*('Out cOSTbis'!$E$2:$E$85&lt;=D500)*('Out cOSTbis'!$F$2:$F$85&gt;=D500)*(F500&gt;='Out cOSTbis'!$I$2:$I$85)*(F500&lt;='Out cOSTbis'!$J$2:$J$85)*(E500&gt;='Out cOSTbis'!$G$2:$G$85)*(E500&lt;='Out cOSTbis'!$H$2:$H$85)),0)+1,1)*E500+F500*0.12</f>
        <v>35.409298597194386</v>
      </c>
    </row>
    <row r="501" spans="1:7">
      <c r="A501" s="1" t="s">
        <v>21</v>
      </c>
      <c r="B501" s="1" t="s">
        <v>6</v>
      </c>
      <c r="C501" s="1" t="s">
        <v>24</v>
      </c>
      <c r="D501" s="31">
        <v>41327</v>
      </c>
      <c r="E501" s="1">
        <v>0.746</v>
      </c>
      <c r="F501" s="1">
        <v>123</v>
      </c>
      <c r="G501">
        <f t="array" ref="G501">INDEX('Out cOSTbis'!$K$1:$K$85,MATCH(1,(('Out cOSTbis'!$A$2:$A$85=A501)*('Out cOSTbis'!$B$2:$B$85=B501)*('Out cOSTbis'!$D$2:$D$85=C501)*('Out cOSTbis'!$E$2:$E$85&lt;=D501)*('Out cOSTbis'!$F$2:$F$85&gt;=D501)*(F501&gt;='Out cOSTbis'!$I$2:$I$85)*(F501&lt;='Out cOSTbis'!$J$2:$J$85)*(E501&gt;='Out cOSTbis'!$G$2:$G$85)*(E501&lt;='Out cOSTbis'!$H$2:$H$85)),0)+1,1)*E501+F501*0.12</f>
        <v>56.619719438877752</v>
      </c>
    </row>
    <row r="502" spans="1:7">
      <c r="A502" s="1" t="s">
        <v>21</v>
      </c>
      <c r="B502" s="1" t="s">
        <v>6</v>
      </c>
      <c r="C502" s="1" t="s">
        <v>24</v>
      </c>
      <c r="D502" s="31">
        <v>41327</v>
      </c>
      <c r="E502" s="1">
        <v>0.20200000000000001</v>
      </c>
      <c r="F502" s="1">
        <v>123</v>
      </c>
      <c r="G502">
        <f t="array" ref="G502">INDEX('Out cOSTbis'!$K$1:$K$85,MATCH(1,(('Out cOSTbis'!$A$2:$A$85=A502)*('Out cOSTbis'!$B$2:$B$85=B502)*('Out cOSTbis'!$D$2:$D$85=C502)*('Out cOSTbis'!$E$2:$E$85&lt;=D502)*('Out cOSTbis'!$F$2:$F$85&gt;=D502)*(F502&gt;='Out cOSTbis'!$I$2:$I$85)*(F502&lt;='Out cOSTbis'!$J$2:$J$85)*(E502&gt;='Out cOSTbis'!$G$2:$G$85)*(E502&lt;='Out cOSTbis'!$H$2:$H$85)),0)+1,1)*E502+F502*0.12</f>
        <v>26.094669338677356</v>
      </c>
    </row>
    <row r="503" spans="1:7">
      <c r="A503" s="1" t="s">
        <v>21</v>
      </c>
      <c r="B503" s="1" t="s">
        <v>6</v>
      </c>
      <c r="C503" s="1" t="s">
        <v>24</v>
      </c>
      <c r="D503" s="31">
        <v>41327</v>
      </c>
      <c r="E503" s="1">
        <v>0.63700000000000001</v>
      </c>
      <c r="F503" s="1">
        <v>123</v>
      </c>
      <c r="G503">
        <f t="array" ref="G503">INDEX('Out cOSTbis'!$K$1:$K$85,MATCH(1,(('Out cOSTbis'!$A$2:$A$85=A503)*('Out cOSTbis'!$B$2:$B$85=B503)*('Out cOSTbis'!$D$2:$D$85=C503)*('Out cOSTbis'!$E$2:$E$85&lt;=D503)*('Out cOSTbis'!$F$2:$F$85&gt;=D503)*(F503&gt;='Out cOSTbis'!$I$2:$I$85)*(F503&lt;='Out cOSTbis'!$J$2:$J$85)*(E503&gt;='Out cOSTbis'!$G$2:$G$85)*(E503&lt;='Out cOSTbis'!$H$2:$H$85)),0)+1,1)*E503+F503*0.12</f>
        <v>50.503486973947894</v>
      </c>
    </row>
    <row r="504" spans="1:7">
      <c r="A504" s="1" t="s">
        <v>21</v>
      </c>
      <c r="B504" s="1" t="s">
        <v>6</v>
      </c>
      <c r="C504" s="1" t="s">
        <v>24</v>
      </c>
      <c r="D504" s="31">
        <v>41327</v>
      </c>
      <c r="E504" s="1">
        <v>1.113</v>
      </c>
      <c r="F504" s="1">
        <v>123</v>
      </c>
      <c r="G504">
        <f t="array" ref="G504">INDEX('Out cOSTbis'!$K$1:$K$85,MATCH(1,(('Out cOSTbis'!$A$2:$A$85=A504)*('Out cOSTbis'!$B$2:$B$85=B504)*('Out cOSTbis'!$D$2:$D$85=C504)*('Out cOSTbis'!$E$2:$E$85&lt;=D504)*('Out cOSTbis'!$F$2:$F$85&gt;=D504)*(F504&gt;='Out cOSTbis'!$I$2:$I$85)*(F504&lt;='Out cOSTbis'!$J$2:$J$85)*(E504&gt;='Out cOSTbis'!$G$2:$G$85)*(E504&lt;='Out cOSTbis'!$H$2:$H$85)),0)+1,1)*E504+F504*0.12</f>
        <v>77.212905811623244</v>
      </c>
    </row>
    <row r="505" spans="1:7">
      <c r="A505" s="1" t="s">
        <v>21</v>
      </c>
      <c r="B505" s="1" t="s">
        <v>6</v>
      </c>
      <c r="C505" s="1" t="s">
        <v>24</v>
      </c>
      <c r="D505" s="31">
        <v>41327</v>
      </c>
      <c r="E505" s="1">
        <v>0.95099999999999996</v>
      </c>
      <c r="F505" s="1">
        <v>123</v>
      </c>
      <c r="G505">
        <f t="array" ref="G505">INDEX('Out cOSTbis'!$K$1:$K$85,MATCH(1,(('Out cOSTbis'!$A$2:$A$85=A505)*('Out cOSTbis'!$B$2:$B$85=B505)*('Out cOSTbis'!$D$2:$D$85=C505)*('Out cOSTbis'!$E$2:$E$85&lt;=D505)*('Out cOSTbis'!$F$2:$F$85&gt;=D505)*(F505&gt;='Out cOSTbis'!$I$2:$I$85)*(F505&lt;='Out cOSTbis'!$J$2:$J$85)*(E505&gt;='Out cOSTbis'!$G$2:$G$85)*(E505&lt;='Out cOSTbis'!$H$2:$H$85)),0)+1,1)*E505+F505*0.12</f>
        <v>68.122725450901797</v>
      </c>
    </row>
    <row r="506" spans="1:7">
      <c r="A506" s="1" t="s">
        <v>21</v>
      </c>
      <c r="B506" s="1" t="s">
        <v>6</v>
      </c>
      <c r="C506" s="1" t="s">
        <v>24</v>
      </c>
      <c r="D506" s="31">
        <v>41327</v>
      </c>
      <c r="E506" s="1">
        <v>0.315</v>
      </c>
      <c r="F506" s="1">
        <v>123</v>
      </c>
      <c r="G506">
        <f t="array" ref="G506">INDEX('Out cOSTbis'!$K$1:$K$85,MATCH(1,(('Out cOSTbis'!$A$2:$A$85=A506)*('Out cOSTbis'!$B$2:$B$85=B506)*('Out cOSTbis'!$D$2:$D$85=C506)*('Out cOSTbis'!$E$2:$E$85&lt;=D506)*('Out cOSTbis'!$F$2:$F$85&gt;=D506)*(F506&gt;='Out cOSTbis'!$I$2:$I$85)*(F506&lt;='Out cOSTbis'!$J$2:$J$85)*(E506&gt;='Out cOSTbis'!$G$2:$G$85)*(E506&lt;='Out cOSTbis'!$H$2:$H$85)),0)+1,1)*E506+F506*0.12</f>
        <v>32.435350701402804</v>
      </c>
    </row>
    <row r="507" spans="1:7">
      <c r="A507" s="1" t="s">
        <v>21</v>
      </c>
      <c r="B507" s="1" t="s">
        <v>6</v>
      </c>
      <c r="C507" s="1" t="s">
        <v>24</v>
      </c>
      <c r="D507" s="31">
        <v>41328</v>
      </c>
      <c r="E507" s="1">
        <v>1.5369999999999999</v>
      </c>
      <c r="F507" s="1">
        <v>300</v>
      </c>
      <c r="G507">
        <f t="array" ref="G507">INDEX('Out cOSTbis'!$K$1:$K$85,MATCH(1,(('Out cOSTbis'!$A$2:$A$85=A507)*('Out cOSTbis'!$B$2:$B$85=B507)*('Out cOSTbis'!$D$2:$D$85=C507)*('Out cOSTbis'!$E$2:$E$85&lt;=D507)*('Out cOSTbis'!$F$2:$F$85&gt;=D507)*(F507&gt;='Out cOSTbis'!$I$2:$I$85)*(F507&lt;='Out cOSTbis'!$J$2:$J$85)*(E507&gt;='Out cOSTbis'!$G$2:$G$85)*(E507&lt;='Out cOSTbis'!$H$2:$H$85)),0)+1,1)*E507+F507*0.12</f>
        <v>74.50200400801603</v>
      </c>
    </row>
    <row r="508" spans="1:7">
      <c r="A508" s="1" t="s">
        <v>21</v>
      </c>
      <c r="B508" s="1" t="s">
        <v>6</v>
      </c>
      <c r="C508" s="1" t="s">
        <v>24</v>
      </c>
      <c r="D508" s="31">
        <v>41328</v>
      </c>
      <c r="E508" s="1">
        <v>16.907</v>
      </c>
      <c r="F508" s="1">
        <v>300</v>
      </c>
      <c r="G508">
        <f t="array" ref="G508">INDEX('Out cOSTbis'!$K$1:$K$85,MATCH(1,(('Out cOSTbis'!$A$2:$A$85=A508)*('Out cOSTbis'!$B$2:$B$85=B508)*('Out cOSTbis'!$D$2:$D$85=C508)*('Out cOSTbis'!$E$2:$E$85&lt;=D508)*('Out cOSTbis'!$F$2:$F$85&gt;=D508)*(F508&gt;='Out cOSTbis'!$I$2:$I$85)*(F508&lt;='Out cOSTbis'!$J$2:$J$85)*(E508&gt;='Out cOSTbis'!$G$2:$G$85)*(E508&lt;='Out cOSTbis'!$H$2:$H$85)),0)+1,1)*E508+F508*0.12</f>
        <v>389.69444000000004</v>
      </c>
    </row>
    <row r="509" spans="1:7">
      <c r="A509" s="1" t="s">
        <v>21</v>
      </c>
      <c r="B509" s="1" t="s">
        <v>6</v>
      </c>
      <c r="C509" s="1" t="s">
        <v>24</v>
      </c>
      <c r="D509" s="31">
        <v>41328</v>
      </c>
      <c r="E509" s="1">
        <v>1.5369999999999999</v>
      </c>
      <c r="F509" s="1">
        <v>300</v>
      </c>
      <c r="G509">
        <f t="array" ref="G509">INDEX('Out cOSTbis'!$K$1:$K$85,MATCH(1,(('Out cOSTbis'!$A$2:$A$85=A509)*('Out cOSTbis'!$B$2:$B$85=B509)*('Out cOSTbis'!$D$2:$D$85=C509)*('Out cOSTbis'!$E$2:$E$85&lt;=D509)*('Out cOSTbis'!$F$2:$F$85&gt;=D509)*(F509&gt;='Out cOSTbis'!$I$2:$I$85)*(F509&lt;='Out cOSTbis'!$J$2:$J$85)*(E509&gt;='Out cOSTbis'!$G$2:$G$85)*(E509&lt;='Out cOSTbis'!$H$2:$H$85)),0)+1,1)*E509+F509*0.12</f>
        <v>74.50200400801603</v>
      </c>
    </row>
    <row r="510" spans="1:7">
      <c r="A510" s="1" t="s">
        <v>21</v>
      </c>
      <c r="B510" s="1" t="s">
        <v>6</v>
      </c>
      <c r="C510" s="1" t="s">
        <v>24</v>
      </c>
      <c r="D510" s="31">
        <v>41328</v>
      </c>
      <c r="E510" s="1">
        <v>3.0739999999999998</v>
      </c>
      <c r="F510" s="1">
        <v>300</v>
      </c>
      <c r="G510">
        <f t="array" ref="G510">INDEX('Out cOSTbis'!$K$1:$K$85,MATCH(1,(('Out cOSTbis'!$A$2:$A$85=A510)*('Out cOSTbis'!$B$2:$B$85=B510)*('Out cOSTbis'!$D$2:$D$85=C510)*('Out cOSTbis'!$E$2:$E$85&lt;=D510)*('Out cOSTbis'!$F$2:$F$85&gt;=D510)*(F510&gt;='Out cOSTbis'!$I$2:$I$85)*(F510&lt;='Out cOSTbis'!$J$2:$J$85)*(E510&gt;='Out cOSTbis'!$G$2:$G$85)*(E510&lt;='Out cOSTbis'!$H$2:$H$85)),0)+1,1)*E510+F510*0.12</f>
        <v>113.00400801603206</v>
      </c>
    </row>
    <row r="511" spans="1:7">
      <c r="A511" s="1" t="s">
        <v>21</v>
      </c>
      <c r="B511" s="1" t="s">
        <v>6</v>
      </c>
      <c r="C511" s="1" t="s">
        <v>24</v>
      </c>
      <c r="D511" s="31">
        <v>41328</v>
      </c>
      <c r="E511" s="1">
        <v>9.2219999999999995</v>
      </c>
      <c r="F511" s="1">
        <v>300</v>
      </c>
      <c r="G511">
        <f t="array" ref="G511">INDEX('Out cOSTbis'!$K$1:$K$85,MATCH(1,(('Out cOSTbis'!$A$2:$A$85=A511)*('Out cOSTbis'!$B$2:$B$85=B511)*('Out cOSTbis'!$D$2:$D$85=C511)*('Out cOSTbis'!$E$2:$E$85&lt;=D511)*('Out cOSTbis'!$F$2:$F$85&gt;=D511)*(F511&gt;='Out cOSTbis'!$I$2:$I$85)*(F511&lt;='Out cOSTbis'!$J$2:$J$85)*(E511&gt;='Out cOSTbis'!$G$2:$G$85)*(E511&lt;='Out cOSTbis'!$H$2:$H$85)),0)+1,1)*E511+F511*0.12</f>
        <v>475.98161999999996</v>
      </c>
    </row>
    <row r="512" spans="1:7">
      <c r="A512" s="1" t="s">
        <v>21</v>
      </c>
      <c r="B512" s="1" t="s">
        <v>6</v>
      </c>
      <c r="C512" s="1" t="s">
        <v>24</v>
      </c>
      <c r="D512" s="31">
        <v>41328</v>
      </c>
      <c r="E512" s="1">
        <v>0.373</v>
      </c>
      <c r="F512" s="1">
        <v>305</v>
      </c>
      <c r="G512">
        <f t="array" ref="G512">INDEX('Out cOSTbis'!$K$1:$K$85,MATCH(1,(('Out cOSTbis'!$A$2:$A$85=A512)*('Out cOSTbis'!$B$2:$B$85=B512)*('Out cOSTbis'!$D$2:$D$85=C512)*('Out cOSTbis'!$E$2:$E$85&lt;=D512)*('Out cOSTbis'!$F$2:$F$85&gt;=D512)*(F512&gt;='Out cOSTbis'!$I$2:$I$85)*(F512&lt;='Out cOSTbis'!$J$2:$J$85)*(E512&gt;='Out cOSTbis'!$G$2:$G$85)*(E512&lt;='Out cOSTbis'!$H$2:$H$85)),0)+1,1)*E512+F512*0.12</f>
        <v>45.943687374749501</v>
      </c>
    </row>
    <row r="513" spans="1:7">
      <c r="A513" s="1" t="s">
        <v>21</v>
      </c>
      <c r="B513" s="1" t="s">
        <v>6</v>
      </c>
      <c r="C513" s="1" t="s">
        <v>24</v>
      </c>
      <c r="D513" s="31">
        <v>41328</v>
      </c>
      <c r="E513" s="1">
        <v>2.66</v>
      </c>
      <c r="F513" s="1">
        <v>305</v>
      </c>
      <c r="G513">
        <f t="array" ref="G513">INDEX('Out cOSTbis'!$K$1:$K$85,MATCH(1,(('Out cOSTbis'!$A$2:$A$85=A513)*('Out cOSTbis'!$B$2:$B$85=B513)*('Out cOSTbis'!$D$2:$D$85=C513)*('Out cOSTbis'!$E$2:$E$85&lt;=D513)*('Out cOSTbis'!$F$2:$F$85&gt;=D513)*(F513&gt;='Out cOSTbis'!$I$2:$I$85)*(F513&lt;='Out cOSTbis'!$J$2:$J$85)*(E513&gt;='Out cOSTbis'!$G$2:$G$85)*(E513&lt;='Out cOSTbis'!$H$2:$H$85)),0)+1,1)*E513+F513*0.12</f>
        <v>103.23326653306614</v>
      </c>
    </row>
    <row r="514" spans="1:7">
      <c r="A514" s="1" t="s">
        <v>21</v>
      </c>
      <c r="B514" s="1" t="s">
        <v>6</v>
      </c>
      <c r="C514" s="1" t="s">
        <v>24</v>
      </c>
      <c r="D514" s="31">
        <v>41328</v>
      </c>
      <c r="E514" s="1">
        <v>0.57199999999999995</v>
      </c>
      <c r="F514" s="1">
        <v>305</v>
      </c>
      <c r="G514">
        <f t="array" ref="G514">INDEX('Out cOSTbis'!$K$1:$K$85,MATCH(1,(('Out cOSTbis'!$A$2:$A$85=A514)*('Out cOSTbis'!$B$2:$B$85=B514)*('Out cOSTbis'!$D$2:$D$85=C514)*('Out cOSTbis'!$E$2:$E$85&lt;=D514)*('Out cOSTbis'!$F$2:$F$85&gt;=D514)*(F514&gt;='Out cOSTbis'!$I$2:$I$85)*(F514&lt;='Out cOSTbis'!$J$2:$J$85)*(E514&gt;='Out cOSTbis'!$G$2:$G$85)*(E514&lt;='Out cOSTbis'!$H$2:$H$85)),0)+1,1)*E514+F514*0.12</f>
        <v>50.928657314629262</v>
      </c>
    </row>
    <row r="515" spans="1:7">
      <c r="A515" s="1" t="s">
        <v>21</v>
      </c>
      <c r="B515" s="1" t="s">
        <v>6</v>
      </c>
      <c r="C515" s="1" t="s">
        <v>24</v>
      </c>
      <c r="D515" s="31">
        <v>41328</v>
      </c>
      <c r="E515" s="1">
        <v>0.16200000000000001</v>
      </c>
      <c r="F515" s="1">
        <v>305</v>
      </c>
      <c r="G515">
        <f t="array" ref="G515">INDEX('Out cOSTbis'!$K$1:$K$85,MATCH(1,(('Out cOSTbis'!$A$2:$A$85=A515)*('Out cOSTbis'!$B$2:$B$85=B515)*('Out cOSTbis'!$D$2:$D$85=C515)*('Out cOSTbis'!$E$2:$E$85&lt;=D515)*('Out cOSTbis'!$F$2:$F$85&gt;=D515)*(F515&gt;='Out cOSTbis'!$I$2:$I$85)*(F515&lt;='Out cOSTbis'!$J$2:$J$85)*(E515&gt;='Out cOSTbis'!$G$2:$G$85)*(E515&lt;='Out cOSTbis'!$H$2:$H$85)),0)+1,1)*E515+F515*0.12</f>
        <v>40.658116232464934</v>
      </c>
    </row>
    <row r="516" spans="1:7">
      <c r="A516" s="1" t="s">
        <v>21</v>
      </c>
      <c r="B516" s="1" t="s">
        <v>6</v>
      </c>
      <c r="C516" s="1" t="s">
        <v>24</v>
      </c>
      <c r="D516" s="31">
        <v>41332</v>
      </c>
      <c r="E516" s="1">
        <v>11.35</v>
      </c>
      <c r="F516" s="1">
        <v>44</v>
      </c>
      <c r="G516" t="e">
        <f t="array" ref="G516">INDEX('Out cOSTbis'!$K$1:$K$85,MATCH(1,(('Out cOSTbis'!$A$2:$A$85=A516)*('Out cOSTbis'!$B$2:$B$85=B516)*('Out cOSTbis'!$D$2:$D$85=C516)*('Out cOSTbis'!$E$2:$E$85&lt;=D516)*('Out cOSTbis'!$F$2:$F$85&gt;=D516)*(F516&gt;='Out cOSTbis'!$I$2:$I$85)*(F516&lt;='Out cOSTbis'!$J$2:$J$85)*(E516&gt;='Out cOSTbis'!$G$2:$G$85)*(E516&lt;='Out cOSTbis'!$H$2:$H$85)),0)+1,1)*E516+F516*0.12</f>
        <v>#N/A</v>
      </c>
    </row>
    <row r="517" spans="1:7">
      <c r="A517" s="1" t="s">
        <v>21</v>
      </c>
      <c r="B517" s="1" t="s">
        <v>6</v>
      </c>
      <c r="C517" s="1" t="s">
        <v>24</v>
      </c>
      <c r="D517" s="31">
        <v>41332</v>
      </c>
      <c r="E517" s="1">
        <v>2.3540000000000001</v>
      </c>
      <c r="F517" s="1">
        <v>44</v>
      </c>
      <c r="G517" t="e">
        <f t="array" ref="G517">INDEX('Out cOSTbis'!$K$1:$K$85,MATCH(1,(('Out cOSTbis'!$A$2:$A$85=A517)*('Out cOSTbis'!$B$2:$B$85=B517)*('Out cOSTbis'!$D$2:$D$85=C517)*('Out cOSTbis'!$E$2:$E$85&lt;=D517)*('Out cOSTbis'!$F$2:$F$85&gt;=D517)*(F517&gt;='Out cOSTbis'!$I$2:$I$85)*(F517&lt;='Out cOSTbis'!$J$2:$J$85)*(E517&gt;='Out cOSTbis'!$G$2:$G$85)*(E517&lt;='Out cOSTbis'!$H$2:$H$85)),0)+1,1)*E517+F517*0.12</f>
        <v>#N/A</v>
      </c>
    </row>
    <row r="518" spans="1:7">
      <c r="A518" s="1" t="s">
        <v>21</v>
      </c>
      <c r="B518" s="1" t="s">
        <v>6</v>
      </c>
      <c r="C518" s="1" t="s">
        <v>24</v>
      </c>
      <c r="D518" s="31">
        <v>41332</v>
      </c>
      <c r="E518" s="1">
        <v>4.8099999999999996</v>
      </c>
      <c r="F518" s="1">
        <v>44</v>
      </c>
      <c r="G518" t="e">
        <f t="array" ref="G518">INDEX('Out cOSTbis'!$K$1:$K$85,MATCH(1,(('Out cOSTbis'!$A$2:$A$85=A518)*('Out cOSTbis'!$B$2:$B$85=B518)*('Out cOSTbis'!$D$2:$D$85=C518)*('Out cOSTbis'!$E$2:$E$85&lt;=D518)*('Out cOSTbis'!$F$2:$F$85&gt;=D518)*(F518&gt;='Out cOSTbis'!$I$2:$I$85)*(F518&lt;='Out cOSTbis'!$J$2:$J$85)*(E518&gt;='Out cOSTbis'!$G$2:$G$85)*(E518&lt;='Out cOSTbis'!$H$2:$H$85)),0)+1,1)*E518+F518*0.12</f>
        <v>#N/A</v>
      </c>
    </row>
    <row r="519" spans="1:7">
      <c r="A519" s="1" t="s">
        <v>21</v>
      </c>
      <c r="B519" s="1" t="s">
        <v>6</v>
      </c>
      <c r="C519" s="1" t="s">
        <v>24</v>
      </c>
      <c r="D519" s="31">
        <v>41332</v>
      </c>
      <c r="E519" s="1">
        <v>5.36</v>
      </c>
      <c r="F519" s="1">
        <v>44</v>
      </c>
      <c r="G519" t="e">
        <f t="array" ref="G519">INDEX('Out cOSTbis'!$K$1:$K$85,MATCH(1,(('Out cOSTbis'!$A$2:$A$85=A519)*('Out cOSTbis'!$B$2:$B$85=B519)*('Out cOSTbis'!$D$2:$D$85=C519)*('Out cOSTbis'!$E$2:$E$85&lt;=D519)*('Out cOSTbis'!$F$2:$F$85&gt;=D519)*(F519&gt;='Out cOSTbis'!$I$2:$I$85)*(F519&lt;='Out cOSTbis'!$J$2:$J$85)*(E519&gt;='Out cOSTbis'!$G$2:$G$85)*(E519&lt;='Out cOSTbis'!$H$2:$H$85)),0)+1,1)*E519+F519*0.12</f>
        <v>#N/A</v>
      </c>
    </row>
    <row r="520" spans="1:7">
      <c r="A520" s="1" t="s">
        <v>21</v>
      </c>
      <c r="B520" s="1" t="s">
        <v>6</v>
      </c>
      <c r="C520" s="1" t="s">
        <v>24</v>
      </c>
      <c r="D520" s="31">
        <v>41332</v>
      </c>
      <c r="E520" s="1">
        <v>0.74199999999999999</v>
      </c>
      <c r="F520" s="1">
        <v>700</v>
      </c>
      <c r="G520">
        <f t="array" ref="G520">INDEX('Out cOSTbis'!$K$1:$K$85,MATCH(1,(('Out cOSTbis'!$A$2:$A$85=A520)*('Out cOSTbis'!$B$2:$B$85=B520)*('Out cOSTbis'!$D$2:$D$85=C520)*('Out cOSTbis'!$E$2:$E$85&lt;=D520)*('Out cOSTbis'!$F$2:$F$85&gt;=D520)*(F520&gt;='Out cOSTbis'!$I$2:$I$85)*(F520&lt;='Out cOSTbis'!$J$2:$J$85)*(E520&gt;='Out cOSTbis'!$G$2:$G$85)*(E520&lt;='Out cOSTbis'!$H$2:$H$85)),0)+1,1)*E520+F520*0.12</f>
        <v>115.22645290581161</v>
      </c>
    </row>
    <row r="521" spans="1:7">
      <c r="A521" s="1" t="s">
        <v>21</v>
      </c>
      <c r="B521" s="1" t="s">
        <v>6</v>
      </c>
      <c r="C521" s="1" t="s">
        <v>24</v>
      </c>
      <c r="D521" s="31">
        <v>41332</v>
      </c>
      <c r="E521" s="1">
        <v>0.74199999999999999</v>
      </c>
      <c r="F521" s="1">
        <v>700</v>
      </c>
      <c r="G521">
        <f t="array" ref="G521">INDEX('Out cOSTbis'!$K$1:$K$85,MATCH(1,(('Out cOSTbis'!$A$2:$A$85=A521)*('Out cOSTbis'!$B$2:$B$85=B521)*('Out cOSTbis'!$D$2:$D$85=C521)*('Out cOSTbis'!$E$2:$E$85&lt;=D521)*('Out cOSTbis'!$F$2:$F$85&gt;=D521)*(F521&gt;='Out cOSTbis'!$I$2:$I$85)*(F521&lt;='Out cOSTbis'!$J$2:$J$85)*(E521&gt;='Out cOSTbis'!$G$2:$G$85)*(E521&lt;='Out cOSTbis'!$H$2:$H$85)),0)+1,1)*E521+F521*0.12</f>
        <v>115.22645290581161</v>
      </c>
    </row>
    <row r="522" spans="1:7">
      <c r="A522" s="1" t="s">
        <v>21</v>
      </c>
      <c r="B522" s="1" t="s">
        <v>6</v>
      </c>
      <c r="C522" s="1" t="s">
        <v>24</v>
      </c>
      <c r="D522" s="31">
        <v>41332</v>
      </c>
      <c r="E522" s="1">
        <v>4.0810000000000004</v>
      </c>
      <c r="F522" s="1">
        <v>700</v>
      </c>
      <c r="G522">
        <f t="array" ref="G522">INDEX('Out cOSTbis'!$K$1:$K$85,MATCH(1,(('Out cOSTbis'!$A$2:$A$85=A522)*('Out cOSTbis'!$B$2:$B$85=B522)*('Out cOSTbis'!$D$2:$D$85=C522)*('Out cOSTbis'!$E$2:$E$85&lt;=D522)*('Out cOSTbis'!$F$2:$F$85&gt;=D522)*(F522&gt;='Out cOSTbis'!$I$2:$I$85)*(F522&lt;='Out cOSTbis'!$J$2:$J$85)*(E522&gt;='Out cOSTbis'!$G$2:$G$85)*(E522&lt;='Out cOSTbis'!$H$2:$H$85)),0)+1,1)*E522+F522*0.12</f>
        <v>255.74549098196394</v>
      </c>
    </row>
    <row r="523" spans="1:7">
      <c r="A523" s="1" t="s">
        <v>21</v>
      </c>
      <c r="B523" s="1" t="s">
        <v>6</v>
      </c>
      <c r="C523" s="1" t="s">
        <v>24</v>
      </c>
      <c r="D523" s="31">
        <v>41332</v>
      </c>
      <c r="E523" s="1">
        <v>3.339</v>
      </c>
      <c r="F523" s="1">
        <v>700</v>
      </c>
      <c r="G523">
        <f t="array" ref="G523">INDEX('Out cOSTbis'!$K$1:$K$85,MATCH(1,(('Out cOSTbis'!$A$2:$A$85=A523)*('Out cOSTbis'!$B$2:$B$85=B523)*('Out cOSTbis'!$D$2:$D$85=C523)*('Out cOSTbis'!$E$2:$E$85&lt;=D523)*('Out cOSTbis'!$F$2:$F$85&gt;=D523)*(F523&gt;='Out cOSTbis'!$I$2:$I$85)*(F523&lt;='Out cOSTbis'!$J$2:$J$85)*(E523&gt;='Out cOSTbis'!$G$2:$G$85)*(E523&lt;='Out cOSTbis'!$H$2:$H$85)),0)+1,1)*E523+F523*0.12</f>
        <v>224.5190380761523</v>
      </c>
    </row>
    <row r="524" spans="1:7">
      <c r="A524" s="1" t="s">
        <v>21</v>
      </c>
      <c r="B524" s="1" t="s">
        <v>6</v>
      </c>
      <c r="C524" s="1" t="s">
        <v>24</v>
      </c>
      <c r="D524" s="31">
        <v>41332</v>
      </c>
      <c r="E524" s="1">
        <v>0.74199999999999999</v>
      </c>
      <c r="F524" s="1">
        <v>700</v>
      </c>
      <c r="G524">
        <f t="array" ref="G524">INDEX('Out cOSTbis'!$K$1:$K$85,MATCH(1,(('Out cOSTbis'!$A$2:$A$85=A524)*('Out cOSTbis'!$B$2:$B$85=B524)*('Out cOSTbis'!$D$2:$D$85=C524)*('Out cOSTbis'!$E$2:$E$85&lt;=D524)*('Out cOSTbis'!$F$2:$F$85&gt;=D524)*(F524&gt;='Out cOSTbis'!$I$2:$I$85)*(F524&lt;='Out cOSTbis'!$J$2:$J$85)*(E524&gt;='Out cOSTbis'!$G$2:$G$85)*(E524&lt;='Out cOSTbis'!$H$2:$H$85)),0)+1,1)*E524+F524*0.12</f>
        <v>115.22645290581161</v>
      </c>
    </row>
    <row r="525" spans="1:7">
      <c r="A525" s="1" t="s">
        <v>21</v>
      </c>
      <c r="B525" s="1" t="s">
        <v>6</v>
      </c>
      <c r="C525" s="1" t="s">
        <v>24</v>
      </c>
      <c r="D525" s="31">
        <v>41332</v>
      </c>
      <c r="E525" s="1">
        <v>3.339</v>
      </c>
      <c r="F525" s="1">
        <v>700</v>
      </c>
      <c r="G525">
        <f t="array" ref="G525">INDEX('Out cOSTbis'!$K$1:$K$85,MATCH(1,(('Out cOSTbis'!$A$2:$A$85=A525)*('Out cOSTbis'!$B$2:$B$85=B525)*('Out cOSTbis'!$D$2:$D$85=C525)*('Out cOSTbis'!$E$2:$E$85&lt;=D525)*('Out cOSTbis'!$F$2:$F$85&gt;=D525)*(F525&gt;='Out cOSTbis'!$I$2:$I$85)*(F525&lt;='Out cOSTbis'!$J$2:$J$85)*(E525&gt;='Out cOSTbis'!$G$2:$G$85)*(E525&lt;='Out cOSTbis'!$H$2:$H$85)),0)+1,1)*E525+F525*0.12</f>
        <v>224.5190380761523</v>
      </c>
    </row>
    <row r="526" spans="1:7">
      <c r="A526" s="1" t="s">
        <v>21</v>
      </c>
      <c r="B526" s="1" t="s">
        <v>6</v>
      </c>
      <c r="C526" s="1" t="s">
        <v>24</v>
      </c>
      <c r="D526" s="31">
        <v>41332</v>
      </c>
      <c r="E526" s="1">
        <v>8.5860000000000003</v>
      </c>
      <c r="F526" s="1">
        <v>23</v>
      </c>
      <c r="G526">
        <f t="array" ref="G526">INDEX('Out cOSTbis'!$K$1:$K$85,MATCH(1,(('Out cOSTbis'!$A$2:$A$85=A526)*('Out cOSTbis'!$B$2:$B$85=B526)*('Out cOSTbis'!$D$2:$D$85=C526)*('Out cOSTbis'!$E$2:$E$85&lt;=D526)*('Out cOSTbis'!$F$2:$F$85&gt;=D526)*(F526&gt;='Out cOSTbis'!$I$2:$I$85)*(F526&lt;='Out cOSTbis'!$J$2:$J$85)*(E526&gt;='Out cOSTbis'!$G$2:$G$85)*(E526&lt;='Out cOSTbis'!$H$2:$H$85)),0)+1,1)*E526+F526*0.12</f>
        <v>88.705945945945956</v>
      </c>
    </row>
    <row r="527" spans="1:7">
      <c r="A527" s="1" t="s">
        <v>21</v>
      </c>
      <c r="B527" s="1" t="s">
        <v>6</v>
      </c>
      <c r="C527" s="1" t="s">
        <v>24</v>
      </c>
      <c r="D527" s="31">
        <v>41332</v>
      </c>
      <c r="E527" s="1">
        <v>0.29499999999999998</v>
      </c>
      <c r="F527" s="1">
        <v>23</v>
      </c>
      <c r="G527">
        <f t="array" ref="G527">INDEX('Out cOSTbis'!$K$1:$K$85,MATCH(1,(('Out cOSTbis'!$A$2:$A$85=A527)*('Out cOSTbis'!$B$2:$B$85=B527)*('Out cOSTbis'!$D$2:$D$85=C527)*('Out cOSTbis'!$E$2:$E$85&lt;=D527)*('Out cOSTbis'!$F$2:$F$85&gt;=D527)*(F527&gt;='Out cOSTbis'!$I$2:$I$85)*(F527&lt;='Out cOSTbis'!$J$2:$J$85)*(E527&gt;='Out cOSTbis'!$G$2:$G$85)*(E527&lt;='Out cOSTbis'!$H$2:$H$85)),0)+1,1)*E527+F527*0.12</f>
        <v>8.6718236472945875</v>
      </c>
    </row>
    <row r="528" spans="1:7">
      <c r="A528" s="1" t="s">
        <v>21</v>
      </c>
      <c r="B528" s="1" t="s">
        <v>6</v>
      </c>
      <c r="C528" s="1" t="s">
        <v>24</v>
      </c>
      <c r="D528" s="31">
        <v>41332</v>
      </c>
      <c r="E528" s="1">
        <v>0.51600000000000001</v>
      </c>
      <c r="F528" s="1">
        <v>23</v>
      </c>
      <c r="G528">
        <f t="array" ref="G528">INDEX('Out cOSTbis'!$K$1:$K$85,MATCH(1,(('Out cOSTbis'!$A$2:$A$85=A528)*('Out cOSTbis'!$B$2:$B$85=B528)*('Out cOSTbis'!$D$2:$D$85=C528)*('Out cOSTbis'!$E$2:$E$85&lt;=D528)*('Out cOSTbis'!$F$2:$F$85&gt;=D528)*(F528&gt;='Out cOSTbis'!$I$2:$I$85)*(F528&lt;='Out cOSTbis'!$J$2:$J$85)*(E528&gt;='Out cOSTbis'!$G$2:$G$85)*(E528&lt;='Out cOSTbis'!$H$2:$H$85)),0)+1,1)*E528+F528*0.12</f>
        <v>13.100681362725451</v>
      </c>
    </row>
    <row r="529" spans="1:7">
      <c r="A529" s="1" t="s">
        <v>21</v>
      </c>
      <c r="B529" s="1" t="s">
        <v>6</v>
      </c>
      <c r="C529" s="1" t="s">
        <v>24</v>
      </c>
      <c r="D529" s="31">
        <v>41332</v>
      </c>
      <c r="E529" s="1">
        <v>0.14499999999999999</v>
      </c>
      <c r="F529" s="1">
        <v>156</v>
      </c>
      <c r="G529">
        <f t="array" ref="G529">INDEX('Out cOSTbis'!$K$1:$K$85,MATCH(1,(('Out cOSTbis'!$A$2:$A$85=A529)*('Out cOSTbis'!$B$2:$B$85=B529)*('Out cOSTbis'!$D$2:$D$85=C529)*('Out cOSTbis'!$E$2:$E$85&lt;=D529)*('Out cOSTbis'!$F$2:$F$85&gt;=D529)*(F529&gt;='Out cOSTbis'!$I$2:$I$85)*(F529&lt;='Out cOSTbis'!$J$2:$J$85)*(E529&gt;='Out cOSTbis'!$G$2:$G$85)*(E529&lt;='Out cOSTbis'!$H$2:$H$85)),0)+1,1)*E529+F529*0.12</f>
        <v>22.352264529058115</v>
      </c>
    </row>
    <row r="530" spans="1:7">
      <c r="A530" s="1" t="s">
        <v>21</v>
      </c>
      <c r="B530" s="1" t="s">
        <v>6</v>
      </c>
      <c r="C530" s="1" t="s">
        <v>24</v>
      </c>
      <c r="D530" s="31">
        <v>41332</v>
      </c>
      <c r="E530" s="1">
        <v>1.125</v>
      </c>
      <c r="F530" s="1">
        <v>156</v>
      </c>
      <c r="G530">
        <f t="array" ref="G530">INDEX('Out cOSTbis'!$K$1:$K$85,MATCH(1,(('Out cOSTbis'!$A$2:$A$85=A530)*('Out cOSTbis'!$B$2:$B$85=B530)*('Out cOSTbis'!$D$2:$D$85=C530)*('Out cOSTbis'!$E$2:$E$85&lt;=D530)*('Out cOSTbis'!$F$2:$F$85&gt;=D530)*(F530&gt;='Out cOSTbis'!$I$2:$I$85)*(F530&lt;='Out cOSTbis'!$J$2:$J$85)*(E530&gt;='Out cOSTbis'!$G$2:$G$85)*(E530&lt;='Out cOSTbis'!$H$2:$H$85)),0)+1,1)*E530+F530*0.12</f>
        <v>46.901362725450902</v>
      </c>
    </row>
    <row r="531" spans="1:7">
      <c r="A531" s="1" t="s">
        <v>21</v>
      </c>
      <c r="B531" s="1" t="s">
        <v>6</v>
      </c>
      <c r="C531" s="1" t="s">
        <v>24</v>
      </c>
      <c r="D531" s="31">
        <v>41332</v>
      </c>
      <c r="E531" s="1">
        <v>1.2649999999999999</v>
      </c>
      <c r="F531" s="1">
        <v>156</v>
      </c>
      <c r="G531">
        <f t="array" ref="G531">INDEX('Out cOSTbis'!$K$1:$K$85,MATCH(1,(('Out cOSTbis'!$A$2:$A$85=A531)*('Out cOSTbis'!$B$2:$B$85=B531)*('Out cOSTbis'!$D$2:$D$85=C531)*('Out cOSTbis'!$E$2:$E$85&lt;=D531)*('Out cOSTbis'!$F$2:$F$85&gt;=D531)*(F531&gt;='Out cOSTbis'!$I$2:$I$85)*(F531&lt;='Out cOSTbis'!$J$2:$J$85)*(E531&gt;='Out cOSTbis'!$G$2:$G$85)*(E531&lt;='Out cOSTbis'!$H$2:$H$85)),0)+1,1)*E531+F531*0.12</f>
        <v>50.408376753507014</v>
      </c>
    </row>
    <row r="532" spans="1:7">
      <c r="A532" s="1" t="s">
        <v>21</v>
      </c>
      <c r="B532" s="1" t="s">
        <v>6</v>
      </c>
      <c r="C532" s="1" t="s">
        <v>24</v>
      </c>
      <c r="D532" s="31">
        <v>41332</v>
      </c>
      <c r="E532" s="1">
        <v>6.11</v>
      </c>
      <c r="F532" s="1">
        <v>156</v>
      </c>
      <c r="G532">
        <f t="array" ref="G532">INDEX('Out cOSTbis'!$K$1:$K$85,MATCH(1,(('Out cOSTbis'!$A$2:$A$85=A532)*('Out cOSTbis'!$B$2:$B$85=B532)*('Out cOSTbis'!$D$2:$D$85=C532)*('Out cOSTbis'!$E$2:$E$85&lt;=D532)*('Out cOSTbis'!$F$2:$F$85&gt;=D532)*(F532&gt;='Out cOSTbis'!$I$2:$I$85)*(F532&lt;='Out cOSTbis'!$J$2:$J$85)*(E532&gt;='Out cOSTbis'!$G$2:$G$85)*(E532&lt;='Out cOSTbis'!$H$2:$H$85)),0)+1,1)*E532+F532*0.12</f>
        <v>95.171451451451446</v>
      </c>
    </row>
    <row r="533" spans="1:7">
      <c r="A533" s="1" t="s">
        <v>21</v>
      </c>
      <c r="B533" s="1" t="s">
        <v>6</v>
      </c>
      <c r="C533" s="1" t="s">
        <v>24</v>
      </c>
      <c r="D533" s="31">
        <v>41332</v>
      </c>
      <c r="E533" s="1">
        <v>0.61099999999999999</v>
      </c>
      <c r="F533" s="1">
        <v>156</v>
      </c>
      <c r="G533">
        <f t="array" ref="G533">INDEX('Out cOSTbis'!$K$1:$K$85,MATCH(1,(('Out cOSTbis'!$A$2:$A$85=A533)*('Out cOSTbis'!$B$2:$B$85=B533)*('Out cOSTbis'!$D$2:$D$85=C533)*('Out cOSTbis'!$E$2:$E$85&lt;=D533)*('Out cOSTbis'!$F$2:$F$85&gt;=D533)*(F533&gt;='Out cOSTbis'!$I$2:$I$85)*(F533&lt;='Out cOSTbis'!$J$2:$J$85)*(E533&gt;='Out cOSTbis'!$G$2:$G$85)*(E533&lt;='Out cOSTbis'!$H$2:$H$85)),0)+1,1)*E533+F533*0.12</f>
        <v>34.025611222444887</v>
      </c>
    </row>
    <row r="534" spans="1:7">
      <c r="A534" s="1" t="s">
        <v>21</v>
      </c>
      <c r="B534" s="1" t="s">
        <v>6</v>
      </c>
      <c r="C534" s="1" t="s">
        <v>24</v>
      </c>
      <c r="D534" s="31">
        <v>41333</v>
      </c>
      <c r="E534" s="1">
        <v>8.0790000000000006</v>
      </c>
      <c r="F534" s="1">
        <v>69</v>
      </c>
      <c r="G534">
        <f t="array" ref="G534">INDEX('Out cOSTbis'!$K$1:$K$85,MATCH(1,(('Out cOSTbis'!$A$2:$A$85=A534)*('Out cOSTbis'!$B$2:$B$85=B534)*('Out cOSTbis'!$D$2:$D$85=C534)*('Out cOSTbis'!$E$2:$E$85&lt;=D534)*('Out cOSTbis'!$F$2:$F$85&gt;=D534)*(F534&gt;='Out cOSTbis'!$I$2:$I$85)*(F534&lt;='Out cOSTbis'!$J$2:$J$85)*(E534&gt;='Out cOSTbis'!$G$2:$G$85)*(E534&lt;='Out cOSTbis'!$H$2:$H$85)),0)+1,1)*E534+F534*0.12</f>
        <v>89.150870870870875</v>
      </c>
    </row>
    <row r="535" spans="1:7">
      <c r="A535" s="1" t="s">
        <v>21</v>
      </c>
      <c r="B535" s="1" t="s">
        <v>6</v>
      </c>
      <c r="C535" s="1" t="s">
        <v>24</v>
      </c>
      <c r="D535" s="31">
        <v>41333</v>
      </c>
      <c r="E535" s="1">
        <v>4.78</v>
      </c>
      <c r="F535" s="1">
        <v>69</v>
      </c>
      <c r="G535">
        <f t="array" ref="G535">INDEX('Out cOSTbis'!$K$1:$K$85,MATCH(1,(('Out cOSTbis'!$A$2:$A$85=A535)*('Out cOSTbis'!$B$2:$B$85=B535)*('Out cOSTbis'!$D$2:$D$85=C535)*('Out cOSTbis'!$E$2:$E$85&lt;=D535)*('Out cOSTbis'!$F$2:$F$85&gt;=D535)*(F535&gt;='Out cOSTbis'!$I$2:$I$85)*(F535&lt;='Out cOSTbis'!$J$2:$J$85)*(E535&gt;='Out cOSTbis'!$G$2:$G$85)*(E535&lt;='Out cOSTbis'!$H$2:$H$85)),0)+1,1)*E535+F535*0.12</f>
        <v>104.07158316633267</v>
      </c>
    </row>
    <row r="536" spans="1:7">
      <c r="A536" s="1" t="s">
        <v>21</v>
      </c>
      <c r="B536" s="1" t="s">
        <v>6</v>
      </c>
      <c r="C536" s="1" t="s">
        <v>24</v>
      </c>
      <c r="D536" s="31">
        <v>41333</v>
      </c>
      <c r="E536" s="1">
        <v>0.98</v>
      </c>
      <c r="F536" s="1">
        <v>69</v>
      </c>
      <c r="G536">
        <f t="array" ref="G536">INDEX('Out cOSTbis'!$K$1:$K$85,MATCH(1,(('Out cOSTbis'!$A$2:$A$85=A536)*('Out cOSTbis'!$B$2:$B$85=B536)*('Out cOSTbis'!$D$2:$D$85=C536)*('Out cOSTbis'!$E$2:$E$85&lt;=D536)*('Out cOSTbis'!$F$2:$F$85&gt;=D536)*(F536&gt;='Out cOSTbis'!$I$2:$I$85)*(F536&lt;='Out cOSTbis'!$J$2:$J$85)*(E536&gt;='Out cOSTbis'!$G$2:$G$85)*(E536&lt;='Out cOSTbis'!$H$2:$H$85)),0)+1,1)*E536+F536*0.12</f>
        <v>27.919278557114225</v>
      </c>
    </row>
    <row r="537" spans="1:7">
      <c r="A537" s="1" t="s">
        <v>21</v>
      </c>
      <c r="B537" s="1" t="s">
        <v>6</v>
      </c>
      <c r="C537" s="1" t="s">
        <v>24</v>
      </c>
      <c r="D537" s="31">
        <v>41333</v>
      </c>
      <c r="E537" s="1">
        <v>9.766</v>
      </c>
      <c r="F537" s="1">
        <v>69</v>
      </c>
      <c r="G537">
        <f t="array" ref="G537">INDEX('Out cOSTbis'!$K$1:$K$85,MATCH(1,(('Out cOSTbis'!$A$2:$A$85=A537)*('Out cOSTbis'!$B$2:$B$85=B537)*('Out cOSTbis'!$D$2:$D$85=C537)*('Out cOSTbis'!$E$2:$E$85&lt;=D537)*('Out cOSTbis'!$F$2:$F$85&gt;=D537)*(F537&gt;='Out cOSTbis'!$I$2:$I$85)*(F537&lt;='Out cOSTbis'!$J$2:$J$85)*(E537&gt;='Out cOSTbis'!$G$2:$G$85)*(E537&lt;='Out cOSTbis'!$H$2:$H$85)),0)+1,1)*E537+F537*0.12</f>
        <v>106.03775775775776</v>
      </c>
    </row>
    <row r="538" spans="1:7">
      <c r="A538" s="1" t="s">
        <v>21</v>
      </c>
      <c r="B538" s="1" t="s">
        <v>6</v>
      </c>
      <c r="C538" s="1" t="s">
        <v>24</v>
      </c>
      <c r="D538" s="31">
        <v>41333</v>
      </c>
      <c r="E538" s="1">
        <v>0.28799999999999998</v>
      </c>
      <c r="F538" s="1">
        <v>69</v>
      </c>
      <c r="G538">
        <f t="array" ref="G538">INDEX('Out cOSTbis'!$K$1:$K$85,MATCH(1,(('Out cOSTbis'!$A$2:$A$85=A538)*('Out cOSTbis'!$B$2:$B$85=B538)*('Out cOSTbis'!$D$2:$D$85=C538)*('Out cOSTbis'!$E$2:$E$85&lt;=D538)*('Out cOSTbis'!$F$2:$F$85&gt;=D538)*(F538&gt;='Out cOSTbis'!$I$2:$I$85)*(F538&lt;='Out cOSTbis'!$J$2:$J$85)*(E538&gt;='Out cOSTbis'!$G$2:$G$85)*(E538&lt;='Out cOSTbis'!$H$2:$H$85)),0)+1,1)*E538+F538*0.12</f>
        <v>14.051543086172344</v>
      </c>
    </row>
    <row r="539" spans="1:7">
      <c r="A539" s="1" t="s">
        <v>21</v>
      </c>
      <c r="B539" s="1" t="s">
        <v>6</v>
      </c>
      <c r="C539" s="1" t="s">
        <v>24</v>
      </c>
      <c r="D539" s="31">
        <v>41333</v>
      </c>
      <c r="E539" s="1">
        <v>4.78</v>
      </c>
      <c r="F539" s="1">
        <v>69</v>
      </c>
      <c r="G539">
        <f t="array" ref="G539">INDEX('Out cOSTbis'!$K$1:$K$85,MATCH(1,(('Out cOSTbis'!$A$2:$A$85=A539)*('Out cOSTbis'!$B$2:$B$85=B539)*('Out cOSTbis'!$D$2:$D$85=C539)*('Out cOSTbis'!$E$2:$E$85&lt;=D539)*('Out cOSTbis'!$F$2:$F$85&gt;=D539)*(F539&gt;='Out cOSTbis'!$I$2:$I$85)*(F539&lt;='Out cOSTbis'!$J$2:$J$85)*(E539&gt;='Out cOSTbis'!$G$2:$G$85)*(E539&lt;='Out cOSTbis'!$H$2:$H$85)),0)+1,1)*E539+F539*0.12</f>
        <v>104.07158316633267</v>
      </c>
    </row>
    <row r="540" spans="1:7">
      <c r="A540" s="1" t="s">
        <v>21</v>
      </c>
      <c r="B540" s="1" t="s">
        <v>6</v>
      </c>
      <c r="C540" s="1" t="s">
        <v>24</v>
      </c>
      <c r="D540" s="31">
        <v>41333</v>
      </c>
      <c r="E540" s="1">
        <v>0.22600000000000001</v>
      </c>
      <c r="F540" s="1">
        <v>69</v>
      </c>
      <c r="G540">
        <f t="array" ref="G540">INDEX('Out cOSTbis'!$K$1:$K$85,MATCH(1,(('Out cOSTbis'!$A$2:$A$85=A540)*('Out cOSTbis'!$B$2:$B$85=B540)*('Out cOSTbis'!$D$2:$D$85=C540)*('Out cOSTbis'!$E$2:$E$85&lt;=D540)*('Out cOSTbis'!$F$2:$F$85&gt;=D540)*(F540&gt;='Out cOSTbis'!$I$2:$I$85)*(F540&lt;='Out cOSTbis'!$J$2:$J$85)*(E540&gt;='Out cOSTbis'!$G$2:$G$85)*(E540&lt;='Out cOSTbis'!$H$2:$H$85)),0)+1,1)*E540+F540*0.12</f>
        <v>12.809058116232464</v>
      </c>
    </row>
    <row r="541" spans="1:7">
      <c r="A541" s="1" t="s">
        <v>21</v>
      </c>
      <c r="B541" s="1" t="s">
        <v>6</v>
      </c>
      <c r="C541" s="1" t="s">
        <v>24</v>
      </c>
      <c r="D541" s="31">
        <v>41333</v>
      </c>
      <c r="E541" s="1">
        <v>4.7699999999999996</v>
      </c>
      <c r="F541" s="1">
        <v>69</v>
      </c>
      <c r="G541">
        <f t="array" ref="G541">INDEX('Out cOSTbis'!$K$1:$K$85,MATCH(1,(('Out cOSTbis'!$A$2:$A$85=A541)*('Out cOSTbis'!$B$2:$B$85=B541)*('Out cOSTbis'!$D$2:$D$85=C541)*('Out cOSTbis'!$E$2:$E$85&lt;=D541)*('Out cOSTbis'!$F$2:$F$85&gt;=D541)*(F541&gt;='Out cOSTbis'!$I$2:$I$85)*(F541&lt;='Out cOSTbis'!$J$2:$J$85)*(E541&gt;='Out cOSTbis'!$G$2:$G$85)*(E541&lt;='Out cOSTbis'!$H$2:$H$85)),0)+1,1)*E541+F541*0.12</f>
        <v>103.87118236472945</v>
      </c>
    </row>
    <row r="542" spans="1:7">
      <c r="A542" s="1" t="s">
        <v>21</v>
      </c>
      <c r="B542" s="1" t="s">
        <v>6</v>
      </c>
      <c r="C542" s="1" t="s">
        <v>24</v>
      </c>
      <c r="D542" s="31">
        <v>41333</v>
      </c>
      <c r="E542" s="1">
        <v>4.2889999999999997</v>
      </c>
      <c r="F542" s="1">
        <v>69</v>
      </c>
      <c r="G542">
        <f t="array" ref="G542">INDEX('Out cOSTbis'!$K$1:$K$85,MATCH(1,(('Out cOSTbis'!$A$2:$A$85=A542)*('Out cOSTbis'!$B$2:$B$85=B542)*('Out cOSTbis'!$D$2:$D$85=C542)*('Out cOSTbis'!$E$2:$E$85&lt;=D542)*('Out cOSTbis'!$F$2:$F$85&gt;=D542)*(F542&gt;='Out cOSTbis'!$I$2:$I$85)*(F542&lt;='Out cOSTbis'!$J$2:$J$85)*(E542&gt;='Out cOSTbis'!$G$2:$G$85)*(E542&lt;='Out cOSTbis'!$H$2:$H$85)),0)+1,1)*E542+F542*0.12</f>
        <v>94.231903807615225</v>
      </c>
    </row>
    <row r="543" spans="1:7">
      <c r="A543" s="1" t="s">
        <v>21</v>
      </c>
      <c r="B543" s="1" t="s">
        <v>6</v>
      </c>
      <c r="C543" s="1" t="s">
        <v>24</v>
      </c>
      <c r="D543" s="31">
        <v>41333</v>
      </c>
      <c r="E543" s="1">
        <v>0.57699999999999996</v>
      </c>
      <c r="F543" s="1">
        <v>69</v>
      </c>
      <c r="G543">
        <f t="array" ref="G543">INDEX('Out cOSTbis'!$K$1:$K$85,MATCH(1,(('Out cOSTbis'!$A$2:$A$85=A543)*('Out cOSTbis'!$B$2:$B$85=B543)*('Out cOSTbis'!$D$2:$D$85=C543)*('Out cOSTbis'!$E$2:$E$85&lt;=D543)*('Out cOSTbis'!$F$2:$F$85&gt;=D543)*(F543&gt;='Out cOSTbis'!$I$2:$I$85)*(F543&lt;='Out cOSTbis'!$J$2:$J$85)*(E543&gt;='Out cOSTbis'!$G$2:$G$85)*(E543&lt;='Out cOSTbis'!$H$2:$H$85)),0)+1,1)*E543+F543*0.12</f>
        <v>19.843126252505009</v>
      </c>
    </row>
    <row r="544" spans="1:7">
      <c r="A544" s="1" t="s">
        <v>21</v>
      </c>
      <c r="B544" s="1" t="s">
        <v>6</v>
      </c>
      <c r="C544" s="1" t="s">
        <v>24</v>
      </c>
      <c r="D544" s="31">
        <v>41333</v>
      </c>
      <c r="E544" s="1">
        <v>0.73899999999999999</v>
      </c>
      <c r="F544" s="1">
        <v>69</v>
      </c>
      <c r="G544">
        <f t="array" ref="G544">INDEX('Out cOSTbis'!$K$1:$K$85,MATCH(1,(('Out cOSTbis'!$A$2:$A$85=A544)*('Out cOSTbis'!$B$2:$B$85=B544)*('Out cOSTbis'!$D$2:$D$85=C544)*('Out cOSTbis'!$E$2:$E$85&lt;=D544)*('Out cOSTbis'!$F$2:$F$85&gt;=D544)*(F544&gt;='Out cOSTbis'!$I$2:$I$85)*(F544&lt;='Out cOSTbis'!$J$2:$J$85)*(E544&gt;='Out cOSTbis'!$G$2:$G$85)*(E544&lt;='Out cOSTbis'!$H$2:$H$85)),0)+1,1)*E544+F544*0.12</f>
        <v>23.089619238476953</v>
      </c>
    </row>
    <row r="545" spans="1:7">
      <c r="A545" s="1" t="s">
        <v>21</v>
      </c>
      <c r="B545" s="1" t="s">
        <v>6</v>
      </c>
      <c r="C545" s="1" t="s">
        <v>24</v>
      </c>
      <c r="D545" s="31">
        <v>41333</v>
      </c>
      <c r="E545" s="1">
        <v>4.5890000000000004</v>
      </c>
      <c r="F545" s="1">
        <v>69</v>
      </c>
      <c r="G545">
        <f t="array" ref="G545">INDEX('Out cOSTbis'!$K$1:$K$85,MATCH(1,(('Out cOSTbis'!$A$2:$A$85=A545)*('Out cOSTbis'!$B$2:$B$85=B545)*('Out cOSTbis'!$D$2:$D$85=C545)*('Out cOSTbis'!$E$2:$E$85&lt;=D545)*('Out cOSTbis'!$F$2:$F$85&gt;=D545)*(F545&gt;='Out cOSTbis'!$I$2:$I$85)*(F545&lt;='Out cOSTbis'!$J$2:$J$85)*(E545&gt;='Out cOSTbis'!$G$2:$G$85)*(E545&lt;='Out cOSTbis'!$H$2:$H$85)),0)+1,1)*E545+F545*0.12</f>
        <v>100.24392785571143</v>
      </c>
    </row>
    <row r="546" spans="1:7">
      <c r="A546" s="1" t="s">
        <v>21</v>
      </c>
      <c r="B546" s="1" t="s">
        <v>6</v>
      </c>
      <c r="C546" s="1" t="s">
        <v>24</v>
      </c>
      <c r="D546" s="31">
        <v>41333</v>
      </c>
      <c r="E546" s="1">
        <v>3.855</v>
      </c>
      <c r="F546" s="1">
        <v>69</v>
      </c>
      <c r="G546">
        <f t="array" ref="G546">INDEX('Out cOSTbis'!$K$1:$K$85,MATCH(1,(('Out cOSTbis'!$A$2:$A$85=A546)*('Out cOSTbis'!$B$2:$B$85=B546)*('Out cOSTbis'!$D$2:$D$85=C546)*('Out cOSTbis'!$E$2:$E$85&lt;=D546)*('Out cOSTbis'!$F$2:$F$85&gt;=D546)*(F546&gt;='Out cOSTbis'!$I$2:$I$85)*(F546&lt;='Out cOSTbis'!$J$2:$J$85)*(E546&gt;='Out cOSTbis'!$G$2:$G$85)*(E546&lt;='Out cOSTbis'!$H$2:$H$85)),0)+1,1)*E546+F546*0.12</f>
        <v>85.534509018036076</v>
      </c>
    </row>
    <row r="547" spans="1:7">
      <c r="A547" s="1" t="s">
        <v>21</v>
      </c>
      <c r="B547" s="1" t="s">
        <v>6</v>
      </c>
      <c r="C547" s="1" t="s">
        <v>24</v>
      </c>
      <c r="D547" s="31">
        <v>41333</v>
      </c>
      <c r="E547" s="1">
        <v>0.25600000000000001</v>
      </c>
      <c r="F547" s="1">
        <v>548</v>
      </c>
      <c r="G547">
        <f t="array" ref="G547">INDEX('Out cOSTbis'!$K$1:$K$85,MATCH(1,(('Out cOSTbis'!$A$2:$A$85=A547)*('Out cOSTbis'!$B$2:$B$85=B547)*('Out cOSTbis'!$D$2:$D$85=C547)*('Out cOSTbis'!$E$2:$E$85&lt;=D547)*('Out cOSTbis'!$F$2:$F$85&gt;=D547)*(F547&gt;='Out cOSTbis'!$I$2:$I$85)*(F547&lt;='Out cOSTbis'!$J$2:$J$85)*(E547&gt;='Out cOSTbis'!$G$2:$G$85)*(E547&lt;='Out cOSTbis'!$H$2:$H$85)),0)+1,1)*E547+F547*0.12</f>
        <v>76.533547094188364</v>
      </c>
    </row>
    <row r="548" spans="1:7">
      <c r="A548" s="1" t="s">
        <v>21</v>
      </c>
      <c r="B548" s="1" t="s">
        <v>6</v>
      </c>
      <c r="C548" s="1" t="s">
        <v>24</v>
      </c>
      <c r="D548" s="31">
        <v>41333</v>
      </c>
      <c r="E548" s="1">
        <v>6.8719999999999999</v>
      </c>
      <c r="F548" s="1">
        <v>548</v>
      </c>
      <c r="G548">
        <f t="array" ref="G548">INDEX('Out cOSTbis'!$K$1:$K$85,MATCH(1,(('Out cOSTbis'!$A$2:$A$85=A548)*('Out cOSTbis'!$B$2:$B$85=B548)*('Out cOSTbis'!$D$2:$D$85=C548)*('Out cOSTbis'!$E$2:$E$85&lt;=D548)*('Out cOSTbis'!$F$2:$F$85&gt;=D548)*(F548&gt;='Out cOSTbis'!$I$2:$I$85)*(F548&lt;='Out cOSTbis'!$J$2:$J$85)*(E548&gt;='Out cOSTbis'!$G$2:$G$85)*(E548&lt;='Out cOSTbis'!$H$2:$H$85)),0)+1,1)*E548+F548*0.12</f>
        <v>498.83344</v>
      </c>
    </row>
    <row r="549" spans="1:7">
      <c r="A549" s="1" t="s">
        <v>21</v>
      </c>
      <c r="B549" s="1" t="s">
        <v>6</v>
      </c>
      <c r="C549" s="1" t="s">
        <v>24</v>
      </c>
      <c r="D549" s="31">
        <v>41333</v>
      </c>
      <c r="E549" s="1">
        <v>1.718</v>
      </c>
      <c r="F549" s="1">
        <v>548</v>
      </c>
      <c r="G549">
        <f t="array" ref="G549">INDEX('Out cOSTbis'!$K$1:$K$85,MATCH(1,(('Out cOSTbis'!$A$2:$A$85=A549)*('Out cOSTbis'!$B$2:$B$85=B549)*('Out cOSTbis'!$D$2:$D$85=C549)*('Out cOSTbis'!$E$2:$E$85&lt;=D549)*('Out cOSTbis'!$F$2:$F$85&gt;=D549)*(F549&gt;='Out cOSTbis'!$I$2:$I$85)*(F549&lt;='Out cOSTbis'!$J$2:$J$85)*(E549&gt;='Out cOSTbis'!$G$2:$G$85)*(E549&lt;='Out cOSTbis'!$H$2:$H$85)),0)+1,1)*E549+F549*0.12</f>
        <v>138.0606012024048</v>
      </c>
    </row>
    <row r="550" spans="1:7">
      <c r="A550" s="1" t="s">
        <v>21</v>
      </c>
      <c r="B550" s="1" t="s">
        <v>6</v>
      </c>
      <c r="C550" s="1" t="s">
        <v>24</v>
      </c>
      <c r="D550" s="31">
        <v>41333</v>
      </c>
      <c r="E550" s="1">
        <v>8.59</v>
      </c>
      <c r="F550" s="1">
        <v>548</v>
      </c>
      <c r="G550">
        <f t="array" ref="G550">INDEX('Out cOSTbis'!$K$1:$K$85,MATCH(1,(('Out cOSTbis'!$A$2:$A$85=A550)*('Out cOSTbis'!$B$2:$B$85=B550)*('Out cOSTbis'!$D$2:$D$85=C550)*('Out cOSTbis'!$E$2:$E$85&lt;=D550)*('Out cOSTbis'!$F$2:$F$85&gt;=D550)*(F550&gt;='Out cOSTbis'!$I$2:$I$85)*(F550&lt;='Out cOSTbis'!$J$2:$J$85)*(E550&gt;='Out cOSTbis'!$G$2:$G$85)*(E550&lt;='Out cOSTbis'!$H$2:$H$85)),0)+1,1)*E550+F550*0.12</f>
        <v>607.10180000000003</v>
      </c>
    </row>
    <row r="551" spans="1:7">
      <c r="A551" s="1" t="s">
        <v>21</v>
      </c>
      <c r="B551" s="1" t="s">
        <v>6</v>
      </c>
      <c r="C551" s="1" t="s">
        <v>24</v>
      </c>
      <c r="D551" s="31">
        <v>41333</v>
      </c>
      <c r="E551" s="1">
        <v>6.4320000000000004</v>
      </c>
      <c r="F551" s="1">
        <v>548</v>
      </c>
      <c r="G551">
        <f t="array" ref="G551">INDEX('Out cOSTbis'!$K$1:$K$85,MATCH(1,(('Out cOSTbis'!$A$2:$A$85=A551)*('Out cOSTbis'!$B$2:$B$85=B551)*('Out cOSTbis'!$D$2:$D$85=C551)*('Out cOSTbis'!$E$2:$E$85&lt;=D551)*('Out cOSTbis'!$F$2:$F$85&gt;=D551)*(F551&gt;='Out cOSTbis'!$I$2:$I$85)*(F551&lt;='Out cOSTbis'!$J$2:$J$85)*(E551&gt;='Out cOSTbis'!$G$2:$G$85)*(E551&lt;='Out cOSTbis'!$H$2:$H$85)),0)+1,1)*E551+F551*0.12</f>
        <v>471.10464000000002</v>
      </c>
    </row>
    <row r="552" spans="1:7">
      <c r="A552" s="1" t="s">
        <v>21</v>
      </c>
      <c r="B552" s="1" t="s">
        <v>6</v>
      </c>
      <c r="C552" s="1" t="s">
        <v>24</v>
      </c>
      <c r="D552" s="31">
        <v>41333</v>
      </c>
      <c r="E552" s="1">
        <v>0.25600000000000001</v>
      </c>
      <c r="F552" s="1">
        <v>548</v>
      </c>
      <c r="G552">
        <f t="array" ref="G552">INDEX('Out cOSTbis'!$K$1:$K$85,MATCH(1,(('Out cOSTbis'!$A$2:$A$85=A552)*('Out cOSTbis'!$B$2:$B$85=B552)*('Out cOSTbis'!$D$2:$D$85=C552)*('Out cOSTbis'!$E$2:$E$85&lt;=D552)*('Out cOSTbis'!$F$2:$F$85&gt;=D552)*(F552&gt;='Out cOSTbis'!$I$2:$I$85)*(F552&lt;='Out cOSTbis'!$J$2:$J$85)*(E552&gt;='Out cOSTbis'!$G$2:$G$85)*(E552&lt;='Out cOSTbis'!$H$2:$H$85)),0)+1,1)*E552+F552*0.12</f>
        <v>76.533547094188364</v>
      </c>
    </row>
    <row r="553" spans="1:7">
      <c r="A553" s="1" t="s">
        <v>21</v>
      </c>
      <c r="B553" s="1" t="s">
        <v>6</v>
      </c>
      <c r="C553" s="1" t="s">
        <v>24</v>
      </c>
      <c r="D553" s="31">
        <v>41334</v>
      </c>
      <c r="E553" s="1">
        <v>3.0059999999999998</v>
      </c>
      <c r="F553" s="1">
        <v>14</v>
      </c>
      <c r="G553">
        <f t="array" ref="G553">INDEX('Out cOSTbis'!$K$1:$K$85,MATCH(1,(('Out cOSTbis'!$A$2:$A$85=A553)*('Out cOSTbis'!$B$2:$B$85=B553)*('Out cOSTbis'!$D$2:$D$85=C553)*('Out cOSTbis'!$E$2:$E$85&lt;=D553)*('Out cOSTbis'!$F$2:$F$85&gt;=D553)*(F553&gt;='Out cOSTbis'!$I$2:$I$85)*(F553&lt;='Out cOSTbis'!$J$2:$J$85)*(E553&gt;='Out cOSTbis'!$G$2:$G$85)*(E553&lt;='Out cOSTbis'!$H$2:$H$85)),0)+1,1)*E553+F553*0.12</f>
        <v>61.920480961923843</v>
      </c>
    </row>
    <row r="554" spans="1:7">
      <c r="A554" s="1" t="s">
        <v>21</v>
      </c>
      <c r="B554" s="1" t="s">
        <v>6</v>
      </c>
      <c r="C554" s="1" t="s">
        <v>24</v>
      </c>
      <c r="D554" s="31">
        <v>41334</v>
      </c>
      <c r="E554" s="1">
        <v>12.084</v>
      </c>
      <c r="F554" s="1">
        <v>14</v>
      </c>
      <c r="G554">
        <f t="array" ref="G554">INDEX('Out cOSTbis'!$K$1:$K$85,MATCH(1,(('Out cOSTbis'!$A$2:$A$85=A554)*('Out cOSTbis'!$B$2:$B$85=B554)*('Out cOSTbis'!$D$2:$D$85=C554)*('Out cOSTbis'!$E$2:$E$85&lt;=D554)*('Out cOSTbis'!$F$2:$F$85&gt;=D554)*(F554&gt;='Out cOSTbis'!$I$2:$I$85)*(F554&lt;='Out cOSTbis'!$J$2:$J$85)*(E554&gt;='Out cOSTbis'!$G$2:$G$85)*(E554&lt;='Out cOSTbis'!$H$2:$H$85)),0)+1,1)*E554+F554*0.12</f>
        <v>82.293742494996664</v>
      </c>
    </row>
    <row r="555" spans="1:7">
      <c r="A555" s="1" t="s">
        <v>21</v>
      </c>
      <c r="B555" s="1" t="s">
        <v>6</v>
      </c>
      <c r="C555" s="1" t="s">
        <v>24</v>
      </c>
      <c r="D555" s="31">
        <v>41334</v>
      </c>
      <c r="E555" s="1">
        <v>0.72</v>
      </c>
      <c r="F555" s="1">
        <v>14</v>
      </c>
      <c r="G555">
        <f t="array" ref="G555">INDEX('Out cOSTbis'!$K$1:$K$85,MATCH(1,(('Out cOSTbis'!$A$2:$A$85=A555)*('Out cOSTbis'!$B$2:$B$85=B555)*('Out cOSTbis'!$D$2:$D$85=C555)*('Out cOSTbis'!$E$2:$E$85&lt;=D555)*('Out cOSTbis'!$F$2:$F$85&gt;=D555)*(F555&gt;='Out cOSTbis'!$I$2:$I$85)*(F555&lt;='Out cOSTbis'!$J$2:$J$85)*(E555&gt;='Out cOSTbis'!$G$2:$G$85)*(E555&lt;='Out cOSTbis'!$H$2:$H$85)),0)+1,1)*E555+F555*0.12</f>
        <v>16.108857715430862</v>
      </c>
    </row>
    <row r="556" spans="1:7">
      <c r="A556" s="1" t="s">
        <v>21</v>
      </c>
      <c r="B556" s="1" t="s">
        <v>6</v>
      </c>
      <c r="C556" s="1" t="s">
        <v>24</v>
      </c>
      <c r="D556" s="31">
        <v>41334</v>
      </c>
      <c r="E556" s="1">
        <v>1.377</v>
      </c>
      <c r="F556" s="1">
        <v>14</v>
      </c>
      <c r="G556">
        <f t="array" ref="G556">INDEX('Out cOSTbis'!$K$1:$K$85,MATCH(1,(('Out cOSTbis'!$A$2:$A$85=A556)*('Out cOSTbis'!$B$2:$B$85=B556)*('Out cOSTbis'!$D$2:$D$85=C556)*('Out cOSTbis'!$E$2:$E$85&lt;=D556)*('Out cOSTbis'!$F$2:$F$85&gt;=D556)*(F556&gt;='Out cOSTbis'!$I$2:$I$85)*(F556&lt;='Out cOSTbis'!$J$2:$J$85)*(E556&gt;='Out cOSTbis'!$G$2:$G$85)*(E556&lt;='Out cOSTbis'!$H$2:$H$85)),0)+1,1)*E556+F556*0.12</f>
        <v>29.275190380761522</v>
      </c>
    </row>
    <row r="557" spans="1:7">
      <c r="A557" s="1" t="s">
        <v>21</v>
      </c>
      <c r="B557" s="1" t="s">
        <v>6</v>
      </c>
      <c r="C557" s="1" t="s">
        <v>24</v>
      </c>
      <c r="D557" s="31">
        <v>41334</v>
      </c>
      <c r="E557" s="1">
        <v>2.3759999999999999</v>
      </c>
      <c r="F557" s="1">
        <v>87</v>
      </c>
      <c r="G557" t="e">
        <f t="array" ref="G557">INDEX('Out cOSTbis'!$K$1:$K$85,MATCH(1,(('Out cOSTbis'!$A$2:$A$85=A557)*('Out cOSTbis'!$B$2:$B$85=B557)*('Out cOSTbis'!$D$2:$D$85=C557)*('Out cOSTbis'!$E$2:$E$85&lt;=D557)*('Out cOSTbis'!$F$2:$F$85&gt;=D557)*(F557&gt;='Out cOSTbis'!$I$2:$I$85)*(F557&lt;='Out cOSTbis'!$J$2:$J$85)*(E557&gt;='Out cOSTbis'!$G$2:$G$85)*(E557&lt;='Out cOSTbis'!$H$2:$H$85)),0)+1,1)*E557+F557*0.12</f>
        <v>#N/A</v>
      </c>
    </row>
    <row r="558" spans="1:7">
      <c r="A558" s="1" t="s">
        <v>21</v>
      </c>
      <c r="B558" s="1" t="s">
        <v>6</v>
      </c>
      <c r="C558" s="1" t="s">
        <v>24</v>
      </c>
      <c r="D558" s="31">
        <v>41334</v>
      </c>
      <c r="E558" s="1">
        <v>8.91</v>
      </c>
      <c r="F558" s="1">
        <v>87</v>
      </c>
      <c r="G558" t="e">
        <f t="array" ref="G558">INDEX('Out cOSTbis'!$K$1:$K$85,MATCH(1,(('Out cOSTbis'!$A$2:$A$85=A558)*('Out cOSTbis'!$B$2:$B$85=B558)*('Out cOSTbis'!$D$2:$D$85=C558)*('Out cOSTbis'!$E$2:$E$85&lt;=D558)*('Out cOSTbis'!$F$2:$F$85&gt;=D558)*(F558&gt;='Out cOSTbis'!$I$2:$I$85)*(F558&lt;='Out cOSTbis'!$J$2:$J$85)*(E558&gt;='Out cOSTbis'!$G$2:$G$85)*(E558&lt;='Out cOSTbis'!$H$2:$H$85)),0)+1,1)*E558+F558*0.12</f>
        <v>#N/A</v>
      </c>
    </row>
    <row r="559" spans="1:7">
      <c r="A559" s="1" t="s">
        <v>21</v>
      </c>
      <c r="B559" s="1" t="s">
        <v>6</v>
      </c>
      <c r="C559" s="1" t="s">
        <v>24</v>
      </c>
      <c r="D559" s="31">
        <v>41334</v>
      </c>
      <c r="E559" s="1">
        <v>0.59399999999999997</v>
      </c>
      <c r="F559" s="1">
        <v>87</v>
      </c>
      <c r="G559" t="e">
        <f t="array" ref="G559">INDEX('Out cOSTbis'!$K$1:$K$85,MATCH(1,(('Out cOSTbis'!$A$2:$A$85=A559)*('Out cOSTbis'!$B$2:$B$85=B559)*('Out cOSTbis'!$D$2:$D$85=C559)*('Out cOSTbis'!$E$2:$E$85&lt;=D559)*('Out cOSTbis'!$F$2:$F$85&gt;=D559)*(F559&gt;='Out cOSTbis'!$I$2:$I$85)*(F559&lt;='Out cOSTbis'!$J$2:$J$85)*(E559&gt;='Out cOSTbis'!$G$2:$G$85)*(E559&lt;='Out cOSTbis'!$H$2:$H$85)),0)+1,1)*E559+F559*0.12</f>
        <v>#N/A</v>
      </c>
    </row>
    <row r="560" spans="1:7">
      <c r="A560" s="1" t="s">
        <v>21</v>
      </c>
      <c r="B560" s="1" t="s">
        <v>6</v>
      </c>
      <c r="C560" s="1" t="s">
        <v>24</v>
      </c>
      <c r="D560" s="31">
        <v>41334</v>
      </c>
      <c r="E560" s="1">
        <v>2.226</v>
      </c>
      <c r="F560" s="1">
        <v>87</v>
      </c>
      <c r="G560" t="e">
        <f t="array" ref="G560">INDEX('Out cOSTbis'!$K$1:$K$85,MATCH(1,(('Out cOSTbis'!$A$2:$A$85=A560)*('Out cOSTbis'!$B$2:$B$85=B560)*('Out cOSTbis'!$D$2:$D$85=C560)*('Out cOSTbis'!$E$2:$E$85&lt;=D560)*('Out cOSTbis'!$F$2:$F$85&gt;=D560)*(F560&gt;='Out cOSTbis'!$I$2:$I$85)*(F560&lt;='Out cOSTbis'!$J$2:$J$85)*(E560&gt;='Out cOSTbis'!$G$2:$G$85)*(E560&lt;='Out cOSTbis'!$H$2:$H$85)),0)+1,1)*E560+F560*0.12</f>
        <v>#N/A</v>
      </c>
    </row>
    <row r="561" spans="1:7">
      <c r="A561" s="1" t="s">
        <v>21</v>
      </c>
      <c r="B561" s="1" t="s">
        <v>6</v>
      </c>
      <c r="C561" s="1" t="s">
        <v>24</v>
      </c>
      <c r="D561" s="31">
        <v>41334</v>
      </c>
      <c r="E561" s="1">
        <v>2.2189999999999999</v>
      </c>
      <c r="F561" s="1">
        <v>87</v>
      </c>
      <c r="G561" t="e">
        <f t="array" ref="G561">INDEX('Out cOSTbis'!$K$1:$K$85,MATCH(1,(('Out cOSTbis'!$A$2:$A$85=A561)*('Out cOSTbis'!$B$2:$B$85=B561)*('Out cOSTbis'!$D$2:$D$85=C561)*('Out cOSTbis'!$E$2:$E$85&lt;=D561)*('Out cOSTbis'!$F$2:$F$85&gt;=D561)*(F561&gt;='Out cOSTbis'!$I$2:$I$85)*(F561&lt;='Out cOSTbis'!$J$2:$J$85)*(E561&gt;='Out cOSTbis'!$G$2:$G$85)*(E561&lt;='Out cOSTbis'!$H$2:$H$85)),0)+1,1)*E561+F561*0.12</f>
        <v>#N/A</v>
      </c>
    </row>
    <row r="562" spans="1:7">
      <c r="A562" s="1" t="s">
        <v>21</v>
      </c>
      <c r="B562" s="1" t="s">
        <v>6</v>
      </c>
      <c r="C562" s="1" t="s">
        <v>24</v>
      </c>
      <c r="D562" s="31">
        <v>41334</v>
      </c>
      <c r="E562" s="1">
        <v>4.5220000000000002</v>
      </c>
      <c r="F562" s="1">
        <v>87</v>
      </c>
      <c r="G562" t="e">
        <f t="array" ref="G562">INDEX('Out cOSTbis'!$K$1:$K$85,MATCH(1,(('Out cOSTbis'!$A$2:$A$85=A562)*('Out cOSTbis'!$B$2:$B$85=B562)*('Out cOSTbis'!$D$2:$D$85=C562)*('Out cOSTbis'!$E$2:$E$85&lt;=D562)*('Out cOSTbis'!$F$2:$F$85&gt;=D562)*(F562&gt;='Out cOSTbis'!$I$2:$I$85)*(F562&lt;='Out cOSTbis'!$J$2:$J$85)*(E562&gt;='Out cOSTbis'!$G$2:$G$85)*(E562&lt;='Out cOSTbis'!$H$2:$H$85)),0)+1,1)*E562+F562*0.12</f>
        <v>#N/A</v>
      </c>
    </row>
    <row r="563" spans="1:7">
      <c r="A563" s="1" t="s">
        <v>21</v>
      </c>
      <c r="B563" s="1" t="s">
        <v>6</v>
      </c>
      <c r="C563" s="1" t="s">
        <v>24</v>
      </c>
      <c r="D563" s="31">
        <v>41334</v>
      </c>
      <c r="E563" s="1">
        <v>1.62</v>
      </c>
      <c r="F563" s="1">
        <v>87</v>
      </c>
      <c r="G563" t="e">
        <f t="array" ref="G563">INDEX('Out cOSTbis'!$K$1:$K$85,MATCH(1,(('Out cOSTbis'!$A$2:$A$85=A563)*('Out cOSTbis'!$B$2:$B$85=B563)*('Out cOSTbis'!$D$2:$D$85=C563)*('Out cOSTbis'!$E$2:$E$85&lt;=D563)*('Out cOSTbis'!$F$2:$F$85&gt;=D563)*(F563&gt;='Out cOSTbis'!$I$2:$I$85)*(F563&lt;='Out cOSTbis'!$J$2:$J$85)*(E563&gt;='Out cOSTbis'!$G$2:$G$85)*(E563&lt;='Out cOSTbis'!$H$2:$H$85)),0)+1,1)*E563+F563*0.12</f>
        <v>#N/A</v>
      </c>
    </row>
    <row r="564" spans="1:7">
      <c r="A564" s="1" t="s">
        <v>21</v>
      </c>
      <c r="B564" s="1" t="s">
        <v>6</v>
      </c>
      <c r="C564" s="1" t="s">
        <v>24</v>
      </c>
      <c r="D564" s="31">
        <v>41334</v>
      </c>
      <c r="E564" s="1">
        <v>1.296</v>
      </c>
      <c r="F564" s="1">
        <v>87</v>
      </c>
      <c r="G564" t="e">
        <f t="array" ref="G564">INDEX('Out cOSTbis'!$K$1:$K$85,MATCH(1,(('Out cOSTbis'!$A$2:$A$85=A564)*('Out cOSTbis'!$B$2:$B$85=B564)*('Out cOSTbis'!$D$2:$D$85=C564)*('Out cOSTbis'!$E$2:$E$85&lt;=D564)*('Out cOSTbis'!$F$2:$F$85&gt;=D564)*(F564&gt;='Out cOSTbis'!$I$2:$I$85)*(F564&lt;='Out cOSTbis'!$J$2:$J$85)*(E564&gt;='Out cOSTbis'!$G$2:$G$85)*(E564&lt;='Out cOSTbis'!$H$2:$H$85)),0)+1,1)*E564+F564*0.12</f>
        <v>#N/A</v>
      </c>
    </row>
    <row r="565" spans="1:7">
      <c r="A565" s="1" t="s">
        <v>21</v>
      </c>
      <c r="B565" s="1" t="s">
        <v>6</v>
      </c>
      <c r="C565" s="1" t="s">
        <v>24</v>
      </c>
      <c r="D565" s="31">
        <v>41334</v>
      </c>
      <c r="E565" s="1">
        <v>0.16200000000000001</v>
      </c>
      <c r="F565" s="1">
        <v>87</v>
      </c>
      <c r="G565" t="e">
        <f t="array" ref="G565">INDEX('Out cOSTbis'!$K$1:$K$85,MATCH(1,(('Out cOSTbis'!$A$2:$A$85=A565)*('Out cOSTbis'!$B$2:$B$85=B565)*('Out cOSTbis'!$D$2:$D$85=C565)*('Out cOSTbis'!$E$2:$E$85&lt;=D565)*('Out cOSTbis'!$F$2:$F$85&gt;=D565)*(F565&gt;='Out cOSTbis'!$I$2:$I$85)*(F565&lt;='Out cOSTbis'!$J$2:$J$85)*(E565&gt;='Out cOSTbis'!$G$2:$G$85)*(E565&lt;='Out cOSTbis'!$H$2:$H$85)),0)+1,1)*E565+F565*0.12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85"/>
  <sheetViews>
    <sheetView tabSelected="1" topLeftCell="C1" workbookViewId="0">
      <selection activeCell="K14" sqref="K14"/>
    </sheetView>
  </sheetViews>
  <sheetFormatPr baseColWidth="10" defaultRowHeight="15"/>
  <cols>
    <col min="1" max="1" width="16.28515625" bestFit="1" customWidth="1"/>
  </cols>
  <sheetData>
    <row r="1" spans="1:13" ht="191.25">
      <c r="A1" s="5" t="s">
        <v>8</v>
      </c>
      <c r="B1" s="6" t="s">
        <v>9</v>
      </c>
      <c r="C1" s="7" t="s">
        <v>10</v>
      </c>
      <c r="D1" s="8" t="s">
        <v>11</v>
      </c>
      <c r="E1" s="9" t="s">
        <v>12</v>
      </c>
      <c r="F1" s="10" t="s">
        <v>13</v>
      </c>
      <c r="G1" s="11" t="s">
        <v>14</v>
      </c>
      <c r="H1" s="12" t="s">
        <v>15</v>
      </c>
      <c r="I1" s="13" t="s">
        <v>16</v>
      </c>
      <c r="J1" s="14" t="s">
        <v>17</v>
      </c>
      <c r="K1" s="15" t="s">
        <v>18</v>
      </c>
      <c r="L1" s="16" t="s">
        <v>19</v>
      </c>
      <c r="M1" s="17" t="s">
        <v>20</v>
      </c>
    </row>
    <row r="2" spans="1:13">
      <c r="A2" s="18" t="s">
        <v>21</v>
      </c>
      <c r="B2" s="19" t="s">
        <v>6</v>
      </c>
      <c r="C2" s="20" t="s">
        <v>23</v>
      </c>
      <c r="D2" s="21" t="s">
        <v>24</v>
      </c>
      <c r="E2" s="29">
        <v>41275</v>
      </c>
      <c r="F2" s="30">
        <v>41364</v>
      </c>
      <c r="G2" s="22">
        <v>0</v>
      </c>
      <c r="H2" s="23">
        <v>4.99</v>
      </c>
      <c r="I2" s="24">
        <v>0</v>
      </c>
      <c r="J2" s="25">
        <v>25</v>
      </c>
      <c r="K2" s="26">
        <f>100/H2</f>
        <v>20.040080160320642</v>
      </c>
      <c r="L2" s="27">
        <v>1.15208001656714E-2</v>
      </c>
      <c r="M2" s="28" t="s">
        <v>22</v>
      </c>
    </row>
    <row r="3" spans="1:13">
      <c r="A3" s="18" t="s">
        <v>21</v>
      </c>
      <c r="B3" s="19" t="s">
        <v>6</v>
      </c>
      <c r="C3" s="20" t="s">
        <v>23</v>
      </c>
      <c r="D3" s="21" t="s">
        <v>24</v>
      </c>
      <c r="E3" s="29">
        <v>41275</v>
      </c>
      <c r="F3" s="30">
        <v>41364</v>
      </c>
      <c r="G3" s="22">
        <v>5</v>
      </c>
      <c r="H3" s="23">
        <v>9.99</v>
      </c>
      <c r="I3" s="24">
        <v>0</v>
      </c>
      <c r="J3" s="25">
        <v>25</v>
      </c>
      <c r="K3" s="26">
        <f>100/H3</f>
        <v>10.01001001001001</v>
      </c>
      <c r="L3" s="27">
        <v>1.15208001656714E-2</v>
      </c>
      <c r="M3" s="28" t="s">
        <v>22</v>
      </c>
    </row>
    <row r="4" spans="1:13">
      <c r="A4" s="18" t="s">
        <v>21</v>
      </c>
      <c r="B4" s="19" t="s">
        <v>6</v>
      </c>
      <c r="C4" s="20" t="s">
        <v>23</v>
      </c>
      <c r="D4" s="21" t="s">
        <v>24</v>
      </c>
      <c r="E4" s="29">
        <v>41275</v>
      </c>
      <c r="F4" s="30">
        <v>41364</v>
      </c>
      <c r="G4" s="22">
        <v>10</v>
      </c>
      <c r="H4" s="23">
        <v>14.99</v>
      </c>
      <c r="I4" s="24">
        <v>0</v>
      </c>
      <c r="J4" s="25">
        <v>25</v>
      </c>
      <c r="K4" s="26">
        <f>100/H4</f>
        <v>6.6711140760507002</v>
      </c>
      <c r="L4" s="27">
        <v>1.15208001656714E-2</v>
      </c>
      <c r="M4" s="28" t="s">
        <v>22</v>
      </c>
    </row>
    <row r="5" spans="1:13">
      <c r="A5" s="18" t="s">
        <v>21</v>
      </c>
      <c r="B5" s="19" t="s">
        <v>6</v>
      </c>
      <c r="C5" s="20" t="s">
        <v>23</v>
      </c>
      <c r="D5" s="21" t="s">
        <v>24</v>
      </c>
      <c r="E5" s="29">
        <v>41275</v>
      </c>
      <c r="F5" s="30">
        <v>41364</v>
      </c>
      <c r="G5" s="22">
        <v>15</v>
      </c>
      <c r="H5" s="23">
        <v>19.989999999999998</v>
      </c>
      <c r="I5" s="24">
        <v>0</v>
      </c>
      <c r="J5" s="25">
        <v>25</v>
      </c>
      <c r="K5" s="26">
        <f>100/H5</f>
        <v>5.002501250625313</v>
      </c>
      <c r="L5" s="27">
        <v>1.15208001656714E-2</v>
      </c>
      <c r="M5" s="28" t="s">
        <v>22</v>
      </c>
    </row>
    <row r="6" spans="1:13">
      <c r="A6" s="18" t="s">
        <v>21</v>
      </c>
      <c r="B6" s="19" t="s">
        <v>6</v>
      </c>
      <c r="C6" s="20" t="s">
        <v>23</v>
      </c>
      <c r="D6" s="21" t="s">
        <v>24</v>
      </c>
      <c r="E6" s="29">
        <v>41275</v>
      </c>
      <c r="F6" s="30">
        <v>41364</v>
      </c>
      <c r="G6" s="22">
        <v>20</v>
      </c>
      <c r="H6" s="23">
        <v>22.99</v>
      </c>
      <c r="I6" s="24">
        <v>0</v>
      </c>
      <c r="J6" s="25">
        <v>25</v>
      </c>
      <c r="K6" s="26">
        <f>100/H6</f>
        <v>4.3497172683775558</v>
      </c>
      <c r="L6" s="27">
        <v>1.15208001656714E-2</v>
      </c>
      <c r="M6" s="28" t="s">
        <v>22</v>
      </c>
    </row>
    <row r="7" spans="1:13">
      <c r="A7" s="18" t="s">
        <v>21</v>
      </c>
      <c r="B7" s="19" t="s">
        <v>6</v>
      </c>
      <c r="C7" s="20" t="s">
        <v>23</v>
      </c>
      <c r="D7" s="21" t="s">
        <v>24</v>
      </c>
      <c r="E7" s="29">
        <v>41275</v>
      </c>
      <c r="F7" s="30">
        <v>41364</v>
      </c>
      <c r="G7" s="22">
        <v>23</v>
      </c>
      <c r="H7" s="23">
        <v>24.99</v>
      </c>
      <c r="I7" s="24">
        <v>0</v>
      </c>
      <c r="J7" s="25">
        <v>25</v>
      </c>
      <c r="K7" s="26">
        <f>137.84/H7</f>
        <v>5.5158063225290119</v>
      </c>
      <c r="L7" s="27">
        <v>1.15208001656714E-2</v>
      </c>
      <c r="M7" s="28" t="s">
        <v>22</v>
      </c>
    </row>
    <row r="8" spans="1:13">
      <c r="A8" s="18" t="s">
        <v>21</v>
      </c>
      <c r="B8" s="19" t="s">
        <v>6</v>
      </c>
      <c r="C8" s="20" t="s">
        <v>23</v>
      </c>
      <c r="D8" s="21" t="s">
        <v>24</v>
      </c>
      <c r="E8" s="29">
        <v>41275</v>
      </c>
      <c r="F8" s="30">
        <v>41364</v>
      </c>
      <c r="G8" s="22">
        <v>25</v>
      </c>
      <c r="H8" s="23">
        <v>99.99</v>
      </c>
      <c r="I8" s="24">
        <v>0</v>
      </c>
      <c r="J8" s="25">
        <v>25</v>
      </c>
      <c r="K8" s="26">
        <f>142.59/H8</f>
        <v>1.4260426042604262</v>
      </c>
      <c r="L8" s="27">
        <v>1.15208001656714E-2</v>
      </c>
      <c r="M8" s="28" t="s">
        <v>22</v>
      </c>
    </row>
    <row r="9" spans="1:13">
      <c r="A9" s="18" t="s">
        <v>21</v>
      </c>
      <c r="B9" s="19" t="s">
        <v>6</v>
      </c>
      <c r="C9" s="20" t="s">
        <v>23</v>
      </c>
      <c r="D9" s="21" t="s">
        <v>24</v>
      </c>
      <c r="E9" s="29">
        <v>41275</v>
      </c>
      <c r="F9" s="30">
        <v>41364</v>
      </c>
      <c r="G9" s="22">
        <v>0</v>
      </c>
      <c r="H9" s="23">
        <v>4.99</v>
      </c>
      <c r="I9" s="24">
        <v>56</v>
      </c>
      <c r="J9" s="25">
        <v>70</v>
      </c>
      <c r="K9" s="26">
        <f>100/H9</f>
        <v>20.040080160320642</v>
      </c>
      <c r="L9" s="27">
        <v>1.15208001656714E-2</v>
      </c>
      <c r="M9" s="28" t="s">
        <v>22</v>
      </c>
    </row>
    <row r="10" spans="1:13">
      <c r="A10" s="18" t="s">
        <v>21</v>
      </c>
      <c r="B10" s="19" t="s">
        <v>6</v>
      </c>
      <c r="C10" s="20" t="s">
        <v>23</v>
      </c>
      <c r="D10" s="21" t="s">
        <v>24</v>
      </c>
      <c r="E10" s="29">
        <v>41275</v>
      </c>
      <c r="F10" s="30">
        <v>41364</v>
      </c>
      <c r="G10" s="22">
        <v>5</v>
      </c>
      <c r="H10" s="23">
        <v>9.99</v>
      </c>
      <c r="I10" s="24">
        <v>56</v>
      </c>
      <c r="J10" s="25">
        <v>70</v>
      </c>
      <c r="K10" s="26">
        <f>100/H10</f>
        <v>10.01001001001001</v>
      </c>
      <c r="L10" s="27">
        <v>1.15208001656714E-2</v>
      </c>
      <c r="M10" s="28" t="s">
        <v>22</v>
      </c>
    </row>
    <row r="11" spans="1:13">
      <c r="A11" s="18" t="s">
        <v>21</v>
      </c>
      <c r="B11" s="19" t="s">
        <v>6</v>
      </c>
      <c r="C11" s="20" t="s">
        <v>23</v>
      </c>
      <c r="D11" s="21" t="s">
        <v>24</v>
      </c>
      <c r="E11" s="29">
        <v>41275</v>
      </c>
      <c r="F11" s="30">
        <v>41364</v>
      </c>
      <c r="G11" s="22">
        <v>10</v>
      </c>
      <c r="H11" s="23">
        <v>14.99</v>
      </c>
      <c r="I11" s="24">
        <v>56</v>
      </c>
      <c r="J11" s="25">
        <v>70</v>
      </c>
      <c r="K11" s="26">
        <f>100/H11</f>
        <v>6.6711140760507002</v>
      </c>
      <c r="L11" s="27">
        <v>1.15208001656714E-2</v>
      </c>
      <c r="M11" s="28" t="s">
        <v>22</v>
      </c>
    </row>
    <row r="12" spans="1:13">
      <c r="A12" s="18" t="s">
        <v>21</v>
      </c>
      <c r="B12" s="19" t="s">
        <v>6</v>
      </c>
      <c r="C12" s="20" t="s">
        <v>23</v>
      </c>
      <c r="D12" s="21" t="s">
        <v>24</v>
      </c>
      <c r="E12" s="29">
        <v>41275</v>
      </c>
      <c r="F12" s="30">
        <v>41364</v>
      </c>
      <c r="G12" s="22">
        <v>15</v>
      </c>
      <c r="H12" s="23">
        <v>19.989999999999998</v>
      </c>
      <c r="I12" s="24">
        <v>56</v>
      </c>
      <c r="J12" s="25">
        <v>70</v>
      </c>
      <c r="K12" s="26">
        <f>100/H12</f>
        <v>5.002501250625313</v>
      </c>
      <c r="L12" s="27">
        <v>1.15208001656714E-2</v>
      </c>
      <c r="M12" s="28" t="s">
        <v>22</v>
      </c>
    </row>
    <row r="13" spans="1:13">
      <c r="A13" s="18" t="s">
        <v>21</v>
      </c>
      <c r="B13" s="19" t="s">
        <v>6</v>
      </c>
      <c r="C13" s="20" t="s">
        <v>23</v>
      </c>
      <c r="D13" s="21" t="s">
        <v>24</v>
      </c>
      <c r="E13" s="29">
        <v>41275</v>
      </c>
      <c r="F13" s="30">
        <v>41364</v>
      </c>
      <c r="G13" s="22">
        <v>20</v>
      </c>
      <c r="H13" s="23">
        <v>22.99</v>
      </c>
      <c r="I13" s="24">
        <v>56</v>
      </c>
      <c r="J13" s="25">
        <v>70</v>
      </c>
      <c r="K13" s="26">
        <f>100/H13</f>
        <v>4.3497172683775558</v>
      </c>
      <c r="L13" s="27">
        <v>1.15208001656714E-2</v>
      </c>
      <c r="M13" s="28" t="s">
        <v>22</v>
      </c>
    </row>
    <row r="14" spans="1:13">
      <c r="A14" s="18" t="s">
        <v>21</v>
      </c>
      <c r="B14" s="19" t="s">
        <v>6</v>
      </c>
      <c r="C14" s="20" t="s">
        <v>23</v>
      </c>
      <c r="D14" s="21" t="s">
        <v>24</v>
      </c>
      <c r="E14" s="29">
        <v>41275</v>
      </c>
      <c r="F14" s="30">
        <v>41364</v>
      </c>
      <c r="G14" s="22">
        <v>23</v>
      </c>
      <c r="H14" s="23">
        <v>24.99</v>
      </c>
      <c r="I14" s="24">
        <v>56</v>
      </c>
      <c r="J14" s="25">
        <v>70</v>
      </c>
      <c r="K14" s="26">
        <f>142.59/H14</f>
        <v>5.7058823529411766</v>
      </c>
      <c r="L14" s="27">
        <v>1.15208001656714E-2</v>
      </c>
      <c r="M14" s="28" t="s">
        <v>22</v>
      </c>
    </row>
    <row r="15" spans="1:13">
      <c r="A15" s="18" t="s">
        <v>21</v>
      </c>
      <c r="B15" s="19" t="s">
        <v>6</v>
      </c>
      <c r="C15" s="20" t="s">
        <v>23</v>
      </c>
      <c r="D15" s="21" t="s">
        <v>24</v>
      </c>
      <c r="E15" s="29">
        <v>41275</v>
      </c>
      <c r="F15" s="30">
        <v>41364</v>
      </c>
      <c r="G15" s="22">
        <v>25</v>
      </c>
      <c r="H15" s="23">
        <v>99.99</v>
      </c>
      <c r="I15" s="24">
        <v>56</v>
      </c>
      <c r="J15" s="25">
        <v>70</v>
      </c>
      <c r="K15" s="26">
        <f>156.85/H15</f>
        <v>1.5686568656865687</v>
      </c>
      <c r="L15" s="27">
        <v>1.15208001656714E-2</v>
      </c>
      <c r="M15" s="28" t="s">
        <v>22</v>
      </c>
    </row>
    <row r="16" spans="1:13">
      <c r="A16" s="18" t="s">
        <v>21</v>
      </c>
      <c r="B16" s="19" t="s">
        <v>6</v>
      </c>
      <c r="C16" s="20" t="s">
        <v>23</v>
      </c>
      <c r="D16" s="21" t="s">
        <v>24</v>
      </c>
      <c r="E16" s="29">
        <v>41275</v>
      </c>
      <c r="F16" s="30">
        <v>41364</v>
      </c>
      <c r="G16" s="22">
        <v>0</v>
      </c>
      <c r="H16" s="23">
        <v>4.99</v>
      </c>
      <c r="I16" s="24">
        <v>121</v>
      </c>
      <c r="J16" s="25">
        <v>140</v>
      </c>
      <c r="K16" s="26">
        <f t="shared" ref="K16:K22" si="0">280/H16</f>
        <v>56.112224448897791</v>
      </c>
      <c r="L16" s="27">
        <v>1.15208001656714E-2</v>
      </c>
      <c r="M16" s="28" t="s">
        <v>22</v>
      </c>
    </row>
    <row r="17" spans="1:13">
      <c r="A17" s="18" t="s">
        <v>21</v>
      </c>
      <c r="B17" s="19" t="s">
        <v>6</v>
      </c>
      <c r="C17" s="20" t="s">
        <v>23</v>
      </c>
      <c r="D17" s="21" t="s">
        <v>24</v>
      </c>
      <c r="E17" s="29">
        <v>41275</v>
      </c>
      <c r="F17" s="30">
        <v>41364</v>
      </c>
      <c r="G17" s="22">
        <v>5</v>
      </c>
      <c r="H17" s="23">
        <v>9.99</v>
      </c>
      <c r="I17" s="24">
        <v>121</v>
      </c>
      <c r="J17" s="25">
        <v>140</v>
      </c>
      <c r="K17" s="26">
        <f t="shared" si="0"/>
        <v>28.028028028028029</v>
      </c>
      <c r="L17" s="27">
        <v>1.15208001656714E-2</v>
      </c>
      <c r="M17" s="28" t="s">
        <v>22</v>
      </c>
    </row>
    <row r="18" spans="1:13">
      <c r="A18" s="18" t="s">
        <v>21</v>
      </c>
      <c r="B18" s="19" t="s">
        <v>6</v>
      </c>
      <c r="C18" s="20" t="s">
        <v>23</v>
      </c>
      <c r="D18" s="21" t="s">
        <v>24</v>
      </c>
      <c r="E18" s="29">
        <v>41275</v>
      </c>
      <c r="F18" s="30">
        <v>41364</v>
      </c>
      <c r="G18" s="22">
        <v>10</v>
      </c>
      <c r="H18" s="23">
        <v>14.99</v>
      </c>
      <c r="I18" s="24">
        <v>121</v>
      </c>
      <c r="J18" s="25">
        <v>140</v>
      </c>
      <c r="K18" s="26">
        <f t="shared" si="0"/>
        <v>18.679119412941962</v>
      </c>
      <c r="L18" s="27">
        <v>1.15208001656714E-2</v>
      </c>
      <c r="M18" s="28" t="s">
        <v>22</v>
      </c>
    </row>
    <row r="19" spans="1:13">
      <c r="A19" s="18" t="s">
        <v>21</v>
      </c>
      <c r="B19" s="19" t="s">
        <v>6</v>
      </c>
      <c r="C19" s="20" t="s">
        <v>23</v>
      </c>
      <c r="D19" s="21" t="s">
        <v>24</v>
      </c>
      <c r="E19" s="29">
        <v>41275</v>
      </c>
      <c r="F19" s="30">
        <v>41364</v>
      </c>
      <c r="G19" s="22">
        <v>15</v>
      </c>
      <c r="H19" s="23">
        <v>19.989999999999998</v>
      </c>
      <c r="I19" s="24">
        <v>121</v>
      </c>
      <c r="J19" s="25">
        <v>140</v>
      </c>
      <c r="K19" s="26">
        <f t="shared" si="0"/>
        <v>14.007003501750876</v>
      </c>
      <c r="L19" s="27">
        <v>1.15208001656714E-2</v>
      </c>
      <c r="M19" s="28" t="s">
        <v>22</v>
      </c>
    </row>
    <row r="20" spans="1:13">
      <c r="A20" s="18" t="s">
        <v>21</v>
      </c>
      <c r="B20" s="19" t="s">
        <v>6</v>
      </c>
      <c r="C20" s="20" t="s">
        <v>23</v>
      </c>
      <c r="D20" s="21" t="s">
        <v>24</v>
      </c>
      <c r="E20" s="29">
        <v>41275</v>
      </c>
      <c r="F20" s="30">
        <v>41364</v>
      </c>
      <c r="G20" s="22">
        <v>20</v>
      </c>
      <c r="H20" s="23">
        <v>22.99</v>
      </c>
      <c r="I20" s="24">
        <v>121</v>
      </c>
      <c r="J20" s="25">
        <v>140</v>
      </c>
      <c r="K20" s="26">
        <f t="shared" si="0"/>
        <v>12.179208351457156</v>
      </c>
      <c r="L20" s="27">
        <v>1.15208001656714E-2</v>
      </c>
      <c r="M20" s="28" t="s">
        <v>22</v>
      </c>
    </row>
    <row r="21" spans="1:13">
      <c r="A21" s="18" t="s">
        <v>21</v>
      </c>
      <c r="B21" s="19" t="s">
        <v>6</v>
      </c>
      <c r="C21" s="20" t="s">
        <v>23</v>
      </c>
      <c r="D21" s="21" t="s">
        <v>24</v>
      </c>
      <c r="E21" s="29">
        <v>41275</v>
      </c>
      <c r="F21" s="30">
        <v>41364</v>
      </c>
      <c r="G21" s="22">
        <v>23</v>
      </c>
      <c r="H21" s="23">
        <v>24.99</v>
      </c>
      <c r="I21" s="24">
        <v>121</v>
      </c>
      <c r="J21" s="25">
        <v>140</v>
      </c>
      <c r="K21" s="26">
        <f t="shared" si="0"/>
        <v>11.204481792717088</v>
      </c>
      <c r="L21" s="27">
        <v>1.15208001656714E-2</v>
      </c>
      <c r="M21" s="28" t="s">
        <v>22</v>
      </c>
    </row>
    <row r="22" spans="1:13">
      <c r="A22" s="18" t="s">
        <v>21</v>
      </c>
      <c r="B22" s="19" t="s">
        <v>6</v>
      </c>
      <c r="C22" s="20" t="s">
        <v>23</v>
      </c>
      <c r="D22" s="21" t="s">
        <v>24</v>
      </c>
      <c r="E22" s="29">
        <v>41275</v>
      </c>
      <c r="F22" s="30">
        <v>41364</v>
      </c>
      <c r="G22" s="22">
        <v>25</v>
      </c>
      <c r="H22" s="23">
        <v>99.99</v>
      </c>
      <c r="I22" s="24">
        <v>121</v>
      </c>
      <c r="J22" s="25">
        <v>140</v>
      </c>
      <c r="K22" s="26">
        <f t="shared" si="0"/>
        <v>2.8002800280028004</v>
      </c>
      <c r="L22" s="27">
        <v>1.15208001656714E-2</v>
      </c>
      <c r="M22" s="28" t="s">
        <v>22</v>
      </c>
    </row>
    <row r="23" spans="1:13">
      <c r="A23" s="18" t="s">
        <v>21</v>
      </c>
      <c r="B23" s="19" t="s">
        <v>6</v>
      </c>
      <c r="C23" s="20" t="s">
        <v>23</v>
      </c>
      <c r="D23" s="21" t="s">
        <v>24</v>
      </c>
      <c r="E23" s="29">
        <v>41275</v>
      </c>
      <c r="F23" s="30">
        <v>41364</v>
      </c>
      <c r="G23" s="22">
        <v>0</v>
      </c>
      <c r="H23" s="23">
        <v>4.99</v>
      </c>
      <c r="I23" s="24">
        <v>141</v>
      </c>
      <c r="J23" s="25">
        <v>160</v>
      </c>
      <c r="K23" s="26">
        <f>125/H23</f>
        <v>25.050100200400802</v>
      </c>
      <c r="L23" s="27">
        <v>1.15208001656714E-2</v>
      </c>
      <c r="M23" s="28" t="s">
        <v>22</v>
      </c>
    </row>
    <row r="24" spans="1:13">
      <c r="A24" s="18" t="s">
        <v>21</v>
      </c>
      <c r="B24" s="19" t="s">
        <v>6</v>
      </c>
      <c r="C24" s="20" t="s">
        <v>23</v>
      </c>
      <c r="D24" s="21" t="s">
        <v>24</v>
      </c>
      <c r="E24" s="29">
        <v>41275</v>
      </c>
      <c r="F24" s="30">
        <v>41364</v>
      </c>
      <c r="G24" s="22">
        <v>5</v>
      </c>
      <c r="H24" s="23">
        <v>9.99</v>
      </c>
      <c r="I24" s="24">
        <v>141</v>
      </c>
      <c r="J24" s="25">
        <v>160</v>
      </c>
      <c r="K24" s="26">
        <f>125/H24</f>
        <v>12.512512512512512</v>
      </c>
      <c r="L24" s="27">
        <v>1.15208001656714E-2</v>
      </c>
      <c r="M24" s="28" t="s">
        <v>22</v>
      </c>
    </row>
    <row r="25" spans="1:13">
      <c r="A25" s="18" t="s">
        <v>21</v>
      </c>
      <c r="B25" s="19" t="s">
        <v>6</v>
      </c>
      <c r="C25" s="20" t="s">
        <v>23</v>
      </c>
      <c r="D25" s="21" t="s">
        <v>24</v>
      </c>
      <c r="E25" s="29">
        <v>41275</v>
      </c>
      <c r="F25" s="30">
        <v>41364</v>
      </c>
      <c r="G25" s="22">
        <v>10</v>
      </c>
      <c r="H25" s="23">
        <v>14.99</v>
      </c>
      <c r="I25" s="24">
        <v>141</v>
      </c>
      <c r="J25" s="25">
        <v>160</v>
      </c>
      <c r="K25" s="26">
        <f>125/H25</f>
        <v>8.3388925950633759</v>
      </c>
      <c r="L25" s="27">
        <v>1.15208001656714E-2</v>
      </c>
      <c r="M25" s="28" t="s">
        <v>22</v>
      </c>
    </row>
    <row r="26" spans="1:13">
      <c r="A26" s="18" t="s">
        <v>21</v>
      </c>
      <c r="B26" s="19" t="s">
        <v>6</v>
      </c>
      <c r="C26" s="20" t="s">
        <v>23</v>
      </c>
      <c r="D26" s="21" t="s">
        <v>24</v>
      </c>
      <c r="E26" s="29">
        <v>41275</v>
      </c>
      <c r="F26" s="30">
        <v>41364</v>
      </c>
      <c r="G26" s="22">
        <v>15</v>
      </c>
      <c r="H26" s="23">
        <v>19.989999999999998</v>
      </c>
      <c r="I26" s="24">
        <v>141</v>
      </c>
      <c r="J26" s="25">
        <v>160</v>
      </c>
      <c r="K26" s="26">
        <f>125/H26</f>
        <v>6.2531265632816417</v>
      </c>
      <c r="L26" s="27">
        <v>1.15208001656714E-2</v>
      </c>
      <c r="M26" s="28" t="s">
        <v>22</v>
      </c>
    </row>
    <row r="27" spans="1:13">
      <c r="A27" s="18" t="s">
        <v>21</v>
      </c>
      <c r="B27" s="19" t="s">
        <v>6</v>
      </c>
      <c r="C27" s="20" t="s">
        <v>23</v>
      </c>
      <c r="D27" s="21" t="s">
        <v>24</v>
      </c>
      <c r="E27" s="29">
        <v>41275</v>
      </c>
      <c r="F27" s="30">
        <v>41364</v>
      </c>
      <c r="G27" s="22">
        <v>20</v>
      </c>
      <c r="H27" s="23">
        <v>22.99</v>
      </c>
      <c r="I27" s="24">
        <v>141</v>
      </c>
      <c r="J27" s="25">
        <v>160</v>
      </c>
      <c r="K27" s="26">
        <f>125/H27</f>
        <v>5.437146585471945</v>
      </c>
      <c r="L27" s="27">
        <v>1.15208001656714E-2</v>
      </c>
      <c r="M27" s="28" t="s">
        <v>22</v>
      </c>
    </row>
    <row r="28" spans="1:13">
      <c r="A28" s="18" t="s">
        <v>21</v>
      </c>
      <c r="B28" s="19" t="s">
        <v>6</v>
      </c>
      <c r="C28" s="20" t="s">
        <v>23</v>
      </c>
      <c r="D28" s="21" t="s">
        <v>24</v>
      </c>
      <c r="E28" s="29">
        <v>41275</v>
      </c>
      <c r="F28" s="30">
        <v>41364</v>
      </c>
      <c r="G28" s="22">
        <v>23</v>
      </c>
      <c r="H28" s="23">
        <v>24.99</v>
      </c>
      <c r="I28" s="24">
        <v>141</v>
      </c>
      <c r="J28" s="25">
        <v>160</v>
      </c>
      <c r="K28" s="26">
        <v>11.99</v>
      </c>
      <c r="L28" s="27">
        <v>1.15208001656714E-2</v>
      </c>
      <c r="M28" s="28" t="s">
        <v>22</v>
      </c>
    </row>
    <row r="29" spans="1:13">
      <c r="A29" s="18" t="s">
        <v>21</v>
      </c>
      <c r="B29" s="19" t="s">
        <v>6</v>
      </c>
      <c r="C29" s="20" t="s">
        <v>23</v>
      </c>
      <c r="D29" s="21" t="s">
        <v>24</v>
      </c>
      <c r="E29" s="29">
        <v>41275</v>
      </c>
      <c r="F29" s="30">
        <v>41364</v>
      </c>
      <c r="G29" s="22">
        <v>25</v>
      </c>
      <c r="H29" s="23">
        <v>99.99</v>
      </c>
      <c r="I29" s="24">
        <v>141</v>
      </c>
      <c r="J29" s="25">
        <v>160</v>
      </c>
      <c r="K29" s="26">
        <v>11.69</v>
      </c>
      <c r="L29" s="27">
        <v>1.15208001656714E-2</v>
      </c>
      <c r="M29" s="28" t="s">
        <v>22</v>
      </c>
    </row>
    <row r="30" spans="1:13">
      <c r="A30" s="18" t="s">
        <v>21</v>
      </c>
      <c r="B30" s="19" t="s">
        <v>6</v>
      </c>
      <c r="C30" s="20" t="s">
        <v>23</v>
      </c>
      <c r="D30" s="21" t="s">
        <v>24</v>
      </c>
      <c r="E30" s="29">
        <v>41275</v>
      </c>
      <c r="F30" s="30">
        <v>41364</v>
      </c>
      <c r="G30" s="22">
        <v>0</v>
      </c>
      <c r="H30" s="23">
        <v>4.99</v>
      </c>
      <c r="I30" s="24">
        <v>161</v>
      </c>
      <c r="J30" s="25">
        <v>180</v>
      </c>
      <c r="K30" s="26">
        <f>290/H30</f>
        <v>58.116232464929858</v>
      </c>
      <c r="L30" s="27">
        <v>1.15208001656714E-2</v>
      </c>
      <c r="M30" s="28" t="s">
        <v>22</v>
      </c>
    </row>
    <row r="31" spans="1:13">
      <c r="A31" s="18" t="s">
        <v>21</v>
      </c>
      <c r="B31" s="19" t="s">
        <v>6</v>
      </c>
      <c r="C31" s="20" t="s">
        <v>23</v>
      </c>
      <c r="D31" s="21" t="s">
        <v>24</v>
      </c>
      <c r="E31" s="29">
        <v>41275</v>
      </c>
      <c r="F31" s="30">
        <v>41364</v>
      </c>
      <c r="G31" s="22">
        <v>5</v>
      </c>
      <c r="H31" s="23">
        <v>9.99</v>
      </c>
      <c r="I31" s="24">
        <v>161</v>
      </c>
      <c r="J31" s="25">
        <v>180</v>
      </c>
      <c r="K31" s="26">
        <f t="shared" ref="K31:K36" si="1">290/H31</f>
        <v>29.029029029029029</v>
      </c>
      <c r="L31" s="27">
        <v>1.15208001656714E-2</v>
      </c>
      <c r="M31" s="28" t="s">
        <v>22</v>
      </c>
    </row>
    <row r="32" spans="1:13">
      <c r="A32" s="18" t="s">
        <v>21</v>
      </c>
      <c r="B32" s="19" t="s">
        <v>6</v>
      </c>
      <c r="C32" s="20" t="s">
        <v>23</v>
      </c>
      <c r="D32" s="21" t="s">
        <v>24</v>
      </c>
      <c r="E32" s="29">
        <v>41275</v>
      </c>
      <c r="F32" s="30">
        <v>41364</v>
      </c>
      <c r="G32" s="22">
        <v>10</v>
      </c>
      <c r="H32" s="23">
        <v>14.99</v>
      </c>
      <c r="I32" s="24">
        <v>161</v>
      </c>
      <c r="J32" s="25">
        <v>180</v>
      </c>
      <c r="K32" s="26">
        <f t="shared" si="1"/>
        <v>19.346230820547031</v>
      </c>
      <c r="L32" s="27">
        <v>1.15208001656714E-2</v>
      </c>
      <c r="M32" s="28" t="s">
        <v>22</v>
      </c>
    </row>
    <row r="33" spans="1:13">
      <c r="A33" s="18" t="s">
        <v>21</v>
      </c>
      <c r="B33" s="19" t="s">
        <v>6</v>
      </c>
      <c r="C33" s="20" t="s">
        <v>23</v>
      </c>
      <c r="D33" s="21" t="s">
        <v>24</v>
      </c>
      <c r="E33" s="29">
        <v>41275</v>
      </c>
      <c r="F33" s="30">
        <v>41364</v>
      </c>
      <c r="G33" s="22">
        <v>15</v>
      </c>
      <c r="H33" s="23">
        <v>19.989999999999998</v>
      </c>
      <c r="I33" s="24">
        <v>161</v>
      </c>
      <c r="J33" s="25">
        <v>180</v>
      </c>
      <c r="K33" s="26">
        <f t="shared" si="1"/>
        <v>14.507253626813409</v>
      </c>
      <c r="L33" s="27">
        <v>1.15208001656714E-2</v>
      </c>
      <c r="M33" s="28" t="s">
        <v>22</v>
      </c>
    </row>
    <row r="34" spans="1:13">
      <c r="A34" s="18" t="s">
        <v>21</v>
      </c>
      <c r="B34" s="19" t="s">
        <v>6</v>
      </c>
      <c r="C34" s="20" t="s">
        <v>23</v>
      </c>
      <c r="D34" s="21" t="s">
        <v>24</v>
      </c>
      <c r="E34" s="29">
        <v>41275</v>
      </c>
      <c r="F34" s="30">
        <v>41364</v>
      </c>
      <c r="G34" s="22">
        <v>20</v>
      </c>
      <c r="H34" s="23">
        <v>22.99</v>
      </c>
      <c r="I34" s="24">
        <v>161</v>
      </c>
      <c r="J34" s="25">
        <v>180</v>
      </c>
      <c r="K34" s="26">
        <f t="shared" si="1"/>
        <v>12.614180078294911</v>
      </c>
      <c r="L34" s="27">
        <v>1.15208001656714E-2</v>
      </c>
      <c r="M34" s="28" t="s">
        <v>22</v>
      </c>
    </row>
    <row r="35" spans="1:13">
      <c r="A35" s="18" t="s">
        <v>21</v>
      </c>
      <c r="B35" s="19" t="s">
        <v>6</v>
      </c>
      <c r="C35" s="20" t="s">
        <v>23</v>
      </c>
      <c r="D35" s="21" t="s">
        <v>24</v>
      </c>
      <c r="E35" s="29">
        <v>41275</v>
      </c>
      <c r="F35" s="30">
        <v>41364</v>
      </c>
      <c r="G35" s="22">
        <v>23</v>
      </c>
      <c r="H35" s="23">
        <v>24.99</v>
      </c>
      <c r="I35" s="24">
        <v>161</v>
      </c>
      <c r="J35" s="25">
        <v>180</v>
      </c>
      <c r="K35" s="26">
        <f t="shared" si="1"/>
        <v>11.604641856742697</v>
      </c>
      <c r="L35" s="27">
        <v>1.15208001656714E-2</v>
      </c>
      <c r="M35" s="28" t="s">
        <v>22</v>
      </c>
    </row>
    <row r="36" spans="1:13">
      <c r="A36" s="18" t="s">
        <v>21</v>
      </c>
      <c r="B36" s="19" t="s">
        <v>6</v>
      </c>
      <c r="C36" s="20" t="s">
        <v>23</v>
      </c>
      <c r="D36" s="21" t="s">
        <v>24</v>
      </c>
      <c r="E36" s="29">
        <v>41275</v>
      </c>
      <c r="F36" s="30">
        <v>41364</v>
      </c>
      <c r="G36" s="22">
        <v>25</v>
      </c>
      <c r="H36" s="23">
        <v>99.99</v>
      </c>
      <c r="I36" s="24">
        <v>161</v>
      </c>
      <c r="J36" s="25">
        <v>180</v>
      </c>
      <c r="K36" s="26">
        <f t="shared" si="1"/>
        <v>2.9002900290029006</v>
      </c>
      <c r="L36" s="27">
        <v>1.15208001656714E-2</v>
      </c>
      <c r="M36" s="28" t="s">
        <v>22</v>
      </c>
    </row>
    <row r="37" spans="1:13">
      <c r="A37" s="18" t="s">
        <v>21</v>
      </c>
      <c r="B37" s="19" t="s">
        <v>6</v>
      </c>
      <c r="C37" s="20" t="s">
        <v>23</v>
      </c>
      <c r="D37" s="21" t="s">
        <v>24</v>
      </c>
      <c r="E37" s="29">
        <v>41275</v>
      </c>
      <c r="F37" s="30">
        <v>41364</v>
      </c>
      <c r="G37" s="22">
        <v>0</v>
      </c>
      <c r="H37" s="23">
        <v>4.99</v>
      </c>
      <c r="I37" s="24">
        <v>201</v>
      </c>
      <c r="J37" s="25">
        <v>205</v>
      </c>
      <c r="K37" s="26">
        <f>125/H37</f>
        <v>25.050100200400802</v>
      </c>
      <c r="L37" s="27">
        <v>1.15208001656714E-2</v>
      </c>
      <c r="M37" s="28" t="s">
        <v>22</v>
      </c>
    </row>
    <row r="38" spans="1:13">
      <c r="A38" s="18" t="s">
        <v>21</v>
      </c>
      <c r="B38" s="19" t="s">
        <v>6</v>
      </c>
      <c r="C38" s="20" t="s">
        <v>23</v>
      </c>
      <c r="D38" s="21" t="s">
        <v>24</v>
      </c>
      <c r="E38" s="29">
        <v>41275</v>
      </c>
      <c r="F38" s="30">
        <v>41364</v>
      </c>
      <c r="G38" s="22">
        <v>5</v>
      </c>
      <c r="H38" s="23">
        <v>9.99</v>
      </c>
      <c r="I38" s="24">
        <v>201</v>
      </c>
      <c r="J38" s="25">
        <v>205</v>
      </c>
      <c r="K38" s="26">
        <f>125/H38</f>
        <v>12.512512512512512</v>
      </c>
      <c r="L38" s="27">
        <v>1.15208001656714E-2</v>
      </c>
      <c r="M38" s="28" t="s">
        <v>22</v>
      </c>
    </row>
    <row r="39" spans="1:13">
      <c r="A39" s="18" t="s">
        <v>21</v>
      </c>
      <c r="B39" s="19" t="s">
        <v>6</v>
      </c>
      <c r="C39" s="20" t="s">
        <v>23</v>
      </c>
      <c r="D39" s="21" t="s">
        <v>24</v>
      </c>
      <c r="E39" s="29">
        <v>41275</v>
      </c>
      <c r="F39" s="30">
        <v>41364</v>
      </c>
      <c r="G39" s="22">
        <v>10</v>
      </c>
      <c r="H39" s="23">
        <v>14.99</v>
      </c>
      <c r="I39" s="24">
        <v>201</v>
      </c>
      <c r="J39" s="25">
        <v>205</v>
      </c>
      <c r="K39" s="26">
        <f>125/H39</f>
        <v>8.3388925950633759</v>
      </c>
      <c r="L39" s="27">
        <v>1.15208001656714E-2</v>
      </c>
      <c r="M39" s="28" t="s">
        <v>22</v>
      </c>
    </row>
    <row r="40" spans="1:13">
      <c r="A40" s="18" t="s">
        <v>21</v>
      </c>
      <c r="B40" s="19" t="s">
        <v>6</v>
      </c>
      <c r="C40" s="20" t="s">
        <v>23</v>
      </c>
      <c r="D40" s="21" t="s">
        <v>24</v>
      </c>
      <c r="E40" s="29">
        <v>41275</v>
      </c>
      <c r="F40" s="30">
        <v>41364</v>
      </c>
      <c r="G40" s="22">
        <v>15</v>
      </c>
      <c r="H40" s="23">
        <v>19.989999999999998</v>
      </c>
      <c r="I40" s="24">
        <v>201</v>
      </c>
      <c r="J40" s="25">
        <v>205</v>
      </c>
      <c r="K40" s="26">
        <f>125/H40</f>
        <v>6.2531265632816417</v>
      </c>
      <c r="L40" s="27">
        <v>1.15208001656714E-2</v>
      </c>
      <c r="M40" s="28" t="s">
        <v>22</v>
      </c>
    </row>
    <row r="41" spans="1:13">
      <c r="A41" s="18" t="s">
        <v>21</v>
      </c>
      <c r="B41" s="19" t="s">
        <v>6</v>
      </c>
      <c r="C41" s="20" t="s">
        <v>23</v>
      </c>
      <c r="D41" s="21" t="s">
        <v>24</v>
      </c>
      <c r="E41" s="29">
        <v>41275</v>
      </c>
      <c r="F41" s="30">
        <v>41364</v>
      </c>
      <c r="G41" s="22">
        <v>20</v>
      </c>
      <c r="H41" s="23">
        <v>22.99</v>
      </c>
      <c r="I41" s="24">
        <v>201</v>
      </c>
      <c r="J41" s="25">
        <v>205</v>
      </c>
      <c r="K41" s="26">
        <v>15.45</v>
      </c>
      <c r="L41" s="27">
        <v>1.15208001656714E-2</v>
      </c>
      <c r="M41" s="28" t="s">
        <v>22</v>
      </c>
    </row>
    <row r="42" spans="1:13">
      <c r="A42" s="18" t="s">
        <v>21</v>
      </c>
      <c r="B42" s="19" t="s">
        <v>6</v>
      </c>
      <c r="C42" s="20" t="s">
        <v>23</v>
      </c>
      <c r="D42" s="21" t="s">
        <v>24</v>
      </c>
      <c r="E42" s="29">
        <v>41275</v>
      </c>
      <c r="F42" s="30">
        <v>41364</v>
      </c>
      <c r="G42" s="22">
        <v>23</v>
      </c>
      <c r="H42" s="23">
        <v>24.99</v>
      </c>
      <c r="I42" s="24">
        <v>201</v>
      </c>
      <c r="J42" s="25">
        <v>205</v>
      </c>
      <c r="K42" s="26">
        <v>14.05</v>
      </c>
      <c r="L42" s="27">
        <v>1.15208001656714E-2</v>
      </c>
      <c r="M42" s="28" t="s">
        <v>22</v>
      </c>
    </row>
    <row r="43" spans="1:13">
      <c r="A43" s="18" t="s">
        <v>21</v>
      </c>
      <c r="B43" s="19" t="s">
        <v>6</v>
      </c>
      <c r="C43" s="20" t="s">
        <v>23</v>
      </c>
      <c r="D43" s="21" t="s">
        <v>24</v>
      </c>
      <c r="E43" s="29">
        <v>41275</v>
      </c>
      <c r="F43" s="30">
        <v>41364</v>
      </c>
      <c r="G43" s="22">
        <v>25</v>
      </c>
      <c r="H43" s="23">
        <v>99.99</v>
      </c>
      <c r="I43" s="24">
        <v>201</v>
      </c>
      <c r="J43" s="25">
        <v>205</v>
      </c>
      <c r="K43" s="26">
        <v>13.7</v>
      </c>
      <c r="L43" s="27">
        <v>1.15208001656714E-2</v>
      </c>
      <c r="M43" s="28" t="s">
        <v>22</v>
      </c>
    </row>
    <row r="44" spans="1:13">
      <c r="A44" s="18" t="s">
        <v>21</v>
      </c>
      <c r="B44" s="19" t="s">
        <v>6</v>
      </c>
      <c r="C44" s="20" t="s">
        <v>23</v>
      </c>
      <c r="D44" s="21" t="s">
        <v>24</v>
      </c>
      <c r="E44" s="29">
        <v>41275</v>
      </c>
      <c r="F44" s="30">
        <v>41364</v>
      </c>
      <c r="G44" s="22">
        <v>0</v>
      </c>
      <c r="H44" s="23">
        <v>4.99</v>
      </c>
      <c r="I44" s="24">
        <v>231</v>
      </c>
      <c r="J44" s="25">
        <v>245</v>
      </c>
      <c r="K44" s="26">
        <f>125/H44</f>
        <v>25.050100200400802</v>
      </c>
      <c r="L44" s="27">
        <v>1.15208001656714E-2</v>
      </c>
      <c r="M44" s="28" t="s">
        <v>22</v>
      </c>
    </row>
    <row r="45" spans="1:13">
      <c r="A45" s="18" t="s">
        <v>21</v>
      </c>
      <c r="B45" s="19" t="s">
        <v>6</v>
      </c>
      <c r="C45" s="20" t="s">
        <v>23</v>
      </c>
      <c r="D45" s="21" t="s">
        <v>24</v>
      </c>
      <c r="E45" s="29">
        <v>41275</v>
      </c>
      <c r="F45" s="30">
        <v>41364</v>
      </c>
      <c r="G45" s="22">
        <v>5</v>
      </c>
      <c r="H45" s="23">
        <v>9.99</v>
      </c>
      <c r="I45" s="24">
        <v>231</v>
      </c>
      <c r="J45" s="25">
        <v>245</v>
      </c>
      <c r="K45" s="26">
        <f>40.04</f>
        <v>40.04</v>
      </c>
      <c r="L45" s="27">
        <v>1.15208001656714E-2</v>
      </c>
      <c r="M45" s="28" t="s">
        <v>22</v>
      </c>
    </row>
    <row r="46" spans="1:13">
      <c r="A46" s="18" t="s">
        <v>21</v>
      </c>
      <c r="B46" s="19" t="s">
        <v>6</v>
      </c>
      <c r="C46" s="20" t="s">
        <v>23</v>
      </c>
      <c r="D46" s="21" t="s">
        <v>24</v>
      </c>
      <c r="E46" s="29">
        <v>41275</v>
      </c>
      <c r="F46" s="30">
        <v>41364</v>
      </c>
      <c r="G46" s="22">
        <v>10</v>
      </c>
      <c r="H46" s="23">
        <v>14.99</v>
      </c>
      <c r="I46" s="24">
        <v>231</v>
      </c>
      <c r="J46" s="25">
        <v>245</v>
      </c>
      <c r="K46" s="26">
        <v>23.46</v>
      </c>
      <c r="L46" s="27">
        <v>1.15208001656714E-2</v>
      </c>
      <c r="M46" s="28" t="s">
        <v>22</v>
      </c>
    </row>
    <row r="47" spans="1:13">
      <c r="A47" s="18" t="s">
        <v>21</v>
      </c>
      <c r="B47" s="19" t="s">
        <v>6</v>
      </c>
      <c r="C47" s="20" t="s">
        <v>23</v>
      </c>
      <c r="D47" s="21" t="s">
        <v>24</v>
      </c>
      <c r="E47" s="29">
        <v>41275</v>
      </c>
      <c r="F47" s="30">
        <v>41364</v>
      </c>
      <c r="G47" s="22">
        <v>15</v>
      </c>
      <c r="H47" s="23">
        <v>19.989999999999998</v>
      </c>
      <c r="I47" s="24">
        <v>231</v>
      </c>
      <c r="J47" s="25">
        <v>245</v>
      </c>
      <c r="K47" s="26">
        <v>17.559999999999999</v>
      </c>
      <c r="L47" s="27">
        <v>1.15208001656714E-2</v>
      </c>
      <c r="M47" s="28" t="s">
        <v>22</v>
      </c>
    </row>
    <row r="48" spans="1:13">
      <c r="A48" s="18" t="s">
        <v>21</v>
      </c>
      <c r="B48" s="19" t="s">
        <v>6</v>
      </c>
      <c r="C48" s="20" t="s">
        <v>23</v>
      </c>
      <c r="D48" s="21" t="s">
        <v>24</v>
      </c>
      <c r="E48" s="29">
        <v>41275</v>
      </c>
      <c r="F48" s="30">
        <v>41364</v>
      </c>
      <c r="G48" s="22">
        <v>20</v>
      </c>
      <c r="H48" s="23">
        <v>22.99</v>
      </c>
      <c r="I48" s="24">
        <v>231</v>
      </c>
      <c r="J48" s="25">
        <v>245</v>
      </c>
      <c r="K48" s="26">
        <v>15.45</v>
      </c>
      <c r="L48" s="27">
        <v>1.15208001656714E-2</v>
      </c>
      <c r="M48" s="28" t="s">
        <v>22</v>
      </c>
    </row>
    <row r="49" spans="1:13">
      <c r="A49" s="18" t="s">
        <v>21</v>
      </c>
      <c r="B49" s="19" t="s">
        <v>6</v>
      </c>
      <c r="C49" s="20" t="s">
        <v>23</v>
      </c>
      <c r="D49" s="21" t="s">
        <v>24</v>
      </c>
      <c r="E49" s="29">
        <v>41275</v>
      </c>
      <c r="F49" s="30">
        <v>41364</v>
      </c>
      <c r="G49" s="22">
        <v>23</v>
      </c>
      <c r="H49" s="23">
        <v>24.99</v>
      </c>
      <c r="I49" s="24">
        <v>231</v>
      </c>
      <c r="J49" s="25">
        <v>245</v>
      </c>
      <c r="K49" s="26">
        <v>14.05</v>
      </c>
      <c r="L49" s="27">
        <v>1.15208001656714E-2</v>
      </c>
      <c r="M49" s="28" t="s">
        <v>22</v>
      </c>
    </row>
    <row r="50" spans="1:13">
      <c r="A50" s="18" t="s">
        <v>21</v>
      </c>
      <c r="B50" s="19" t="s">
        <v>6</v>
      </c>
      <c r="C50" s="20" t="s">
        <v>23</v>
      </c>
      <c r="D50" s="21" t="s">
        <v>24</v>
      </c>
      <c r="E50" s="29">
        <v>41275</v>
      </c>
      <c r="F50" s="30">
        <v>41364</v>
      </c>
      <c r="G50" s="22">
        <v>25</v>
      </c>
      <c r="H50" s="23">
        <v>99.99</v>
      </c>
      <c r="I50" s="24">
        <v>231</v>
      </c>
      <c r="J50" s="25">
        <v>245</v>
      </c>
      <c r="K50" s="26">
        <v>13.7</v>
      </c>
      <c r="L50" s="27">
        <v>1.15208001656714E-2</v>
      </c>
      <c r="M50" s="28" t="s">
        <v>22</v>
      </c>
    </row>
    <row r="51" spans="1:13">
      <c r="A51" s="18" t="s">
        <v>21</v>
      </c>
      <c r="B51" s="19" t="s">
        <v>6</v>
      </c>
      <c r="C51" s="20" t="s">
        <v>23</v>
      </c>
      <c r="D51" s="21" t="s">
        <v>24</v>
      </c>
      <c r="E51" s="29">
        <v>41275</v>
      </c>
      <c r="F51" s="30">
        <v>41364</v>
      </c>
      <c r="G51" s="22">
        <v>0</v>
      </c>
      <c r="H51" s="23">
        <v>4.99</v>
      </c>
      <c r="I51" s="24">
        <v>246</v>
      </c>
      <c r="J51" s="25">
        <v>250</v>
      </c>
      <c r="K51" s="26">
        <f>125/H51</f>
        <v>25.050100200400802</v>
      </c>
      <c r="L51" s="27">
        <v>1.15208001656714E-2</v>
      </c>
      <c r="M51" s="28" t="s">
        <v>22</v>
      </c>
    </row>
    <row r="52" spans="1:13">
      <c r="A52" s="18" t="s">
        <v>21</v>
      </c>
      <c r="B52" s="19" t="s">
        <v>6</v>
      </c>
      <c r="C52" s="20" t="s">
        <v>23</v>
      </c>
      <c r="D52" s="21" t="s">
        <v>24</v>
      </c>
      <c r="E52" s="29">
        <v>41275</v>
      </c>
      <c r="F52" s="30">
        <v>41364</v>
      </c>
      <c r="G52" s="22">
        <v>5</v>
      </c>
      <c r="H52" s="23">
        <v>9.99</v>
      </c>
      <c r="I52" s="24">
        <v>246</v>
      </c>
      <c r="J52" s="25">
        <v>250</v>
      </c>
      <c r="K52" s="26">
        <v>42.4</v>
      </c>
      <c r="L52" s="27">
        <v>1.15208001656714E-2</v>
      </c>
      <c r="M52" s="28" t="s">
        <v>22</v>
      </c>
    </row>
    <row r="53" spans="1:13">
      <c r="A53" s="18" t="s">
        <v>21</v>
      </c>
      <c r="B53" s="19" t="s">
        <v>6</v>
      </c>
      <c r="C53" s="20" t="s">
        <v>23</v>
      </c>
      <c r="D53" s="21" t="s">
        <v>24</v>
      </c>
      <c r="E53" s="29">
        <v>41275</v>
      </c>
      <c r="F53" s="30">
        <v>41364</v>
      </c>
      <c r="G53" s="22">
        <v>10</v>
      </c>
      <c r="H53" s="23">
        <v>14.99</v>
      </c>
      <c r="I53" s="24">
        <v>246</v>
      </c>
      <c r="J53" s="25">
        <v>250</v>
      </c>
      <c r="K53" s="26">
        <v>24.85</v>
      </c>
      <c r="L53" s="27">
        <v>1.15208001656714E-2</v>
      </c>
      <c r="M53" s="28" t="s">
        <v>22</v>
      </c>
    </row>
    <row r="54" spans="1:13">
      <c r="A54" s="18" t="s">
        <v>21</v>
      </c>
      <c r="B54" s="19" t="s">
        <v>6</v>
      </c>
      <c r="C54" s="20" t="s">
        <v>23</v>
      </c>
      <c r="D54" s="21" t="s">
        <v>24</v>
      </c>
      <c r="E54" s="29">
        <v>41275</v>
      </c>
      <c r="F54" s="30">
        <v>41364</v>
      </c>
      <c r="G54" s="22">
        <v>15</v>
      </c>
      <c r="H54" s="23">
        <v>19.989999999999998</v>
      </c>
      <c r="I54" s="24">
        <v>246</v>
      </c>
      <c r="J54" s="25">
        <v>250</v>
      </c>
      <c r="K54" s="26">
        <v>18.59</v>
      </c>
      <c r="L54" s="27">
        <v>1.15208001656714E-2</v>
      </c>
      <c r="M54" s="28" t="s">
        <v>22</v>
      </c>
    </row>
    <row r="55" spans="1:13">
      <c r="A55" s="18" t="s">
        <v>21</v>
      </c>
      <c r="B55" s="19" t="s">
        <v>6</v>
      </c>
      <c r="C55" s="20" t="s">
        <v>23</v>
      </c>
      <c r="D55" s="21" t="s">
        <v>24</v>
      </c>
      <c r="E55" s="29">
        <v>41275</v>
      </c>
      <c r="F55" s="30">
        <v>41364</v>
      </c>
      <c r="G55" s="22">
        <v>20</v>
      </c>
      <c r="H55" s="23">
        <v>22.99</v>
      </c>
      <c r="I55" s="24">
        <v>246</v>
      </c>
      <c r="J55" s="25">
        <v>250</v>
      </c>
      <c r="K55" s="26">
        <v>16.37</v>
      </c>
      <c r="L55" s="27">
        <v>1.15208001656714E-2</v>
      </c>
      <c r="M55" s="28" t="s">
        <v>22</v>
      </c>
    </row>
    <row r="56" spans="1:13">
      <c r="A56" s="18" t="s">
        <v>21</v>
      </c>
      <c r="B56" s="19" t="s">
        <v>6</v>
      </c>
      <c r="C56" s="20" t="s">
        <v>23</v>
      </c>
      <c r="D56" s="21" t="s">
        <v>24</v>
      </c>
      <c r="E56" s="29">
        <v>41275</v>
      </c>
      <c r="F56" s="30">
        <v>41364</v>
      </c>
      <c r="G56" s="22">
        <v>23</v>
      </c>
      <c r="H56" s="23">
        <v>24.99</v>
      </c>
      <c r="I56" s="24">
        <v>246</v>
      </c>
      <c r="J56" s="25">
        <v>250</v>
      </c>
      <c r="K56" s="26">
        <v>14.88</v>
      </c>
      <c r="L56" s="27">
        <v>1.15208001656714E-2</v>
      </c>
      <c r="M56" s="28" t="s">
        <v>22</v>
      </c>
    </row>
    <row r="57" spans="1:13">
      <c r="A57" s="18" t="s">
        <v>21</v>
      </c>
      <c r="B57" s="19" t="s">
        <v>6</v>
      </c>
      <c r="C57" s="20" t="s">
        <v>23</v>
      </c>
      <c r="D57" s="21" t="s">
        <v>24</v>
      </c>
      <c r="E57" s="29">
        <v>41275</v>
      </c>
      <c r="F57" s="30">
        <v>41364</v>
      </c>
      <c r="G57" s="22">
        <v>25</v>
      </c>
      <c r="H57" s="23">
        <v>99.99</v>
      </c>
      <c r="I57" s="24">
        <v>246</v>
      </c>
      <c r="J57" s="25">
        <v>250</v>
      </c>
      <c r="K57" s="26">
        <v>14.51</v>
      </c>
      <c r="L57" s="27">
        <v>1.15208001656714E-2</v>
      </c>
      <c r="M57" s="28" t="s">
        <v>22</v>
      </c>
    </row>
    <row r="58" spans="1:13">
      <c r="A58" s="18" t="s">
        <v>21</v>
      </c>
      <c r="B58" s="19" t="s">
        <v>6</v>
      </c>
      <c r="C58" s="20" t="s">
        <v>23</v>
      </c>
      <c r="D58" s="21" t="s">
        <v>24</v>
      </c>
      <c r="E58" s="29">
        <v>41275</v>
      </c>
      <c r="F58" s="30">
        <v>41364</v>
      </c>
      <c r="G58" s="22">
        <v>0</v>
      </c>
      <c r="H58" s="23">
        <v>4.99</v>
      </c>
      <c r="I58" s="24">
        <v>271</v>
      </c>
      <c r="J58" s="25">
        <v>340</v>
      </c>
      <c r="K58" s="26">
        <f>125/H58</f>
        <v>25.050100200400802</v>
      </c>
      <c r="L58" s="27">
        <v>1.15208001656714E-2</v>
      </c>
      <c r="M58" s="28" t="s">
        <v>22</v>
      </c>
    </row>
    <row r="59" spans="1:13">
      <c r="A59" s="18" t="s">
        <v>21</v>
      </c>
      <c r="B59" s="19" t="s">
        <v>6</v>
      </c>
      <c r="C59" s="20" t="s">
        <v>23</v>
      </c>
      <c r="D59" s="21" t="s">
        <v>24</v>
      </c>
      <c r="E59" s="29">
        <v>41275</v>
      </c>
      <c r="F59" s="30">
        <v>41364</v>
      </c>
      <c r="G59" s="22">
        <v>5</v>
      </c>
      <c r="H59" s="23">
        <v>9.99</v>
      </c>
      <c r="I59" s="24">
        <v>271</v>
      </c>
      <c r="J59" s="25">
        <v>340</v>
      </c>
      <c r="K59" s="26">
        <f>47.71</f>
        <v>47.71</v>
      </c>
      <c r="L59" s="27">
        <v>1.15208001656714E-2</v>
      </c>
      <c r="M59" s="28" t="s">
        <v>22</v>
      </c>
    </row>
    <row r="60" spans="1:13">
      <c r="A60" s="18" t="s">
        <v>21</v>
      </c>
      <c r="B60" s="19" t="s">
        <v>6</v>
      </c>
      <c r="C60" s="20" t="s">
        <v>23</v>
      </c>
      <c r="D60" s="21" t="s">
        <v>24</v>
      </c>
      <c r="E60" s="29">
        <v>41275</v>
      </c>
      <c r="F60" s="30">
        <v>41364</v>
      </c>
      <c r="G60" s="22">
        <v>10</v>
      </c>
      <c r="H60" s="23">
        <v>14.99</v>
      </c>
      <c r="I60" s="24">
        <v>271</v>
      </c>
      <c r="J60" s="25">
        <v>340</v>
      </c>
      <c r="K60" s="26">
        <v>27.96</v>
      </c>
      <c r="L60" s="27">
        <v>1.15208001656714E-2</v>
      </c>
      <c r="M60" s="28" t="s">
        <v>22</v>
      </c>
    </row>
    <row r="61" spans="1:13">
      <c r="A61" s="18" t="s">
        <v>21</v>
      </c>
      <c r="B61" s="19" t="s">
        <v>6</v>
      </c>
      <c r="C61" s="20" t="s">
        <v>23</v>
      </c>
      <c r="D61" s="21" t="s">
        <v>24</v>
      </c>
      <c r="E61" s="29">
        <v>41275</v>
      </c>
      <c r="F61" s="30">
        <v>41364</v>
      </c>
      <c r="G61" s="22">
        <v>15</v>
      </c>
      <c r="H61" s="23">
        <v>19.989999999999998</v>
      </c>
      <c r="I61" s="24">
        <v>271</v>
      </c>
      <c r="J61" s="25">
        <v>340</v>
      </c>
      <c r="K61" s="26">
        <v>20.92</v>
      </c>
      <c r="L61" s="27">
        <v>1.15208001656714E-2</v>
      </c>
      <c r="M61" s="28" t="s">
        <v>22</v>
      </c>
    </row>
    <row r="62" spans="1:13">
      <c r="A62" s="18" t="s">
        <v>21</v>
      </c>
      <c r="B62" s="19" t="s">
        <v>6</v>
      </c>
      <c r="C62" s="20" t="s">
        <v>23</v>
      </c>
      <c r="D62" s="21" t="s">
        <v>24</v>
      </c>
      <c r="E62" s="29">
        <v>41275</v>
      </c>
      <c r="F62" s="30">
        <v>41364</v>
      </c>
      <c r="G62" s="22">
        <v>20</v>
      </c>
      <c r="H62" s="23">
        <v>22.99</v>
      </c>
      <c r="I62" s="24">
        <v>271</v>
      </c>
      <c r="J62" s="25">
        <v>340</v>
      </c>
      <c r="K62" s="26">
        <v>18.41</v>
      </c>
      <c r="L62" s="27">
        <v>1.15208001656714E-2</v>
      </c>
      <c r="M62" s="28" t="s">
        <v>22</v>
      </c>
    </row>
    <row r="63" spans="1:13">
      <c r="A63" s="18" t="s">
        <v>21</v>
      </c>
      <c r="B63" s="19" t="s">
        <v>6</v>
      </c>
      <c r="C63" s="20" t="s">
        <v>23</v>
      </c>
      <c r="D63" s="21" t="s">
        <v>24</v>
      </c>
      <c r="E63" s="29">
        <v>41275</v>
      </c>
      <c r="F63" s="30">
        <v>41364</v>
      </c>
      <c r="G63" s="22">
        <v>23</v>
      </c>
      <c r="H63" s="23">
        <v>24.99</v>
      </c>
      <c r="I63" s="24">
        <v>271</v>
      </c>
      <c r="J63" s="25">
        <v>340</v>
      </c>
      <c r="K63" s="26">
        <v>16.739999999999998</v>
      </c>
      <c r="L63" s="27">
        <v>1.15208001656714E-2</v>
      </c>
      <c r="M63" s="28" t="s">
        <v>22</v>
      </c>
    </row>
    <row r="64" spans="1:13">
      <c r="A64" s="18" t="s">
        <v>21</v>
      </c>
      <c r="B64" s="19" t="s">
        <v>6</v>
      </c>
      <c r="C64" s="20" t="s">
        <v>23</v>
      </c>
      <c r="D64" s="21" t="s">
        <v>24</v>
      </c>
      <c r="E64" s="29">
        <v>41275</v>
      </c>
      <c r="F64" s="30">
        <v>41364</v>
      </c>
      <c r="G64" s="22">
        <v>25</v>
      </c>
      <c r="H64" s="23">
        <v>99.99</v>
      </c>
      <c r="I64" s="24">
        <v>271</v>
      </c>
      <c r="J64" s="25">
        <v>340</v>
      </c>
      <c r="K64" s="26">
        <v>16.32</v>
      </c>
      <c r="L64" s="27">
        <v>1.15208001656714E-2</v>
      </c>
      <c r="M64" s="28" t="s">
        <v>22</v>
      </c>
    </row>
    <row r="65" spans="1:13">
      <c r="A65" s="18" t="s">
        <v>21</v>
      </c>
      <c r="B65" s="19" t="s">
        <v>6</v>
      </c>
      <c r="C65" s="20" t="s">
        <v>23</v>
      </c>
      <c r="D65" s="21" t="s">
        <v>24</v>
      </c>
      <c r="E65" s="29">
        <v>41275</v>
      </c>
      <c r="F65" s="30">
        <v>41364</v>
      </c>
      <c r="G65" s="22">
        <v>0</v>
      </c>
      <c r="H65" s="23">
        <v>4.99</v>
      </c>
      <c r="I65" s="24">
        <v>341</v>
      </c>
      <c r="J65" s="25">
        <v>350</v>
      </c>
      <c r="K65" s="26">
        <f>125/H65</f>
        <v>25.050100200400802</v>
      </c>
      <c r="L65" s="27">
        <v>1.15208001656714E-2</v>
      </c>
      <c r="M65" s="28" t="s">
        <v>22</v>
      </c>
    </row>
    <row r="66" spans="1:13">
      <c r="A66" s="18" t="s">
        <v>21</v>
      </c>
      <c r="B66" s="19" t="s">
        <v>6</v>
      </c>
      <c r="C66" s="20" t="s">
        <v>23</v>
      </c>
      <c r="D66" s="21" t="s">
        <v>24</v>
      </c>
      <c r="E66" s="29">
        <v>41275</v>
      </c>
      <c r="F66" s="30">
        <v>41364</v>
      </c>
      <c r="G66" s="22">
        <v>5</v>
      </c>
      <c r="H66" s="23">
        <v>9.99</v>
      </c>
      <c r="I66" s="24">
        <v>341</v>
      </c>
      <c r="J66" s="25">
        <v>350</v>
      </c>
      <c r="K66" s="26">
        <v>50.66</v>
      </c>
      <c r="L66" s="27">
        <v>1.15208001656714E-2</v>
      </c>
      <c r="M66" s="28" t="s">
        <v>22</v>
      </c>
    </row>
    <row r="67" spans="1:13">
      <c r="A67" s="18" t="s">
        <v>21</v>
      </c>
      <c r="B67" s="19" t="s">
        <v>6</v>
      </c>
      <c r="C67" s="20" t="s">
        <v>23</v>
      </c>
      <c r="D67" s="21" t="s">
        <v>24</v>
      </c>
      <c r="E67" s="29">
        <v>41275</v>
      </c>
      <c r="F67" s="30">
        <v>41364</v>
      </c>
      <c r="G67" s="22">
        <v>10</v>
      </c>
      <c r="H67" s="23">
        <v>14.99</v>
      </c>
      <c r="I67" s="24">
        <v>341</v>
      </c>
      <c r="J67" s="25">
        <v>350</v>
      </c>
      <c r="K67" s="26">
        <v>29.69</v>
      </c>
      <c r="L67" s="27">
        <v>1.15208001656714E-2</v>
      </c>
      <c r="M67" s="28" t="s">
        <v>22</v>
      </c>
    </row>
    <row r="68" spans="1:13">
      <c r="A68" s="18" t="s">
        <v>21</v>
      </c>
      <c r="B68" s="19" t="s">
        <v>6</v>
      </c>
      <c r="C68" s="20" t="s">
        <v>23</v>
      </c>
      <c r="D68" s="21" t="s">
        <v>24</v>
      </c>
      <c r="E68" s="29">
        <v>41275</v>
      </c>
      <c r="F68" s="30">
        <v>41364</v>
      </c>
      <c r="G68" s="22">
        <v>15</v>
      </c>
      <c r="H68" s="23">
        <v>19.989999999999998</v>
      </c>
      <c r="I68" s="24">
        <v>341</v>
      </c>
      <c r="J68" s="25">
        <v>350</v>
      </c>
      <c r="K68" s="26">
        <v>22.22</v>
      </c>
      <c r="L68" s="27">
        <v>1.15208001656714E-2</v>
      </c>
      <c r="M68" s="28" t="s">
        <v>22</v>
      </c>
    </row>
    <row r="69" spans="1:13">
      <c r="A69" s="18" t="s">
        <v>21</v>
      </c>
      <c r="B69" s="19" t="s">
        <v>6</v>
      </c>
      <c r="C69" s="20" t="s">
        <v>23</v>
      </c>
      <c r="D69" s="21" t="s">
        <v>24</v>
      </c>
      <c r="E69" s="29">
        <v>41275</v>
      </c>
      <c r="F69" s="30">
        <v>41364</v>
      </c>
      <c r="G69" s="22">
        <v>20</v>
      </c>
      <c r="H69" s="23">
        <v>22.99</v>
      </c>
      <c r="I69" s="24">
        <v>341</v>
      </c>
      <c r="J69" s="25">
        <v>350</v>
      </c>
      <c r="K69" s="26">
        <v>19.55</v>
      </c>
      <c r="L69" s="27">
        <v>1.15208001656714E-2</v>
      </c>
      <c r="M69" s="28" t="s">
        <v>22</v>
      </c>
    </row>
    <row r="70" spans="1:13">
      <c r="A70" s="18" t="s">
        <v>21</v>
      </c>
      <c r="B70" s="19" t="s">
        <v>6</v>
      </c>
      <c r="C70" s="20" t="s">
        <v>23</v>
      </c>
      <c r="D70" s="21" t="s">
        <v>24</v>
      </c>
      <c r="E70" s="29">
        <v>41275</v>
      </c>
      <c r="F70" s="30">
        <v>41364</v>
      </c>
      <c r="G70" s="22">
        <v>23</v>
      </c>
      <c r="H70" s="23">
        <v>24.99</v>
      </c>
      <c r="I70" s="24">
        <v>341</v>
      </c>
      <c r="J70" s="25">
        <v>350</v>
      </c>
      <c r="K70" s="26">
        <v>17.78</v>
      </c>
      <c r="L70" s="27">
        <v>1.15208001656714E-2</v>
      </c>
      <c r="M70" s="28" t="s">
        <v>22</v>
      </c>
    </row>
    <row r="71" spans="1:13">
      <c r="A71" s="18" t="s">
        <v>21</v>
      </c>
      <c r="B71" s="19" t="s">
        <v>6</v>
      </c>
      <c r="C71" s="20" t="s">
        <v>23</v>
      </c>
      <c r="D71" s="21" t="s">
        <v>24</v>
      </c>
      <c r="E71" s="29">
        <v>41275</v>
      </c>
      <c r="F71" s="30">
        <v>41364</v>
      </c>
      <c r="G71" s="22">
        <v>25</v>
      </c>
      <c r="H71" s="23">
        <v>99.99</v>
      </c>
      <c r="I71" s="24">
        <v>341</v>
      </c>
      <c r="J71" s="25">
        <v>350</v>
      </c>
      <c r="K71" s="26">
        <v>17.329999999999998</v>
      </c>
      <c r="L71" s="27">
        <v>1.15208001656714E-2</v>
      </c>
      <c r="M71" s="28" t="s">
        <v>22</v>
      </c>
    </row>
    <row r="72" spans="1:13">
      <c r="A72" s="18" t="s">
        <v>21</v>
      </c>
      <c r="B72" s="19" t="s">
        <v>6</v>
      </c>
      <c r="C72" s="20" t="s">
        <v>23</v>
      </c>
      <c r="D72" s="21" t="s">
        <v>24</v>
      </c>
      <c r="E72" s="29">
        <v>41275</v>
      </c>
      <c r="F72" s="30">
        <v>41364</v>
      </c>
      <c r="G72" s="22">
        <v>0</v>
      </c>
      <c r="H72" s="23">
        <v>4.99</v>
      </c>
      <c r="I72" s="24">
        <v>351</v>
      </c>
      <c r="J72" s="25">
        <v>400</v>
      </c>
      <c r="K72" s="26">
        <f>125/H72</f>
        <v>25.050100200400802</v>
      </c>
      <c r="L72" s="27">
        <v>1.15208001656714E-2</v>
      </c>
      <c r="M72" s="28" t="s">
        <v>22</v>
      </c>
    </row>
    <row r="73" spans="1:13">
      <c r="A73" s="18" t="s">
        <v>21</v>
      </c>
      <c r="B73" s="19" t="s">
        <v>6</v>
      </c>
      <c r="C73" s="20" t="s">
        <v>23</v>
      </c>
      <c r="D73" s="21" t="s">
        <v>24</v>
      </c>
      <c r="E73" s="29">
        <v>41275</v>
      </c>
      <c r="F73" s="30">
        <v>41364</v>
      </c>
      <c r="G73" s="22">
        <v>5</v>
      </c>
      <c r="H73" s="23">
        <v>9.99</v>
      </c>
      <c r="I73" s="24">
        <v>351</v>
      </c>
      <c r="J73" s="25">
        <v>400</v>
      </c>
      <c r="K73" s="26">
        <v>56.54</v>
      </c>
      <c r="L73" s="27">
        <v>1.15208001656714E-2</v>
      </c>
      <c r="M73" s="28" t="s">
        <v>22</v>
      </c>
    </row>
    <row r="74" spans="1:13">
      <c r="A74" s="18" t="s">
        <v>21</v>
      </c>
      <c r="B74" s="19" t="s">
        <v>6</v>
      </c>
      <c r="C74" s="20" t="s">
        <v>23</v>
      </c>
      <c r="D74" s="21" t="s">
        <v>24</v>
      </c>
      <c r="E74" s="29">
        <v>41275</v>
      </c>
      <c r="F74" s="30">
        <v>41364</v>
      </c>
      <c r="G74" s="22">
        <v>10</v>
      </c>
      <c r="H74" s="23">
        <v>14.99</v>
      </c>
      <c r="I74" s="24">
        <v>351</v>
      </c>
      <c r="J74" s="25">
        <v>400</v>
      </c>
      <c r="K74" s="26">
        <v>33.130000000000003</v>
      </c>
      <c r="L74" s="27">
        <v>1.15208001656714E-2</v>
      </c>
      <c r="M74" s="28" t="s">
        <v>22</v>
      </c>
    </row>
    <row r="75" spans="1:13">
      <c r="A75" s="18" t="s">
        <v>21</v>
      </c>
      <c r="B75" s="19" t="s">
        <v>6</v>
      </c>
      <c r="C75" s="20" t="s">
        <v>23</v>
      </c>
      <c r="D75" s="21" t="s">
        <v>24</v>
      </c>
      <c r="E75" s="29">
        <v>41275</v>
      </c>
      <c r="F75" s="30">
        <v>41364</v>
      </c>
      <c r="G75" s="22">
        <v>15</v>
      </c>
      <c r="H75" s="23">
        <v>19.989999999999998</v>
      </c>
      <c r="I75" s="24">
        <v>351</v>
      </c>
      <c r="J75" s="25">
        <v>400</v>
      </c>
      <c r="K75" s="26">
        <v>24.8</v>
      </c>
      <c r="L75" s="27">
        <v>1.15208001656714E-2</v>
      </c>
      <c r="M75" s="28" t="s">
        <v>22</v>
      </c>
    </row>
    <row r="76" spans="1:13">
      <c r="A76" s="18" t="s">
        <v>21</v>
      </c>
      <c r="B76" s="19" t="s">
        <v>6</v>
      </c>
      <c r="C76" s="20" t="s">
        <v>23</v>
      </c>
      <c r="D76" s="21" t="s">
        <v>24</v>
      </c>
      <c r="E76" s="29">
        <v>41275</v>
      </c>
      <c r="F76" s="30">
        <v>41364</v>
      </c>
      <c r="G76" s="22">
        <v>20</v>
      </c>
      <c r="H76" s="23">
        <v>22.99</v>
      </c>
      <c r="I76" s="24">
        <v>351</v>
      </c>
      <c r="J76" s="25">
        <v>400</v>
      </c>
      <c r="K76" s="26">
        <v>21.83</v>
      </c>
      <c r="L76" s="27">
        <v>1.15208001656714E-2</v>
      </c>
      <c r="M76" s="28" t="s">
        <v>22</v>
      </c>
    </row>
    <row r="77" spans="1:13">
      <c r="A77" s="18" t="s">
        <v>21</v>
      </c>
      <c r="B77" s="19" t="s">
        <v>6</v>
      </c>
      <c r="C77" s="20" t="s">
        <v>23</v>
      </c>
      <c r="D77" s="21" t="s">
        <v>24</v>
      </c>
      <c r="E77" s="29">
        <v>41275</v>
      </c>
      <c r="F77" s="30">
        <v>41364</v>
      </c>
      <c r="G77" s="22">
        <v>23</v>
      </c>
      <c r="H77" s="23">
        <v>24.99</v>
      </c>
      <c r="I77" s="24">
        <v>351</v>
      </c>
      <c r="J77" s="25">
        <v>400</v>
      </c>
      <c r="K77" s="26">
        <v>19.84</v>
      </c>
      <c r="L77" s="27">
        <v>1.15208001656714E-2</v>
      </c>
      <c r="M77" s="28" t="s">
        <v>22</v>
      </c>
    </row>
    <row r="78" spans="1:13">
      <c r="A78" s="18" t="s">
        <v>21</v>
      </c>
      <c r="B78" s="19" t="s">
        <v>6</v>
      </c>
      <c r="C78" s="20" t="s">
        <v>23</v>
      </c>
      <c r="D78" s="21" t="s">
        <v>24</v>
      </c>
      <c r="E78" s="29">
        <v>41275</v>
      </c>
      <c r="F78" s="30">
        <v>41364</v>
      </c>
      <c r="G78" s="22">
        <v>25</v>
      </c>
      <c r="H78" s="23">
        <v>99.99</v>
      </c>
      <c r="I78" s="24">
        <v>351</v>
      </c>
      <c r="J78" s="25">
        <v>400</v>
      </c>
      <c r="K78" s="26">
        <v>19.34</v>
      </c>
      <c r="L78" s="27">
        <v>1.15208001656714E-2</v>
      </c>
      <c r="M78" s="28" t="s">
        <v>22</v>
      </c>
    </row>
    <row r="79" spans="1:13">
      <c r="A79" s="18" t="s">
        <v>21</v>
      </c>
      <c r="B79" s="19" t="s">
        <v>6</v>
      </c>
      <c r="C79" s="20" t="s">
        <v>23</v>
      </c>
      <c r="D79" s="21" t="s">
        <v>24</v>
      </c>
      <c r="E79" s="29">
        <v>41275</v>
      </c>
      <c r="F79" s="30">
        <v>41364</v>
      </c>
      <c r="G79" s="22">
        <v>0</v>
      </c>
      <c r="H79" s="23">
        <v>4.99</v>
      </c>
      <c r="I79" s="24">
        <v>401</v>
      </c>
      <c r="J79" s="25">
        <v>999</v>
      </c>
      <c r="K79" s="26">
        <f>210/H79</f>
        <v>42.084168336673343</v>
      </c>
      <c r="L79" s="27">
        <v>1.15208001656714E-2</v>
      </c>
      <c r="M79" s="28" t="s">
        <v>22</v>
      </c>
    </row>
    <row r="80" spans="1:13">
      <c r="A80" s="18" t="s">
        <v>21</v>
      </c>
      <c r="B80" s="19" t="s">
        <v>6</v>
      </c>
      <c r="C80" s="20" t="s">
        <v>23</v>
      </c>
      <c r="D80" s="21" t="s">
        <v>24</v>
      </c>
      <c r="E80" s="29">
        <v>41275</v>
      </c>
      <c r="F80" s="30">
        <v>41364</v>
      </c>
      <c r="G80" s="22">
        <v>5</v>
      </c>
      <c r="H80" s="23">
        <v>9.99</v>
      </c>
      <c r="I80" s="24">
        <v>401</v>
      </c>
      <c r="J80" s="25">
        <v>999</v>
      </c>
      <c r="K80" s="26">
        <v>63.02</v>
      </c>
      <c r="L80" s="27">
        <v>1.15208001656714E-2</v>
      </c>
      <c r="M80" s="28" t="s">
        <v>22</v>
      </c>
    </row>
    <row r="81" spans="1:13">
      <c r="A81" s="18" t="s">
        <v>21</v>
      </c>
      <c r="B81" s="19" t="s">
        <v>6</v>
      </c>
      <c r="C81" s="20" t="s">
        <v>23</v>
      </c>
      <c r="D81" s="21" t="s">
        <v>24</v>
      </c>
      <c r="E81" s="29">
        <v>41275</v>
      </c>
      <c r="F81" s="30">
        <v>41364</v>
      </c>
      <c r="G81" s="22">
        <v>10</v>
      </c>
      <c r="H81" s="23">
        <v>14.99</v>
      </c>
      <c r="I81" s="24">
        <v>401</v>
      </c>
      <c r="J81" s="25">
        <v>999</v>
      </c>
      <c r="K81" s="26">
        <v>36.93</v>
      </c>
      <c r="L81" s="27">
        <v>1.15208001656714E-2</v>
      </c>
      <c r="M81" s="28" t="s">
        <v>22</v>
      </c>
    </row>
    <row r="82" spans="1:13">
      <c r="A82" s="18" t="s">
        <v>21</v>
      </c>
      <c r="B82" s="19" t="s">
        <v>6</v>
      </c>
      <c r="C82" s="20" t="s">
        <v>23</v>
      </c>
      <c r="D82" s="21" t="s">
        <v>24</v>
      </c>
      <c r="E82" s="29">
        <v>41275</v>
      </c>
      <c r="F82" s="30">
        <v>41364</v>
      </c>
      <c r="G82" s="22">
        <v>15</v>
      </c>
      <c r="H82" s="23">
        <v>19.989999999999998</v>
      </c>
      <c r="I82" s="24">
        <v>401</v>
      </c>
      <c r="J82" s="25">
        <v>999</v>
      </c>
      <c r="K82" s="26">
        <v>27.64</v>
      </c>
      <c r="L82" s="27">
        <v>1.15208001656714E-2</v>
      </c>
      <c r="M82" s="28" t="s">
        <v>22</v>
      </c>
    </row>
    <row r="83" spans="1:13">
      <c r="A83" s="18" t="s">
        <v>21</v>
      </c>
      <c r="B83" s="19" t="s">
        <v>6</v>
      </c>
      <c r="C83" s="20" t="s">
        <v>23</v>
      </c>
      <c r="D83" s="21" t="s">
        <v>24</v>
      </c>
      <c r="E83" s="29">
        <v>41275</v>
      </c>
      <c r="F83" s="30">
        <v>41364</v>
      </c>
      <c r="G83" s="22">
        <v>20</v>
      </c>
      <c r="H83" s="23">
        <v>22.99</v>
      </c>
      <c r="I83" s="24">
        <v>401</v>
      </c>
      <c r="J83" s="25">
        <v>999</v>
      </c>
      <c r="K83" s="26">
        <v>24.32</v>
      </c>
      <c r="L83" s="27">
        <v>1.15208001656714E-2</v>
      </c>
      <c r="M83" s="28" t="s">
        <v>22</v>
      </c>
    </row>
    <row r="84" spans="1:13">
      <c r="A84" s="18" t="s">
        <v>21</v>
      </c>
      <c r="B84" s="19" t="s">
        <v>6</v>
      </c>
      <c r="C84" s="20" t="s">
        <v>23</v>
      </c>
      <c r="D84" s="21" t="s">
        <v>24</v>
      </c>
      <c r="E84" s="29">
        <v>41275</v>
      </c>
      <c r="F84" s="30">
        <v>41364</v>
      </c>
      <c r="G84" s="22">
        <v>23</v>
      </c>
      <c r="H84" s="23">
        <v>24.99</v>
      </c>
      <c r="I84" s="24">
        <v>401</v>
      </c>
      <c r="J84" s="25">
        <v>999</v>
      </c>
      <c r="K84" s="26">
        <v>22.11</v>
      </c>
      <c r="L84" s="27">
        <v>1.15208001656714E-2</v>
      </c>
      <c r="M84" s="28" t="s">
        <v>22</v>
      </c>
    </row>
    <row r="85" spans="1:13">
      <c r="A85" s="32" t="s">
        <v>21</v>
      </c>
      <c r="B85" s="19" t="s">
        <v>6</v>
      </c>
      <c r="C85" s="33" t="s">
        <v>23</v>
      </c>
      <c r="D85" s="34" t="s">
        <v>24</v>
      </c>
      <c r="E85" s="35">
        <v>41275</v>
      </c>
      <c r="F85" s="36">
        <v>41364</v>
      </c>
      <c r="G85" s="37">
        <v>25</v>
      </c>
      <c r="H85" s="38">
        <v>99.99</v>
      </c>
      <c r="I85" s="39">
        <v>401</v>
      </c>
      <c r="J85" s="40">
        <v>999</v>
      </c>
      <c r="K85" s="41">
        <v>21.56</v>
      </c>
      <c r="L85" s="42">
        <v>1.15208001656714E-2</v>
      </c>
      <c r="M85" s="4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Out cOSTbis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Alain-Brice Niyokindi</dc:creator>
  <cp:lastModifiedBy>NIYOKINDI Alain-brice</cp:lastModifiedBy>
  <dcterms:created xsi:type="dcterms:W3CDTF">2013-06-27T14:22:44Z</dcterms:created>
  <dcterms:modified xsi:type="dcterms:W3CDTF">2013-07-01T14:23:43Z</dcterms:modified>
</cp:coreProperties>
</file>